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750" windowWidth="20520" windowHeight="3810"/>
  </bookViews>
  <sheets>
    <sheet name="Contents" sheetId="17" r:id="rId1"/>
    <sheet name="LA_dropdown" sheetId="26" r:id="rId2"/>
    <sheet name="201718" sheetId="28" r:id="rId3"/>
    <sheet name="201617" sheetId="27" r:id="rId4"/>
    <sheet name="201516" sheetId="24" r:id="rId5"/>
    <sheet name="201415" sheetId="14" r:id="rId6"/>
    <sheet name="201314" sheetId="18" r:id="rId7"/>
    <sheet name="201213" sheetId="19" r:id="rId8"/>
    <sheet name="201112" sheetId="20" r:id="rId9"/>
    <sheet name="201011" sheetId="21" r:id="rId10"/>
    <sheet name="200910" sheetId="22" r:id="rId11"/>
  </sheets>
  <externalReferences>
    <externalReference r:id="rId12"/>
    <externalReference r:id="rId13"/>
    <externalReference r:id="rId14"/>
  </externalReferences>
  <definedNames>
    <definedName name="_xlnm._FilterDatabase" localSheetId="8" hidden="1">'201112'!$C$3:$S$360</definedName>
    <definedName name="_xlnm._FilterDatabase" localSheetId="7" hidden="1">'201213'!$B$5:$S$344</definedName>
    <definedName name="_xlnm._FilterDatabase" localSheetId="6" hidden="1">'201314'!$B$8:$S$344</definedName>
    <definedName name="_xlnm._FilterDatabase" localSheetId="5" hidden="1">'201415'!$A$11:$S$348</definedName>
    <definedName name="_xlnm._FilterDatabase" localSheetId="4" hidden="1">'201516'!$A$11:$Z$349</definedName>
    <definedName name="Changes3">'[1]FinImp S7'!$B$2:$HI$370</definedName>
    <definedName name="CURRENT" localSheetId="5">#REF!</definedName>
    <definedName name="CURRENT" localSheetId="4">#REF!</definedName>
    <definedName name="CURRENT" localSheetId="1">#REF!</definedName>
    <definedName name="CURRENT">#REF!</definedName>
    <definedName name="e310a" localSheetId="5">[2]Imputed!#REF!</definedName>
    <definedName name="e310a" localSheetId="4">[2]Imputed!#REF!</definedName>
    <definedName name="e310a">[2]Imputed!#REF!</definedName>
    <definedName name="e311a" localSheetId="5">[2]Imputed!#REF!</definedName>
    <definedName name="e311a" localSheetId="4">[2]Imputed!#REF!</definedName>
    <definedName name="e311a">[2]Imputed!#REF!</definedName>
    <definedName name="e61f" localSheetId="5">[2]Imputed!#REF!</definedName>
    <definedName name="e61f" localSheetId="4">[2]Imputed!#REF!</definedName>
    <definedName name="e61f">[2]Imputed!#REF!</definedName>
    <definedName name="e62af" localSheetId="5">[2]Imputed!#REF!</definedName>
    <definedName name="e62af" localSheetId="4">[2]Imputed!#REF!</definedName>
    <definedName name="e62af">[2]Imputed!#REF!</definedName>
    <definedName name="ENGLAND" localSheetId="5">#REF!</definedName>
    <definedName name="ENGLAND" localSheetId="4">#REF!</definedName>
    <definedName name="ENGLAND" localSheetId="1">#REF!</definedName>
    <definedName name="ENGLAND">#REF!</definedName>
    <definedName name="LA_list">'[3]2016-17'!$B$7:$B$336</definedName>
    <definedName name="LAs" localSheetId="1">#REF!</definedName>
    <definedName name="LAs">#REF!</definedName>
    <definedName name="LONDON" localSheetId="5">#REF!</definedName>
    <definedName name="LONDON" localSheetId="4">#REF!</definedName>
    <definedName name="LONDON" localSheetId="1">#REF!</definedName>
    <definedName name="LONDON">#REF!</definedName>
    <definedName name="London2">#REF!</definedName>
    <definedName name="METS" localSheetId="5">#REF!</definedName>
    <definedName name="METS" localSheetId="4">#REF!</definedName>
    <definedName name="METS" localSheetId="1">#REF!</definedName>
    <definedName name="METS">#REF!</definedName>
    <definedName name="Mets2">#REF!</definedName>
    <definedName name="NEW">#REF!</definedName>
    <definedName name="NONMET" localSheetId="5">#REF!</definedName>
    <definedName name="NONMET" localSheetId="4">#REF!</definedName>
    <definedName name="NONMET" localSheetId="1">#REF!</definedName>
    <definedName name="NONMET">#REF!</definedName>
    <definedName name="nonmet2">#REF!</definedName>
    <definedName name="_xlnm.Print_Area" localSheetId="10">'200910'!$A$1:$S$370</definedName>
    <definedName name="_xlnm.Print_Area" localSheetId="9">'201011'!$A$1:$S$370</definedName>
    <definedName name="_xlnm.Print_Area" localSheetId="8">'201112'!$A$1:$S$377</definedName>
    <definedName name="_xlnm.Print_Area" localSheetId="7">'201213'!$A$1:$S$352</definedName>
    <definedName name="_xlnm.Print_Area" localSheetId="6">'201314'!$A$1:$S$354</definedName>
    <definedName name="_xlnm.Print_Area" localSheetId="5">'201415'!$A$1:$R$363</definedName>
    <definedName name="_xlnm.Print_Area" localSheetId="4">'201516'!$A$1:$R$363</definedName>
    <definedName name="_xlnm.Print_Area" localSheetId="3">'201617'!$A$1:$R$373</definedName>
    <definedName name="_xlnm.Print_Area" localSheetId="0">Contents!$A$1:$M$36</definedName>
    <definedName name="_xlnm.Print_Area" localSheetId="1">LA_dropdown!$A$1:$K$41</definedName>
    <definedName name="Print_Area_MI" localSheetId="5">#REF!</definedName>
    <definedName name="Print_Area_MI" localSheetId="4">#REF!</definedName>
    <definedName name="Print_Area_MI" localSheetId="1">#REF!</definedName>
    <definedName name="Print_Area_MI">#REF!</definedName>
    <definedName name="Print_area16_17">#REF!</definedName>
    <definedName name="_xlnm.Print_Titles" localSheetId="3">'201617'!$1:$14</definedName>
    <definedName name="unknown">[2]Imputed!#REF!</definedName>
    <definedName name="unknown2">[2]Imputed!#REF!</definedName>
    <definedName name="unknown3">[2]Imputed!#REF!</definedName>
    <definedName name="unknown4">[2]Imputed!#REF!</definedName>
    <definedName name="Unknown5">#REF!</definedName>
  </definedNames>
  <calcPr calcId="145621"/>
</workbook>
</file>

<file path=xl/calcChain.xml><?xml version="1.0" encoding="utf-8"?>
<calcChain xmlns="http://schemas.openxmlformats.org/spreadsheetml/2006/main">
  <c r="P24" i="28" l="1"/>
  <c r="P23" i="28"/>
  <c r="P22" i="28"/>
  <c r="P21" i="28"/>
  <c r="P20" i="28"/>
  <c r="P19" i="28"/>
  <c r="P18" i="28"/>
  <c r="P17" i="28"/>
  <c r="P16" i="28"/>
  <c r="L17" i="28"/>
  <c r="L18" i="28"/>
  <c r="L19" i="28"/>
  <c r="L20" i="28"/>
  <c r="L21" i="28"/>
  <c r="L22" i="28"/>
  <c r="L23" i="28"/>
  <c r="L24" i="28"/>
  <c r="L16" i="28"/>
  <c r="G16" i="28"/>
  <c r="H16" i="28"/>
  <c r="G17" i="28"/>
  <c r="H17" i="28"/>
  <c r="G18" i="28"/>
  <c r="H18" i="28"/>
  <c r="G19" i="28"/>
  <c r="H19" i="28"/>
  <c r="G20" i="28"/>
  <c r="H20" i="28"/>
  <c r="G21" i="28"/>
  <c r="H21" i="28"/>
  <c r="G22" i="28"/>
  <c r="H22" i="28"/>
  <c r="G23" i="28"/>
  <c r="H23" i="28"/>
  <c r="G24" i="28"/>
  <c r="H24" i="28"/>
  <c r="F17" i="28"/>
  <c r="F18" i="28"/>
  <c r="F19" i="28"/>
  <c r="F20" i="28"/>
  <c r="F21" i="28"/>
  <c r="F22" i="28"/>
  <c r="F23" i="28"/>
  <c r="F24" i="28"/>
  <c r="F16" i="28"/>
  <c r="L30" i="26" l="1"/>
  <c r="L29" i="26"/>
  <c r="L25" i="26"/>
  <c r="L24" i="26"/>
  <c r="L20" i="26"/>
  <c r="L19" i="26"/>
  <c r="L18" i="26"/>
  <c r="L17" i="26"/>
  <c r="K30" i="26" l="1"/>
  <c r="J30" i="26"/>
  <c r="I30" i="26"/>
  <c r="H30" i="26"/>
  <c r="G30" i="26"/>
  <c r="F30" i="26"/>
  <c r="E30" i="26"/>
  <c r="D30" i="26"/>
  <c r="E17" i="27" l="1"/>
  <c r="E16" i="27"/>
  <c r="K29" i="26" l="1"/>
  <c r="J29" i="26"/>
  <c r="I29" i="26"/>
  <c r="H29" i="26"/>
  <c r="G29" i="26"/>
  <c r="F29" i="26"/>
  <c r="E29" i="26"/>
  <c r="D29" i="26"/>
  <c r="K25" i="26"/>
  <c r="J25" i="26"/>
  <c r="I25" i="26"/>
  <c r="H25" i="26"/>
  <c r="G25" i="26"/>
  <c r="F25" i="26"/>
  <c r="E25" i="26"/>
  <c r="D25" i="26"/>
  <c r="K24" i="26"/>
  <c r="J24" i="26"/>
  <c r="I24" i="26"/>
  <c r="H24" i="26"/>
  <c r="G24" i="26"/>
  <c r="F24" i="26"/>
  <c r="E24" i="26"/>
  <c r="D24" i="26"/>
  <c r="K20" i="26"/>
  <c r="J20" i="26"/>
  <c r="I20" i="26"/>
  <c r="H20" i="26"/>
  <c r="G20" i="26"/>
  <c r="F20" i="26"/>
  <c r="E20" i="26"/>
  <c r="D20" i="26"/>
  <c r="K19" i="26"/>
  <c r="J19" i="26"/>
  <c r="I19" i="26"/>
  <c r="H19" i="26"/>
  <c r="G19" i="26"/>
  <c r="F19" i="26"/>
  <c r="E19" i="26"/>
  <c r="D19" i="26"/>
  <c r="K18" i="26"/>
  <c r="J18" i="26"/>
  <c r="I18" i="26"/>
  <c r="H18" i="26"/>
  <c r="G18" i="26"/>
  <c r="F18" i="26"/>
  <c r="E18" i="26"/>
  <c r="D18" i="26"/>
  <c r="K17" i="26"/>
  <c r="J17" i="26"/>
  <c r="I17" i="26"/>
  <c r="H17" i="26"/>
  <c r="G17" i="26"/>
  <c r="F17" i="26"/>
  <c r="E17" i="26"/>
  <c r="D17" i="26"/>
  <c r="D344" i="19"/>
  <c r="D343" i="19"/>
  <c r="D342" i="19"/>
  <c r="D341" i="19"/>
  <c r="D340" i="19"/>
  <c r="D339" i="19"/>
  <c r="D338" i="19"/>
  <c r="D337" i="19"/>
  <c r="D336" i="19"/>
  <c r="D335" i="19"/>
  <c r="D334" i="19"/>
  <c r="D333" i="19"/>
  <c r="D332" i="19"/>
  <c r="D331" i="19"/>
  <c r="D330" i="19"/>
  <c r="D329" i="19"/>
  <c r="D328" i="19"/>
  <c r="D327" i="19"/>
  <c r="D326" i="19"/>
  <c r="D325" i="19"/>
  <c r="D324" i="19"/>
  <c r="D323" i="19"/>
  <c r="D322" i="19"/>
  <c r="D321" i="19"/>
  <c r="D320" i="19"/>
  <c r="D319" i="19"/>
  <c r="D318" i="19"/>
  <c r="D317" i="19"/>
  <c r="D316" i="19"/>
  <c r="D315" i="19"/>
  <c r="D314" i="19"/>
  <c r="D313" i="19"/>
  <c r="D312" i="19"/>
  <c r="D311" i="19"/>
  <c r="D310" i="19"/>
  <c r="D309" i="19"/>
  <c r="D308" i="19"/>
  <c r="D307" i="19"/>
  <c r="D306" i="19"/>
  <c r="D305" i="19"/>
  <c r="D304" i="19"/>
  <c r="D303" i="19"/>
  <c r="D302" i="19"/>
  <c r="D301" i="19"/>
  <c r="D300" i="19"/>
  <c r="D299" i="19"/>
  <c r="D298" i="19"/>
  <c r="D297" i="19"/>
  <c r="D296" i="19"/>
  <c r="D295" i="19"/>
  <c r="D294" i="19"/>
  <c r="D293" i="19"/>
  <c r="D292" i="19"/>
  <c r="D291" i="19"/>
  <c r="D290" i="19"/>
  <c r="D289" i="19"/>
  <c r="D288" i="19"/>
  <c r="D287" i="19"/>
  <c r="D286" i="19"/>
  <c r="D285" i="19"/>
  <c r="D284" i="19"/>
  <c r="D283" i="19"/>
  <c r="D282" i="19"/>
  <c r="D281" i="19"/>
  <c r="D280" i="19"/>
  <c r="D279" i="19"/>
  <c r="D278" i="19"/>
  <c r="D277" i="19"/>
  <c r="D276" i="19"/>
  <c r="D275" i="19"/>
  <c r="D274" i="19"/>
  <c r="D273" i="19"/>
  <c r="D272" i="19"/>
  <c r="D271" i="19"/>
  <c r="D270" i="19"/>
  <c r="D269" i="19"/>
  <c r="D268" i="19"/>
  <c r="D267" i="19"/>
  <c r="D266" i="19"/>
  <c r="D265" i="19"/>
  <c r="D264" i="19"/>
  <c r="D263" i="19"/>
  <c r="D262" i="19"/>
  <c r="D261" i="19"/>
  <c r="D260" i="19"/>
  <c r="D259" i="19"/>
  <c r="D258" i="19"/>
  <c r="D257" i="19"/>
  <c r="D256" i="19"/>
  <c r="D255" i="19"/>
  <c r="D254" i="19"/>
  <c r="D253" i="19"/>
  <c r="D252" i="19"/>
  <c r="D251" i="19"/>
  <c r="D250" i="19"/>
  <c r="D249" i="19"/>
  <c r="D248" i="19"/>
  <c r="D247" i="19"/>
  <c r="D246" i="19"/>
  <c r="D245" i="19"/>
  <c r="D244" i="19"/>
  <c r="D243" i="19"/>
  <c r="D242" i="19"/>
  <c r="D241" i="19"/>
  <c r="D240" i="19"/>
  <c r="D239" i="19"/>
  <c r="D238" i="19"/>
  <c r="D237" i="19"/>
  <c r="D236" i="19"/>
  <c r="D235" i="19"/>
  <c r="D234" i="19"/>
  <c r="D233" i="19"/>
  <c r="D232" i="19"/>
  <c r="D231" i="19"/>
  <c r="D230" i="19"/>
  <c r="D229" i="19"/>
  <c r="D228" i="19"/>
  <c r="D227" i="19"/>
  <c r="D226" i="19"/>
  <c r="D225" i="19"/>
  <c r="D224" i="19"/>
  <c r="D223" i="19"/>
  <c r="D222" i="19"/>
  <c r="D221" i="19"/>
  <c r="D220" i="19"/>
  <c r="D219" i="19"/>
  <c r="D218" i="19"/>
  <c r="D217" i="19"/>
  <c r="D216" i="19"/>
  <c r="D215" i="19"/>
  <c r="D214" i="19"/>
  <c r="D213" i="19"/>
  <c r="D212" i="19"/>
  <c r="D211" i="19"/>
  <c r="D210" i="19"/>
  <c r="D209" i="19"/>
  <c r="D208" i="19"/>
  <c r="D207" i="19"/>
  <c r="D206" i="19"/>
  <c r="D205" i="19"/>
  <c r="D204" i="19"/>
  <c r="D203" i="19"/>
  <c r="D202" i="19"/>
  <c r="D201" i="19"/>
  <c r="D200" i="19"/>
  <c r="D199" i="19"/>
  <c r="D198" i="19"/>
  <c r="D197" i="19"/>
  <c r="D196" i="19"/>
  <c r="D195" i="19"/>
  <c r="D194" i="19"/>
  <c r="D193" i="19"/>
  <c r="D192" i="19"/>
  <c r="D191" i="19"/>
  <c r="D190" i="19"/>
  <c r="D189" i="19"/>
  <c r="D188" i="19"/>
  <c r="D187" i="19"/>
  <c r="D186" i="19"/>
  <c r="D185" i="19"/>
  <c r="D184" i="19"/>
  <c r="D183" i="19"/>
  <c r="D182" i="19"/>
  <c r="D181" i="19"/>
  <c r="D180" i="19"/>
  <c r="D179" i="19"/>
  <c r="D178" i="19"/>
  <c r="D177" i="19"/>
  <c r="D176" i="19"/>
  <c r="D175" i="19"/>
  <c r="D174" i="19"/>
  <c r="D173" i="19"/>
  <c r="D172" i="19"/>
  <c r="D171" i="19"/>
  <c r="D170" i="19"/>
  <c r="D169" i="19"/>
  <c r="D168" i="19"/>
  <c r="D167" i="19"/>
  <c r="D166" i="19"/>
  <c r="D165" i="19"/>
  <c r="D164" i="19"/>
  <c r="D163" i="19"/>
  <c r="D162" i="19"/>
  <c r="D161" i="19"/>
  <c r="D160" i="19"/>
  <c r="D159" i="19"/>
  <c r="D158" i="19"/>
  <c r="D157" i="19"/>
  <c r="D156" i="19"/>
  <c r="D155" i="19"/>
  <c r="D154" i="19"/>
  <c r="D153" i="19"/>
  <c r="D152" i="19"/>
  <c r="D151" i="19"/>
  <c r="D150" i="19"/>
  <c r="D149" i="19"/>
  <c r="D148" i="19"/>
  <c r="D147" i="19"/>
  <c r="D146" i="19"/>
  <c r="D145" i="19"/>
  <c r="D144" i="19"/>
  <c r="D143" i="19"/>
  <c r="D142" i="19"/>
  <c r="D141" i="19"/>
  <c r="D140" i="19"/>
  <c r="D139" i="19"/>
  <c r="D138" i="19"/>
  <c r="D137" i="19"/>
  <c r="D136" i="19"/>
  <c r="D135" i="19"/>
  <c r="D134" i="19"/>
  <c r="D133" i="19"/>
  <c r="D132" i="19"/>
  <c r="D131" i="19"/>
  <c r="D130" i="19"/>
  <c r="D129" i="19"/>
  <c r="D128" i="19"/>
  <c r="D127" i="19"/>
  <c r="D126" i="19"/>
  <c r="D125" i="19"/>
  <c r="D124" i="19"/>
  <c r="D123" i="19"/>
  <c r="D122" i="19"/>
  <c r="D121" i="19"/>
  <c r="D120" i="19"/>
  <c r="D119" i="19"/>
  <c r="D118" i="19"/>
  <c r="D117" i="19"/>
  <c r="D116" i="19"/>
  <c r="D115" i="19"/>
  <c r="D114" i="19"/>
  <c r="D113" i="19"/>
  <c r="D112" i="19"/>
  <c r="D111" i="19"/>
  <c r="D110" i="19"/>
  <c r="D109" i="19"/>
  <c r="D108" i="19"/>
  <c r="D107" i="19"/>
  <c r="D106" i="19"/>
  <c r="D105" i="19"/>
  <c r="D104" i="19"/>
  <c r="D103" i="19"/>
  <c r="D102" i="19"/>
  <c r="D101" i="19"/>
  <c r="D100" i="19"/>
  <c r="D99" i="19"/>
  <c r="D98" i="19"/>
  <c r="D97" i="19"/>
  <c r="D96" i="19"/>
  <c r="D95" i="19"/>
  <c r="D94" i="19"/>
  <c r="D93"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c r="D67" i="19"/>
  <c r="D66" i="19"/>
  <c r="D65" i="19"/>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344" i="18"/>
  <c r="D343" i="18"/>
  <c r="D342" i="18"/>
  <c r="D341" i="18"/>
  <c r="D340" i="18"/>
  <c r="D339" i="18"/>
  <c r="D338" i="18"/>
  <c r="D337" i="18"/>
  <c r="D336" i="18"/>
  <c r="D335" i="18"/>
  <c r="D334" i="18"/>
  <c r="D333" i="18"/>
  <c r="D332" i="18"/>
  <c r="D331" i="18"/>
  <c r="D330" i="18"/>
  <c r="D329" i="18"/>
  <c r="D328" i="18"/>
  <c r="D327" i="18"/>
  <c r="D326" i="18"/>
  <c r="D325" i="18"/>
  <c r="D324" i="18"/>
  <c r="D323" i="18"/>
  <c r="D322" i="18"/>
  <c r="D321" i="18"/>
  <c r="D320" i="18"/>
  <c r="D319" i="18"/>
  <c r="D318" i="18"/>
  <c r="D317" i="18"/>
  <c r="D316" i="18"/>
  <c r="D315" i="18"/>
  <c r="D314" i="18"/>
  <c r="D313" i="18"/>
  <c r="D312" i="18"/>
  <c r="D311" i="18"/>
  <c r="D310" i="18"/>
  <c r="D309" i="18"/>
  <c r="D308" i="18"/>
  <c r="D307" i="18"/>
  <c r="D306" i="18"/>
  <c r="D305" i="18"/>
  <c r="D304" i="18"/>
  <c r="D303" i="18"/>
  <c r="D302" i="18"/>
  <c r="D301" i="18"/>
  <c r="D300" i="18"/>
  <c r="D299" i="18"/>
  <c r="D298" i="18"/>
  <c r="D297" i="18"/>
  <c r="D296" i="18"/>
  <c r="D295" i="18"/>
  <c r="D294" i="18"/>
  <c r="D293" i="18"/>
  <c r="D292" i="18"/>
  <c r="D291" i="18"/>
  <c r="D290" i="18"/>
  <c r="D289" i="18"/>
  <c r="D288" i="18"/>
  <c r="D287" i="18"/>
  <c r="D286" i="18"/>
  <c r="D285" i="18"/>
  <c r="D284" i="18"/>
  <c r="D283" i="18"/>
  <c r="D282" i="18"/>
  <c r="D281" i="18"/>
  <c r="D280" i="18"/>
  <c r="D279" i="18"/>
  <c r="D278" i="18"/>
  <c r="D277" i="18"/>
  <c r="D276" i="18"/>
  <c r="D275" i="18"/>
  <c r="D274" i="18"/>
  <c r="D273" i="18"/>
  <c r="D272" i="18"/>
  <c r="D271" i="18"/>
  <c r="D270" i="18"/>
  <c r="D269" i="18"/>
  <c r="D268" i="18"/>
  <c r="D267" i="18"/>
  <c r="D266" i="18"/>
  <c r="D265" i="18"/>
  <c r="D264" i="18"/>
  <c r="D263" i="18"/>
  <c r="D262" i="18"/>
  <c r="D261" i="18"/>
  <c r="D260" i="18"/>
  <c r="D259" i="18"/>
  <c r="D258" i="18"/>
  <c r="D257" i="18"/>
  <c r="D256" i="18"/>
  <c r="D255" i="18"/>
  <c r="D254" i="18"/>
  <c r="D253" i="18"/>
  <c r="D252" i="18"/>
  <c r="D251" i="18"/>
  <c r="D250" i="18"/>
  <c r="D249" i="18"/>
  <c r="D248" i="18"/>
  <c r="D247" i="18"/>
  <c r="D246" i="18"/>
  <c r="D245" i="18"/>
  <c r="D244" i="18"/>
  <c r="D243" i="18"/>
  <c r="D242" i="18"/>
  <c r="D241" i="18"/>
  <c r="D240" i="18"/>
  <c r="D239" i="18"/>
  <c r="D238" i="18"/>
  <c r="D237" i="18"/>
  <c r="D236" i="18"/>
  <c r="D235" i="18"/>
  <c r="D234" i="18"/>
  <c r="D233" i="18"/>
  <c r="D232" i="18"/>
  <c r="D231" i="18"/>
  <c r="D230" i="18"/>
  <c r="D229" i="18"/>
  <c r="D228" i="18"/>
  <c r="D227" i="18"/>
  <c r="D226" i="18"/>
  <c r="D225" i="18"/>
  <c r="D224" i="18"/>
  <c r="D223" i="18"/>
  <c r="D222" i="18"/>
  <c r="D221" i="18"/>
  <c r="D220" i="18"/>
  <c r="D219" i="18"/>
  <c r="D218" i="18"/>
  <c r="D217" i="18"/>
  <c r="D216" i="18"/>
  <c r="D215" i="18"/>
  <c r="D214" i="18"/>
  <c r="D213" i="18"/>
  <c r="D212" i="18"/>
  <c r="D211" i="18"/>
  <c r="D210" i="18"/>
  <c r="D209" i="18"/>
  <c r="D208" i="18"/>
  <c r="D207" i="18"/>
  <c r="D206" i="18"/>
  <c r="D205" i="18"/>
  <c r="D204" i="18"/>
  <c r="D203" i="18"/>
  <c r="D202" i="18"/>
  <c r="D201" i="18"/>
  <c r="D200" i="18"/>
  <c r="D199" i="18"/>
  <c r="D198" i="18"/>
  <c r="D197" i="18"/>
  <c r="D196" i="18"/>
  <c r="D195" i="18"/>
  <c r="D194" i="18"/>
  <c r="D193" i="18"/>
  <c r="D192" i="18"/>
  <c r="D191" i="18"/>
  <c r="D190" i="18"/>
  <c r="D189" i="18"/>
  <c r="D188" i="18"/>
  <c r="D187" i="18"/>
  <c r="D186" i="18"/>
  <c r="D185" i="18"/>
  <c r="D184" i="18"/>
  <c r="D183" i="18"/>
  <c r="D182" i="18"/>
  <c r="D181" i="18"/>
  <c r="D180" i="18"/>
  <c r="D179" i="18"/>
  <c r="D178" i="18"/>
  <c r="D177" i="18"/>
  <c r="D176" i="18"/>
  <c r="D175" i="18"/>
  <c r="D174" i="18"/>
  <c r="D173" i="18"/>
  <c r="D172" i="18"/>
  <c r="D171" i="18"/>
  <c r="D170" i="18"/>
  <c r="D169" i="18"/>
  <c r="D168" i="18"/>
  <c r="D167" i="18"/>
  <c r="D166" i="18"/>
  <c r="D165" i="18"/>
  <c r="D164" i="18"/>
  <c r="D163" i="18"/>
  <c r="D162" i="18"/>
  <c r="D161" i="18"/>
  <c r="D160" i="18"/>
  <c r="D159" i="18"/>
  <c r="D158" i="18"/>
  <c r="D157"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C349" i="14"/>
  <c r="C348" i="14"/>
  <c r="C347" i="14"/>
  <c r="C346" i="14"/>
  <c r="C345" i="14"/>
  <c r="C344" i="14"/>
  <c r="C343" i="14"/>
  <c r="C342" i="14"/>
  <c r="C341" i="14"/>
  <c r="C340" i="14"/>
  <c r="C339" i="14"/>
  <c r="C338" i="14"/>
  <c r="C337" i="14"/>
  <c r="C336" i="14"/>
  <c r="C335" i="14"/>
  <c r="C334" i="14"/>
  <c r="C333" i="14"/>
  <c r="C332" i="14"/>
  <c r="C331" i="14"/>
  <c r="C330" i="14"/>
  <c r="C329" i="14"/>
  <c r="C328" i="14"/>
  <c r="C327" i="14"/>
  <c r="C326" i="14"/>
  <c r="C325" i="14"/>
  <c r="C324" i="14"/>
  <c r="C323" i="14"/>
  <c r="C322" i="14"/>
  <c r="C321" i="14"/>
  <c r="C320" i="14"/>
  <c r="C319" i="14"/>
  <c r="C318" i="14"/>
  <c r="C317" i="14"/>
  <c r="C316" i="14"/>
  <c r="C315" i="14"/>
  <c r="C314" i="14"/>
  <c r="C313" i="14"/>
  <c r="C312" i="14"/>
  <c r="C311" i="14"/>
  <c r="C310" i="14"/>
  <c r="C309" i="14"/>
  <c r="C308" i="14"/>
  <c r="C307" i="14"/>
  <c r="C306" i="14"/>
  <c r="C305" i="14"/>
  <c r="C304" i="14"/>
  <c r="C303" i="14"/>
  <c r="C302" i="14"/>
  <c r="C301" i="14"/>
  <c r="C300" i="14"/>
  <c r="C299" i="14"/>
  <c r="C298" i="14"/>
  <c r="C297" i="14"/>
  <c r="C296" i="14"/>
  <c r="C295" i="14"/>
  <c r="C294" i="14"/>
  <c r="C293" i="14"/>
  <c r="C292" i="14"/>
  <c r="C291" i="14"/>
  <c r="C290" i="14"/>
  <c r="C289" i="14"/>
  <c r="C288" i="14"/>
  <c r="C287" i="14"/>
  <c r="C286" i="14"/>
  <c r="C285" i="14"/>
  <c r="C284" i="14"/>
  <c r="C283" i="14"/>
  <c r="C282" i="14"/>
  <c r="C281" i="14"/>
  <c r="C280" i="14"/>
  <c r="C279" i="14"/>
  <c r="C278" i="14"/>
  <c r="C277" i="14"/>
  <c r="C276" i="14"/>
  <c r="C275" i="14"/>
  <c r="C274" i="14"/>
  <c r="C273" i="14"/>
  <c r="C272" i="14"/>
  <c r="C271" i="14"/>
  <c r="C270" i="14"/>
  <c r="C269" i="14"/>
  <c r="C268" i="14"/>
  <c r="C267" i="14"/>
  <c r="C266" i="14"/>
  <c r="C265" i="14"/>
  <c r="C264" i="14"/>
  <c r="C263" i="14"/>
  <c r="C262" i="14"/>
  <c r="C261" i="14"/>
  <c r="C260" i="14"/>
  <c r="C259" i="14"/>
  <c r="C258" i="14"/>
  <c r="C257" i="14"/>
  <c r="C256" i="14"/>
  <c r="C255" i="14"/>
  <c r="C254" i="14"/>
  <c r="C253" i="14"/>
  <c r="C252" i="14"/>
  <c r="C251" i="14"/>
  <c r="C250" i="14"/>
  <c r="C249" i="14"/>
  <c r="C248" i="14"/>
  <c r="C247" i="14"/>
  <c r="C246" i="14"/>
  <c r="C245" i="14"/>
  <c r="C244" i="14"/>
  <c r="C243" i="14"/>
  <c r="C242" i="14"/>
  <c r="C241" i="14"/>
  <c r="C240" i="14"/>
  <c r="C239" i="14"/>
  <c r="C238" i="14"/>
  <c r="C237" i="14"/>
  <c r="C236" i="14"/>
  <c r="C235" i="14"/>
  <c r="C234" i="14"/>
  <c r="C233" i="14"/>
  <c r="C232" i="14"/>
  <c r="C231" i="14"/>
  <c r="C230" i="14"/>
  <c r="C229" i="14"/>
  <c r="C228" i="14"/>
  <c r="C227" i="14"/>
  <c r="C226" i="14"/>
  <c r="C225" i="14"/>
  <c r="C224" i="1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E18" i="27"/>
  <c r="E19" i="27"/>
  <c r="E20" i="27"/>
  <c r="E21" i="27"/>
  <c r="E22" i="27"/>
  <c r="E23" i="27"/>
  <c r="E24" i="27"/>
  <c r="E14" i="14" l="1"/>
  <c r="E16" i="18"/>
  <c r="E12" i="18"/>
  <c r="E15" i="18"/>
  <c r="E11" i="18"/>
  <c r="E9" i="18"/>
  <c r="E17" i="18"/>
  <c r="E21" i="14"/>
  <c r="E22" i="14"/>
  <c r="E10" i="18"/>
  <c r="E9" i="19"/>
  <c r="E19" i="14"/>
  <c r="E13" i="18"/>
  <c r="E13" i="19"/>
  <c r="E14" i="18"/>
  <c r="E15" i="19"/>
  <c r="E16" i="14"/>
  <c r="E17" i="14"/>
  <c r="E18" i="14"/>
  <c r="E11" i="19"/>
  <c r="E14" i="19"/>
  <c r="E16" i="19"/>
  <c r="E15" i="14"/>
  <c r="E20" i="14"/>
  <c r="E10" i="19"/>
  <c r="E12" i="19"/>
  <c r="E17" i="19"/>
</calcChain>
</file>

<file path=xl/sharedStrings.xml><?xml version="1.0" encoding="utf-8"?>
<sst xmlns="http://schemas.openxmlformats.org/spreadsheetml/2006/main" count="15009" uniqueCount="1204">
  <si>
    <t>Figures reflect households where homelessness has been prevented or relieved under the Homelessness Act 2002 during the 2009/10, 2010/11 and 2011/12 financial years.</t>
  </si>
  <si>
    <t>Telephone: 0303 444 1258</t>
  </si>
  <si>
    <t>Number of households (2006 mid-year estimate) (000s)</t>
  </si>
  <si>
    <t>No. of qtrs covered (where not 4)</t>
  </si>
  <si>
    <t>Total cases of prevention and relief</t>
  </si>
  <si>
    <t>able to remain in existing home</t>
  </si>
  <si>
    <t>assisted to obtain alternative accommodation</t>
  </si>
  <si>
    <t xml:space="preserve">Total </t>
  </si>
  <si>
    <t>England</t>
  </si>
  <si>
    <t>North East</t>
  </si>
  <si>
    <t>County Durham</t>
  </si>
  <si>
    <t/>
  </si>
  <si>
    <t>Darlington</t>
  </si>
  <si>
    <t>Gateshead</t>
  </si>
  <si>
    <t>Hartlepool</t>
  </si>
  <si>
    <t>Middlesbrough</t>
  </si>
  <si>
    <t>Newcastle upon Tyne</t>
  </si>
  <si>
    <t>North Tyneside</t>
  </si>
  <si>
    <t>..</t>
  </si>
  <si>
    <t>Northumberland</t>
  </si>
  <si>
    <t>Redcar and Cleveland</t>
  </si>
  <si>
    <t>South Tyneside</t>
  </si>
  <si>
    <t>Stockton-on-Tees</t>
  </si>
  <si>
    <t>Sunderland</t>
  </si>
  <si>
    <t>North West</t>
  </si>
  <si>
    <t>Allerdale</t>
  </si>
  <si>
    <t>Barrow-in-Furness</t>
  </si>
  <si>
    <t>Blackburn with Darwen</t>
  </si>
  <si>
    <t>Blackpool</t>
  </si>
  <si>
    <t>Bolton</t>
  </si>
  <si>
    <t>Burnley</t>
  </si>
  <si>
    <t>Bury</t>
  </si>
  <si>
    <t>Carlisle</t>
  </si>
  <si>
    <t>Cheshire East</t>
  </si>
  <si>
    <t>Cheshire West and Chester</t>
  </si>
  <si>
    <t>Chorley</t>
  </si>
  <si>
    <t>Copeland</t>
  </si>
  <si>
    <t>Eden</t>
  </si>
  <si>
    <t>Fylde</t>
  </si>
  <si>
    <t>Halton</t>
  </si>
  <si>
    <t>Hyndburn</t>
  </si>
  <si>
    <t>Knowsley</t>
  </si>
  <si>
    <t>Lancaster</t>
  </si>
  <si>
    <t>Liverpool</t>
  </si>
  <si>
    <t>Manchester</t>
  </si>
  <si>
    <t>Oldham</t>
  </si>
  <si>
    <t>Pendle</t>
  </si>
  <si>
    <t>Preston</t>
  </si>
  <si>
    <t>Ribble Valley</t>
  </si>
  <si>
    <t>Rochdale</t>
  </si>
  <si>
    <t>Rossendale</t>
  </si>
  <si>
    <t>Salford</t>
  </si>
  <si>
    <t>Sefton</t>
  </si>
  <si>
    <t>South Lakeland</t>
  </si>
  <si>
    <t>South Ribble</t>
  </si>
  <si>
    <t>St. Helens</t>
  </si>
  <si>
    <t>Stockport</t>
  </si>
  <si>
    <t>Tameside</t>
  </si>
  <si>
    <t>Trafford</t>
  </si>
  <si>
    <t>Warrington</t>
  </si>
  <si>
    <t>West Lancashire</t>
  </si>
  <si>
    <t>Wigan</t>
  </si>
  <si>
    <t>Wirral</t>
  </si>
  <si>
    <t>Wyre</t>
  </si>
  <si>
    <t>Yorkshire and the Humber</t>
  </si>
  <si>
    <t>Barnsley</t>
  </si>
  <si>
    <t>Bradford</t>
  </si>
  <si>
    <t>Calderdale</t>
  </si>
  <si>
    <t>Craven</t>
  </si>
  <si>
    <t>Doncaster</t>
  </si>
  <si>
    <t>East Riding of Yorkshire</t>
  </si>
  <si>
    <t>Hambleton</t>
  </si>
  <si>
    <t>Harrogate</t>
  </si>
  <si>
    <t>Kingston upon Hull, City of</t>
  </si>
  <si>
    <t>Kirklees</t>
  </si>
  <si>
    <t>Leeds</t>
  </si>
  <si>
    <t>North East Lincolnshire</t>
  </si>
  <si>
    <t>North Lincolnshire</t>
  </si>
  <si>
    <t>Richmondshire</t>
  </si>
  <si>
    <t>Rotherham</t>
  </si>
  <si>
    <t>Ryedale</t>
  </si>
  <si>
    <t>Scarborough</t>
  </si>
  <si>
    <t>Selby</t>
  </si>
  <si>
    <t>Sheffield</t>
  </si>
  <si>
    <t>Wakefield</t>
  </si>
  <si>
    <t>York</t>
  </si>
  <si>
    <t>East Midlands</t>
  </si>
  <si>
    <t>Amber Valley</t>
  </si>
  <si>
    <t>Ashfield</t>
  </si>
  <si>
    <t>Bassetlaw</t>
  </si>
  <si>
    <t>Blaby</t>
  </si>
  <si>
    <t>Bolsover</t>
  </si>
  <si>
    <t>Boston</t>
  </si>
  <si>
    <t>Broxtowe</t>
  </si>
  <si>
    <t>Charnwood</t>
  </si>
  <si>
    <t>Chesterfield</t>
  </si>
  <si>
    <t>Corby</t>
  </si>
  <si>
    <t>Daventry</t>
  </si>
  <si>
    <t>Derby</t>
  </si>
  <si>
    <t>Derbyshire Dales</t>
  </si>
  <si>
    <t>East Lindsey</t>
  </si>
  <si>
    <t>East Northamptonshire</t>
  </si>
  <si>
    <t>Erewash</t>
  </si>
  <si>
    <t>Gedling</t>
  </si>
  <si>
    <t>Harborough</t>
  </si>
  <si>
    <t>High Peak</t>
  </si>
  <si>
    <t>Hinckley and Bosworth</t>
  </si>
  <si>
    <t>Kettering</t>
  </si>
  <si>
    <t>Leicester</t>
  </si>
  <si>
    <t>Lincoln</t>
  </si>
  <si>
    <t>Mansfield</t>
  </si>
  <si>
    <t>Melton</t>
  </si>
  <si>
    <t>Newark and Sherwood</t>
  </si>
  <si>
    <t>North East Derbyshire</t>
  </si>
  <si>
    <t>North Kesteven</t>
  </si>
  <si>
    <t>North West Leicestershire</t>
  </si>
  <si>
    <t>Northampton</t>
  </si>
  <si>
    <t>Nottingham</t>
  </si>
  <si>
    <t>Oadby and Wigston</t>
  </si>
  <si>
    <t>Rushcliffe</t>
  </si>
  <si>
    <t>Rutland</t>
  </si>
  <si>
    <t>South Derbyshire</t>
  </si>
  <si>
    <t>South Holland</t>
  </si>
  <si>
    <t>South Kesteven</t>
  </si>
  <si>
    <t>South Northamptonshire</t>
  </si>
  <si>
    <t>Wellingborough</t>
  </si>
  <si>
    <t>West Lindsey</t>
  </si>
  <si>
    <t>West Midlands</t>
  </si>
  <si>
    <t>Birmingham</t>
  </si>
  <si>
    <t>Bromsgrove</t>
  </si>
  <si>
    <t>Cannock Chase</t>
  </si>
  <si>
    <t>Coventry</t>
  </si>
  <si>
    <t>Dudley</t>
  </si>
  <si>
    <t>East Staffordshire</t>
  </si>
  <si>
    <t>Herefordshire, County of</t>
  </si>
  <si>
    <t>Lichfield</t>
  </si>
  <si>
    <t>Malvern Hills</t>
  </si>
  <si>
    <t>Newcastle-under-Lyme</t>
  </si>
  <si>
    <t>North Warwickshire</t>
  </si>
  <si>
    <t>Nuneaton and Bedworth</t>
  </si>
  <si>
    <t>Redditch</t>
  </si>
  <si>
    <t>Rugby</t>
  </si>
  <si>
    <t>Sandwell</t>
  </si>
  <si>
    <t>Shropshire</t>
  </si>
  <si>
    <t>Solihull</t>
  </si>
  <si>
    <t>South Staffordshire</t>
  </si>
  <si>
    <t>Stafford</t>
  </si>
  <si>
    <t>Staffordshire Moorlands</t>
  </si>
  <si>
    <t>Stoke-on-Trent</t>
  </si>
  <si>
    <t>Stratford-on-Avon</t>
  </si>
  <si>
    <t>Tamworth</t>
  </si>
  <si>
    <t>Telford and Wrekin</t>
  </si>
  <si>
    <t>Walsall</t>
  </si>
  <si>
    <t>Warwick</t>
  </si>
  <si>
    <t>Wolverhampton</t>
  </si>
  <si>
    <t>Worcester</t>
  </si>
  <si>
    <t>Wychavon</t>
  </si>
  <si>
    <t>Wyre Forest</t>
  </si>
  <si>
    <t>Babergh</t>
  </si>
  <si>
    <t>Basildon</t>
  </si>
  <si>
    <t>Bedford</t>
  </si>
  <si>
    <t>Braintree</t>
  </si>
  <si>
    <t>Breckland</t>
  </si>
  <si>
    <t>Brentwood</t>
  </si>
  <si>
    <t>Broadland</t>
  </si>
  <si>
    <t>Broxbourne</t>
  </si>
  <si>
    <t>Cambridge</t>
  </si>
  <si>
    <t>Castle Point</t>
  </si>
  <si>
    <t>Central Bedfordshire</t>
  </si>
  <si>
    <t>Chelmsford</t>
  </si>
  <si>
    <t>Colchester</t>
  </si>
  <si>
    <t>Dacorum</t>
  </si>
  <si>
    <t>East Cambridgeshire</t>
  </si>
  <si>
    <t>East Hertfordshire</t>
  </si>
  <si>
    <t>Epping Forest</t>
  </si>
  <si>
    <t>Fenland</t>
  </si>
  <si>
    <t>Forest Heath</t>
  </si>
  <si>
    <t>Great Yarmouth</t>
  </si>
  <si>
    <t>Harlow</t>
  </si>
  <si>
    <t>Hertsmere</t>
  </si>
  <si>
    <t>Huntingdonshire</t>
  </si>
  <si>
    <t>Ipswich</t>
  </si>
  <si>
    <t>King's Lynn and West Norfolk</t>
  </si>
  <si>
    <t>Luton</t>
  </si>
  <si>
    <t>Maldon</t>
  </si>
  <si>
    <t>Mid Suffolk</t>
  </si>
  <si>
    <t>North Hertfordshire</t>
  </si>
  <si>
    <t>North Norfolk</t>
  </si>
  <si>
    <t>Norwich</t>
  </si>
  <si>
    <t>Peterborough</t>
  </si>
  <si>
    <t>Rochford</t>
  </si>
  <si>
    <t>South Cambridgeshire</t>
  </si>
  <si>
    <t>South Norfolk</t>
  </si>
  <si>
    <t>Southend-on-Sea</t>
  </si>
  <si>
    <t>St Albans</t>
  </si>
  <si>
    <t>St Edmundsbury</t>
  </si>
  <si>
    <t>Stevenage</t>
  </si>
  <si>
    <t>Suffolk Coastal</t>
  </si>
  <si>
    <t>Tendring</t>
  </si>
  <si>
    <t>Three Rivers</t>
  </si>
  <si>
    <t>Thurrock</t>
  </si>
  <si>
    <t>Uttlesford</t>
  </si>
  <si>
    <t>Watford</t>
  </si>
  <si>
    <t>Waveney</t>
  </si>
  <si>
    <t>Welwyn Hatfield</t>
  </si>
  <si>
    <t>London</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</si>
  <si>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</si>
  <si>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</si>
  <si>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</si>
  <si>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</si>
  <si>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</si>
  <si>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</si>
  <si>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</si>
  <si>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</si>
  <si>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</si>
  <si>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</si>
  <si>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</si>
  <si>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</si>
  <si>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</si>
  <si>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</si>
  <si>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</si>
  <si>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</si>
  <si>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</si>
  <si>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</si>
  <si>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</si>
  <si>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</si>
  <si>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</si>
  <si>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</si>
  <si>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</si>
  <si>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</si>
  <si>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</si>
  <si>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</si>
  <si>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</si>
  <si>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</si>
  <si>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</si>
  <si>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</si>
  <si>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</si>
  <si>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</si>
  <si>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</si>
  <si>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South East</t>
  </si>
  <si>
    <t>Adur</t>
  </si>
  <si>
    <t>Arun</t>
  </si>
  <si>
    <t>Ashford</t>
  </si>
  <si>
    <t>Aylesbury Vale</t>
  </si>
  <si>
    <t>Basingstoke and Deane</t>
  </si>
  <si>
    <t>Bracknell Forest</t>
  </si>
  <si>
    <t>Brighton and Hove</t>
  </si>
  <si>
    <t>Canterbury</t>
  </si>
  <si>
    <t>Cherwell</t>
  </si>
  <si>
    <t>Chichester</t>
  </si>
  <si>
    <t>Chiltern</t>
  </si>
  <si>
    <t>Crawley</t>
  </si>
  <si>
    <t>Dartford</t>
  </si>
  <si>
    <t>Dover</t>
  </si>
  <si>
    <t>East Hampshire</t>
  </si>
  <si>
    <t>Eastbourne</t>
  </si>
  <si>
    <t>Eastleigh</t>
  </si>
  <si>
    <t>Elmbridge</t>
  </si>
  <si>
    <t>Epsom and Ewell</t>
  </si>
  <si>
    <t>Fareham</t>
  </si>
  <si>
    <t>Gosport</t>
  </si>
  <si>
    <t>Gravesham</t>
  </si>
  <si>
    <t>Guildford</t>
  </si>
  <si>
    <t>Hart</t>
  </si>
  <si>
    <t>Hastings</t>
  </si>
  <si>
    <t>Havant</t>
  </si>
  <si>
    <t>Horsham</t>
  </si>
  <si>
    <t>Isle of Wight</t>
  </si>
  <si>
    <t>Lewes</t>
  </si>
  <si>
    <t>Maidstone</t>
  </si>
  <si>
    <t>Medway</t>
  </si>
  <si>
    <t>Mid Sussex</t>
  </si>
  <si>
    <t>Milton Keynes</t>
  </si>
  <si>
    <t>Mole Valley</t>
  </si>
  <si>
    <t>New Forest</t>
  </si>
  <si>
    <t>Oxford</t>
  </si>
  <si>
    <t>Portsmouth</t>
  </si>
  <si>
    <t>Reading</t>
  </si>
  <si>
    <t>Reigate and Banstead</t>
  </si>
  <si>
    <t>Rother</t>
  </si>
  <si>
    <t>Runnymede</t>
  </si>
  <si>
    <t>Rushmoor</t>
  </si>
  <si>
    <t>Sevenoaks</t>
  </si>
  <si>
    <t>Shepway</t>
  </si>
  <si>
    <t>Slough</t>
  </si>
  <si>
    <t>South Bucks</t>
  </si>
  <si>
    <t>South Oxfordshire</t>
  </si>
  <si>
    <t>Southampton</t>
  </si>
  <si>
    <t>Spelthorne</t>
  </si>
  <si>
    <t>Surrey Heath</t>
  </si>
  <si>
    <t>Swale</t>
  </si>
  <si>
    <t>Tandridge</t>
  </si>
  <si>
    <t>Test Valley</t>
  </si>
  <si>
    <t>Thanet</t>
  </si>
  <si>
    <t>Tonbridge and Malling</t>
  </si>
  <si>
    <t>Tunbridge Wells</t>
  </si>
  <si>
    <t>Vale of White Horse</t>
  </si>
  <si>
    <t>Waverley</t>
  </si>
  <si>
    <t>Wealden</t>
  </si>
  <si>
    <t>West Berkshire</t>
  </si>
  <si>
    <t>West Oxfordshire</t>
  </si>
  <si>
    <t>Winchester</t>
  </si>
  <si>
    <t>Windsor and Maidenhead</t>
  </si>
  <si>
    <t>Woking</t>
  </si>
  <si>
    <t>Wokingham</t>
  </si>
  <si>
    <t>Worthing</t>
  </si>
  <si>
    <t>Wycombe</t>
  </si>
  <si>
    <t>South West</t>
  </si>
  <si>
    <t>Bath and North East Somerset</t>
  </si>
  <si>
    <t>Bournemouth</t>
  </si>
  <si>
    <t>Bristol, City of</t>
  </si>
  <si>
    <t>Cheltenham</t>
  </si>
  <si>
    <t>Christchurch</t>
  </si>
  <si>
    <t>Cornwall</t>
  </si>
  <si>
    <t>Cotswold</t>
  </si>
  <si>
    <t>East Devon</t>
  </si>
  <si>
    <t>East Dorset</t>
  </si>
  <si>
    <t>Exeter</t>
  </si>
  <si>
    <t>Forest of Dean</t>
  </si>
  <si>
    <t>Gloucester</t>
  </si>
  <si>
    <t>Isles of Scilly</t>
  </si>
  <si>
    <t>Mendip</t>
  </si>
  <si>
    <t>Mid Devon</t>
  </si>
  <si>
    <t>North Devon</t>
  </si>
  <si>
    <t>North Dorset</t>
  </si>
  <si>
    <t>North Somerset</t>
  </si>
  <si>
    <t>Plymouth</t>
  </si>
  <si>
    <t>Poole</t>
  </si>
  <si>
    <t>Purbeck</t>
  </si>
  <si>
    <t>Sedgemoor</t>
  </si>
  <si>
    <t>South Gloucestershire</t>
  </si>
  <si>
    <t>South Hams</t>
  </si>
  <si>
    <t>South Somerset</t>
  </si>
  <si>
    <t>Stroud</t>
  </si>
  <si>
    <t>Swindon</t>
  </si>
  <si>
    <t>Taunton Deane</t>
  </si>
  <si>
    <t>Teignbridge</t>
  </si>
  <si>
    <t>Tewkesbury</t>
  </si>
  <si>
    <t>Torbay</t>
  </si>
  <si>
    <t>Torridge</t>
  </si>
  <si>
    <t>West Devon</t>
  </si>
  <si>
    <t>West Dorset</t>
  </si>
  <si>
    <t>West Somerset</t>
  </si>
  <si>
    <t>Weymouth and Portland</t>
  </si>
  <si>
    <t>Wiltshire</t>
  </si>
  <si>
    <t>Notes:</t>
  </si>
  <si>
    <t>National and regional figures are presented rounded to the nearest 100 cases. Totals may not equal the sum of components because of rounding.</t>
  </si>
  <si>
    <t>Local authority figures are as reported. National and regional figures include imputations for missing values.</t>
  </si>
  <si>
    <t>Provisional data.</t>
  </si>
  <si>
    <t>".." = not available (incomplete data return)</t>
  </si>
  <si>
    <t>Source:</t>
  </si>
  <si>
    <r>
      <t xml:space="preserve">Number of cases where positive action was successful in </t>
    </r>
    <r>
      <rPr>
        <b/>
        <u/>
        <sz val="10"/>
        <rFont val="Arial"/>
        <family val="2"/>
      </rPr>
      <t>preventing</t>
    </r>
    <r>
      <rPr>
        <b/>
        <sz val="10"/>
        <rFont val="Arial"/>
        <family val="2"/>
      </rPr>
      <t xml:space="preserve"> homelessness of which household</t>
    </r>
  </si>
  <si>
    <r>
      <t xml:space="preserve">Number of cases where positive action was successful in </t>
    </r>
    <r>
      <rPr>
        <b/>
        <u/>
        <sz val="10"/>
        <rFont val="Arial"/>
        <family val="2"/>
      </rPr>
      <t>relieving</t>
    </r>
    <r>
      <rPr>
        <b/>
        <sz val="10"/>
        <rFont val="Arial"/>
        <family val="2"/>
      </rPr>
      <t xml:space="preserve"> homelessness</t>
    </r>
  </si>
  <si>
    <t>Number of households (2008 mid-year estimate) (000s)</t>
  </si>
  <si>
    <t>rate per 1,000 households</t>
  </si>
  <si>
    <r>
      <t xml:space="preserve">Total cases of </t>
    </r>
    <r>
      <rPr>
        <b/>
        <u/>
        <sz val="10"/>
        <rFont val="Arial"/>
        <family val="2"/>
      </rPr>
      <t>prevention and relief</t>
    </r>
  </si>
  <si>
    <t>Region or 
Local Authority area</t>
  </si>
  <si>
    <t>A</t>
  </si>
  <si>
    <t>00EJ</t>
  </si>
  <si>
    <t>00EH</t>
  </si>
  <si>
    <t>00CH</t>
  </si>
  <si>
    <t>00EB</t>
  </si>
  <si>
    <t>00EC</t>
  </si>
  <si>
    <t>00CJ</t>
  </si>
  <si>
    <t>00CK</t>
  </si>
  <si>
    <t>00EM</t>
  </si>
  <si>
    <t>00EE</t>
  </si>
  <si>
    <t>00CL</t>
  </si>
  <si>
    <t>00EF</t>
  </si>
  <si>
    <t>00CM</t>
  </si>
  <si>
    <t>B</t>
  </si>
  <si>
    <t>16UB</t>
  </si>
  <si>
    <t>16UC</t>
  </si>
  <si>
    <t>00EX</t>
  </si>
  <si>
    <t>00EY</t>
  </si>
  <si>
    <t>00BL</t>
  </si>
  <si>
    <t>30UD</t>
  </si>
  <si>
    <t>00BM</t>
  </si>
  <si>
    <t>16UD</t>
  </si>
  <si>
    <t>00EQ</t>
  </si>
  <si>
    <t>00EW</t>
  </si>
  <si>
    <t>30UE</t>
  </si>
  <si>
    <t>16UE</t>
  </si>
  <si>
    <t>16UF</t>
  </si>
  <si>
    <t>30UF</t>
  </si>
  <si>
    <t>00ET</t>
  </si>
  <si>
    <t>30UG</t>
  </si>
  <si>
    <t>00BX</t>
  </si>
  <si>
    <t>30UH</t>
  </si>
  <si>
    <t>00BY</t>
  </si>
  <si>
    <t>00BN</t>
  </si>
  <si>
    <t>00BP</t>
  </si>
  <si>
    <t>30UJ</t>
  </si>
  <si>
    <t>30UK</t>
  </si>
  <si>
    <t>30UL</t>
  </si>
  <si>
    <t>00BQ</t>
  </si>
  <si>
    <t>30UM</t>
  </si>
  <si>
    <t>00BR</t>
  </si>
  <si>
    <t>00CA</t>
  </si>
  <si>
    <t>16UG</t>
  </si>
  <si>
    <t>30UN</t>
  </si>
  <si>
    <t>00BZ</t>
  </si>
  <si>
    <t>00BS</t>
  </si>
  <si>
    <t>00BT</t>
  </si>
  <si>
    <t>00BU</t>
  </si>
  <si>
    <t>00EU</t>
  </si>
  <si>
    <t>30UP</t>
  </si>
  <si>
    <t>00BW</t>
  </si>
  <si>
    <t>00CB</t>
  </si>
  <si>
    <t>30UQ</t>
  </si>
  <si>
    <t>D</t>
  </si>
  <si>
    <t>00CC</t>
  </si>
  <si>
    <t>00CX</t>
  </si>
  <si>
    <t>00CY</t>
  </si>
  <si>
    <t>36UB</t>
  </si>
  <si>
    <t>00CE</t>
  </si>
  <si>
    <t>00FB</t>
  </si>
  <si>
    <t>36UC</t>
  </si>
  <si>
    <t>36UD</t>
  </si>
  <si>
    <t>00FA</t>
  </si>
  <si>
    <t>00CZ</t>
  </si>
  <si>
    <t>00DA</t>
  </si>
  <si>
    <t>00FC</t>
  </si>
  <si>
    <t>00FD</t>
  </si>
  <si>
    <t>36UE</t>
  </si>
  <si>
    <t>00CF</t>
  </si>
  <si>
    <t>36UF</t>
  </si>
  <si>
    <t>36UG</t>
  </si>
  <si>
    <t>36UH</t>
  </si>
  <si>
    <t>00CG</t>
  </si>
  <si>
    <t>00DB</t>
  </si>
  <si>
    <t>00FF</t>
  </si>
  <si>
    <t>E</t>
  </si>
  <si>
    <t>17UB</t>
  </si>
  <si>
    <t>37UB</t>
  </si>
  <si>
    <t>37UC</t>
  </si>
  <si>
    <t>31UB</t>
  </si>
  <si>
    <t>17UC</t>
  </si>
  <si>
    <t>32UB</t>
  </si>
  <si>
    <t>37UD</t>
  </si>
  <si>
    <t>31UC</t>
  </si>
  <si>
    <t>17UD</t>
  </si>
  <si>
    <t>34UB</t>
  </si>
  <si>
    <t>34UC</t>
  </si>
  <si>
    <t>00FK</t>
  </si>
  <si>
    <t>17UF</t>
  </si>
  <si>
    <t>32UC</t>
  </si>
  <si>
    <t>34UD</t>
  </si>
  <si>
    <t>17UG</t>
  </si>
  <si>
    <t>37UE</t>
  </si>
  <si>
    <t>31UD</t>
  </si>
  <si>
    <t>17UH</t>
  </si>
  <si>
    <t>31UE</t>
  </si>
  <si>
    <t>34UE</t>
  </si>
  <si>
    <t>00FN</t>
  </si>
  <si>
    <t>32UD</t>
  </si>
  <si>
    <t>37UF</t>
  </si>
  <si>
    <t>31UG</t>
  </si>
  <si>
    <t>37UG</t>
  </si>
  <si>
    <t>17UJ</t>
  </si>
  <si>
    <t>32UE</t>
  </si>
  <si>
    <t>31UH</t>
  </si>
  <si>
    <t>34UF</t>
  </si>
  <si>
    <t>00FY</t>
  </si>
  <si>
    <t>31UJ</t>
  </si>
  <si>
    <t>37UJ</t>
  </si>
  <si>
    <t>00FP</t>
  </si>
  <si>
    <t>17UK</t>
  </si>
  <si>
    <t>32UF</t>
  </si>
  <si>
    <t>32UG</t>
  </si>
  <si>
    <t>34UG</t>
  </si>
  <si>
    <t>34UH</t>
  </si>
  <si>
    <t>32UH</t>
  </si>
  <si>
    <t>F</t>
  </si>
  <si>
    <t>00CN</t>
  </si>
  <si>
    <t>47UB</t>
  </si>
  <si>
    <t>41UB</t>
  </si>
  <si>
    <t>00CQ</t>
  </si>
  <si>
    <t>00CR</t>
  </si>
  <si>
    <t>41UC</t>
  </si>
  <si>
    <t>00GA</t>
  </si>
  <si>
    <t>41UD</t>
  </si>
  <si>
    <t>47UC</t>
  </si>
  <si>
    <t>41UE</t>
  </si>
  <si>
    <t>44UB</t>
  </si>
  <si>
    <t>44UC</t>
  </si>
  <si>
    <t>47UD</t>
  </si>
  <si>
    <t>44UD</t>
  </si>
  <si>
    <t>00CS</t>
  </si>
  <si>
    <t>00GG</t>
  </si>
  <si>
    <t>00CT</t>
  </si>
  <si>
    <t>41UF</t>
  </si>
  <si>
    <t>41UG</t>
  </si>
  <si>
    <t>41UH</t>
  </si>
  <si>
    <t>00GL</t>
  </si>
  <si>
    <t>44UE</t>
  </si>
  <si>
    <t>41UK</t>
  </si>
  <si>
    <t>00GF</t>
  </si>
  <si>
    <t>00CU</t>
  </si>
  <si>
    <t>44UF</t>
  </si>
  <si>
    <t>00CW</t>
  </si>
  <si>
    <t>47UE</t>
  </si>
  <si>
    <t>47UF</t>
  </si>
  <si>
    <t>47UG</t>
  </si>
  <si>
    <t>G</t>
  </si>
  <si>
    <t>42UB</t>
  </si>
  <si>
    <t>22UB</t>
  </si>
  <si>
    <t>00KB</t>
  </si>
  <si>
    <t>22UC</t>
  </si>
  <si>
    <t>33UB</t>
  </si>
  <si>
    <t>22UD</t>
  </si>
  <si>
    <t>33UC</t>
  </si>
  <si>
    <t>26UB</t>
  </si>
  <si>
    <t>12UB</t>
  </si>
  <si>
    <t>22UE</t>
  </si>
  <si>
    <t>00KC</t>
  </si>
  <si>
    <t>22UF</t>
  </si>
  <si>
    <t>22UG</t>
  </si>
  <si>
    <t>26UC</t>
  </si>
  <si>
    <t>12UC</t>
  </si>
  <si>
    <t>26UD</t>
  </si>
  <si>
    <t>22UH</t>
  </si>
  <si>
    <t>12UD</t>
  </si>
  <si>
    <t>42UC</t>
  </si>
  <si>
    <t>33UD</t>
  </si>
  <si>
    <t>22UJ</t>
  </si>
  <si>
    <t>26UE</t>
  </si>
  <si>
    <t>12UE</t>
  </si>
  <si>
    <t>42UD</t>
  </si>
  <si>
    <t>33UE</t>
  </si>
  <si>
    <t>00KA</t>
  </si>
  <si>
    <t>22UK</t>
  </si>
  <si>
    <t>42UE</t>
  </si>
  <si>
    <t>26UF</t>
  </si>
  <si>
    <t>33UF</t>
  </si>
  <si>
    <t>33UG</t>
  </si>
  <si>
    <t>00JA</t>
  </si>
  <si>
    <t>22UL</t>
  </si>
  <si>
    <t>12UG</t>
  </si>
  <si>
    <t>33UH</t>
  </si>
  <si>
    <t>00KF</t>
  </si>
  <si>
    <t>26UG</t>
  </si>
  <si>
    <t>42UF</t>
  </si>
  <si>
    <t>26UH</t>
  </si>
  <si>
    <t>42UG</t>
  </si>
  <si>
    <t>22UN</t>
  </si>
  <si>
    <t>26UJ</t>
  </si>
  <si>
    <t>00KG</t>
  </si>
  <si>
    <t>22UQ</t>
  </si>
  <si>
    <t>26UK</t>
  </si>
  <si>
    <t>42UH</t>
  </si>
  <si>
    <t>26UL</t>
  </si>
  <si>
    <t>H</t>
  </si>
  <si>
    <t>00AB</t>
  </si>
  <si>
    <t>00AC</t>
  </si>
  <si>
    <t>00AD</t>
  </si>
  <si>
    <t>00AE</t>
  </si>
  <si>
    <t>00AF</t>
  </si>
  <si>
    <t>00AG</t>
  </si>
  <si>
    <t>00AA</t>
  </si>
  <si>
    <t>00AH</t>
  </si>
  <si>
    <t>00AJ</t>
  </si>
  <si>
    <t>00AK</t>
  </si>
  <si>
    <t>00AL</t>
  </si>
  <si>
    <t>00AM</t>
  </si>
  <si>
    <t>00AN</t>
  </si>
  <si>
    <t>00AP</t>
  </si>
  <si>
    <t>00AQ</t>
  </si>
  <si>
    <t>00AR</t>
  </si>
  <si>
    <t>00AS</t>
  </si>
  <si>
    <t>00AT</t>
  </si>
  <si>
    <t>00AU</t>
  </si>
  <si>
    <t>00AW</t>
  </si>
  <si>
    <t>00AX</t>
  </si>
  <si>
    <t>00AY</t>
  </si>
  <si>
    <t>00AZ</t>
  </si>
  <si>
    <t>00BA</t>
  </si>
  <si>
    <t>00BB</t>
  </si>
  <si>
    <t>00BC</t>
  </si>
  <si>
    <t>00BD</t>
  </si>
  <si>
    <t>00BE</t>
  </si>
  <si>
    <t>00BF</t>
  </si>
  <si>
    <t>00BG</t>
  </si>
  <si>
    <t>00BH</t>
  </si>
  <si>
    <t>00BJ</t>
  </si>
  <si>
    <t>00BK</t>
  </si>
  <si>
    <t>J</t>
  </si>
  <si>
    <t>45UB</t>
  </si>
  <si>
    <t>45UC</t>
  </si>
  <si>
    <t>29UB</t>
  </si>
  <si>
    <t>11UB</t>
  </si>
  <si>
    <t>24UB</t>
  </si>
  <si>
    <t>00MA</t>
  </si>
  <si>
    <t>00ML</t>
  </si>
  <si>
    <t>29UC</t>
  </si>
  <si>
    <t>38UB</t>
  </si>
  <si>
    <t>45UD</t>
  </si>
  <si>
    <t>11UC</t>
  </si>
  <si>
    <t>45UE</t>
  </si>
  <si>
    <t>29UD</t>
  </si>
  <si>
    <t>29UE</t>
  </si>
  <si>
    <t>24UC</t>
  </si>
  <si>
    <t>21UC</t>
  </si>
  <si>
    <t>24UD</t>
  </si>
  <si>
    <t>43UB</t>
  </si>
  <si>
    <t>43UC</t>
  </si>
  <si>
    <t>24UE</t>
  </si>
  <si>
    <t>24UF</t>
  </si>
  <si>
    <t>29UG</t>
  </si>
  <si>
    <t>43UD</t>
  </si>
  <si>
    <t>24UG</t>
  </si>
  <si>
    <t>21UD</t>
  </si>
  <si>
    <t>24UH</t>
  </si>
  <si>
    <t>45UF</t>
  </si>
  <si>
    <t>00MW</t>
  </si>
  <si>
    <t>21UF</t>
  </si>
  <si>
    <t>29UH</t>
  </si>
  <si>
    <t>00LC</t>
  </si>
  <si>
    <t>45UG</t>
  </si>
  <si>
    <t>00MG</t>
  </si>
  <si>
    <t>43UE</t>
  </si>
  <si>
    <t>24UJ</t>
  </si>
  <si>
    <t>38UC</t>
  </si>
  <si>
    <t>00MR</t>
  </si>
  <si>
    <t>00MC</t>
  </si>
  <si>
    <t>43UF</t>
  </si>
  <si>
    <t>21UG</t>
  </si>
  <si>
    <t>43UG</t>
  </si>
  <si>
    <t>24UL</t>
  </si>
  <si>
    <t>29UK</t>
  </si>
  <si>
    <t>29UL</t>
  </si>
  <si>
    <t>00MD</t>
  </si>
  <si>
    <t>11UE</t>
  </si>
  <si>
    <t>38UD</t>
  </si>
  <si>
    <t>00MS</t>
  </si>
  <si>
    <t>43UH</t>
  </si>
  <si>
    <t>43UJ</t>
  </si>
  <si>
    <t>29UM</t>
  </si>
  <si>
    <t>43UK</t>
  </si>
  <si>
    <t>24UN</t>
  </si>
  <si>
    <t>29UN</t>
  </si>
  <si>
    <t>29UP</t>
  </si>
  <si>
    <t>29UQ</t>
  </si>
  <si>
    <t>38UE</t>
  </si>
  <si>
    <t>43UL</t>
  </si>
  <si>
    <t>21UH</t>
  </si>
  <si>
    <t>00MB</t>
  </si>
  <si>
    <t>38UF</t>
  </si>
  <si>
    <t>24UP</t>
  </si>
  <si>
    <t>00ME</t>
  </si>
  <si>
    <t>43UM</t>
  </si>
  <si>
    <t>00MF</t>
  </si>
  <si>
    <t>45UH</t>
  </si>
  <si>
    <t>11UF</t>
  </si>
  <si>
    <t>K</t>
  </si>
  <si>
    <t>00HA</t>
  </si>
  <si>
    <t>00HN</t>
  </si>
  <si>
    <t>00HB</t>
  </si>
  <si>
    <t>23UB</t>
  </si>
  <si>
    <t>19UC</t>
  </si>
  <si>
    <t>00HE</t>
  </si>
  <si>
    <t>23UC</t>
  </si>
  <si>
    <t>18UB</t>
  </si>
  <si>
    <t>19UD</t>
  </si>
  <si>
    <t>18UC</t>
  </si>
  <si>
    <t>23UD</t>
  </si>
  <si>
    <t>23UE</t>
  </si>
  <si>
    <t>00HF</t>
  </si>
  <si>
    <t>40UB</t>
  </si>
  <si>
    <t>18UD</t>
  </si>
  <si>
    <t>18UE</t>
  </si>
  <si>
    <t>19UE</t>
  </si>
  <si>
    <t>00HC</t>
  </si>
  <si>
    <t>00HG</t>
  </si>
  <si>
    <t>00HP</t>
  </si>
  <si>
    <t>19UG</t>
  </si>
  <si>
    <t>40UC</t>
  </si>
  <si>
    <t>00HD</t>
  </si>
  <si>
    <t>18UG</t>
  </si>
  <si>
    <t>40UD</t>
  </si>
  <si>
    <t>23UF</t>
  </si>
  <si>
    <t>00HX</t>
  </si>
  <si>
    <t>40UE</t>
  </si>
  <si>
    <t>18UH</t>
  </si>
  <si>
    <t>23UG</t>
  </si>
  <si>
    <t>00HH</t>
  </si>
  <si>
    <t>18UK</t>
  </si>
  <si>
    <t>18UL</t>
  </si>
  <si>
    <t>19UH</t>
  </si>
  <si>
    <t>40UF</t>
  </si>
  <si>
    <t>19UJ</t>
  </si>
  <si>
    <t>00HY</t>
  </si>
  <si>
    <t>Contact:</t>
  </si>
  <si>
    <t>File: hmls92</t>
  </si>
  <si>
    <t>East of England</t>
  </si>
  <si>
    <t>LIVE TABLE 792 - Outcome of homelessness prevention and relief by Local Authority, England, 2009/10</t>
  </si>
  <si>
    <t>LIVE TABLE 792 - Outcome of homelessness prevention and relief by Local Authority, England, 2010/11</t>
  </si>
  <si>
    <t>LIVE TABLE 792 - Outcome of homelessness prevention and relief by Local Authority, England, 2011/12</t>
  </si>
  <si>
    <t>E06000053</t>
  </si>
  <si>
    <t>E12000001</t>
  </si>
  <si>
    <t>E06000047</t>
  </si>
  <si>
    <t>E06000005</t>
  </si>
  <si>
    <t>E08000020</t>
  </si>
  <si>
    <t>E06000001</t>
  </si>
  <si>
    <t>E06000002</t>
  </si>
  <si>
    <t>E08000021</t>
  </si>
  <si>
    <t>E08000022</t>
  </si>
  <si>
    <t>E06000048</t>
  </si>
  <si>
    <t>E06000003</t>
  </si>
  <si>
    <t>E08000023</t>
  </si>
  <si>
    <t>E06000004</t>
  </si>
  <si>
    <t>E08000024</t>
  </si>
  <si>
    <t>E12000002</t>
  </si>
  <si>
    <t>E07000026</t>
  </si>
  <si>
    <t>E07000027</t>
  </si>
  <si>
    <t>E06000008</t>
  </si>
  <si>
    <t>E06000009</t>
  </si>
  <si>
    <t>E08000001</t>
  </si>
  <si>
    <t>E07000117</t>
  </si>
  <si>
    <t>E08000002</t>
  </si>
  <si>
    <t>E07000028</t>
  </si>
  <si>
    <t>E06000049</t>
  </si>
  <si>
    <t>E06000050</t>
  </si>
  <si>
    <t>E07000118</t>
  </si>
  <si>
    <t>E07000029</t>
  </si>
  <si>
    <t>E07000030</t>
  </si>
  <si>
    <t>E07000119</t>
  </si>
  <si>
    <t>E06000006</t>
  </si>
  <si>
    <t>E07000120</t>
  </si>
  <si>
    <t>E08000011</t>
  </si>
  <si>
    <t>E07000121</t>
  </si>
  <si>
    <t>E08000012</t>
  </si>
  <si>
    <t>E08000003</t>
  </si>
  <si>
    <t>E08000004</t>
  </si>
  <si>
    <t>E07000122</t>
  </si>
  <si>
    <t>E07000123</t>
  </si>
  <si>
    <t>E07000124</t>
  </si>
  <si>
    <t>E08000005</t>
  </si>
  <si>
    <t>E07000125</t>
  </si>
  <si>
    <t>E08000006</t>
  </si>
  <si>
    <t>E08000014</t>
  </si>
  <si>
    <t>E07000031</t>
  </si>
  <si>
    <t>E07000126</t>
  </si>
  <si>
    <t>E08000013</t>
  </si>
  <si>
    <t>E08000007</t>
  </si>
  <si>
    <t>E08000008</t>
  </si>
  <si>
    <t>E08000009</t>
  </si>
  <si>
    <t>E06000007</t>
  </si>
  <si>
    <t>E07000127</t>
  </si>
  <si>
    <t>E08000010</t>
  </si>
  <si>
    <t>E08000015</t>
  </si>
  <si>
    <t>E07000128</t>
  </si>
  <si>
    <t>E12000003</t>
  </si>
  <si>
    <t>E08000016</t>
  </si>
  <si>
    <t>E08000032</t>
  </si>
  <si>
    <t>E08000033</t>
  </si>
  <si>
    <t>E07000163</t>
  </si>
  <si>
    <t>E08000017</t>
  </si>
  <si>
    <t>E06000011</t>
  </si>
  <si>
    <t>E07000164</t>
  </si>
  <si>
    <t>E07000165</t>
  </si>
  <si>
    <t>E06000010</t>
  </si>
  <si>
    <t>E08000034</t>
  </si>
  <si>
    <t>E08000035</t>
  </si>
  <si>
    <t>E06000012</t>
  </si>
  <si>
    <t>E06000013</t>
  </si>
  <si>
    <t>E07000166</t>
  </si>
  <si>
    <t>E08000018</t>
  </si>
  <si>
    <t>E07000167</t>
  </si>
  <si>
    <t>E07000168</t>
  </si>
  <si>
    <t>E07000169</t>
  </si>
  <si>
    <t>E08000019</t>
  </si>
  <si>
    <t>E08000036</t>
  </si>
  <si>
    <t>E06000014</t>
  </si>
  <si>
    <t>E12000004</t>
  </si>
  <si>
    <t>E07000032</t>
  </si>
  <si>
    <t>E07000170</t>
  </si>
  <si>
    <t>E07000171</t>
  </si>
  <si>
    <t>E07000129</t>
  </si>
  <si>
    <t>E07000033</t>
  </si>
  <si>
    <t>E07000136</t>
  </si>
  <si>
    <t>E07000172</t>
  </si>
  <si>
    <t>E07000130</t>
  </si>
  <si>
    <t>E07000034</t>
  </si>
  <si>
    <t>E07000150</t>
  </si>
  <si>
    <t>E07000151</t>
  </si>
  <si>
    <t>E06000015</t>
  </si>
  <si>
    <t>E07000035</t>
  </si>
  <si>
    <t>E07000137</t>
  </si>
  <si>
    <t>E07000152</t>
  </si>
  <si>
    <t>E07000036</t>
  </si>
  <si>
    <t>E07000173</t>
  </si>
  <si>
    <t>E07000131</t>
  </si>
  <si>
    <t>E07000037</t>
  </si>
  <si>
    <t>E07000132</t>
  </si>
  <si>
    <t>E07000153</t>
  </si>
  <si>
    <t>E06000016</t>
  </si>
  <si>
    <t>E07000138</t>
  </si>
  <si>
    <t>E07000174</t>
  </si>
  <si>
    <t>E07000133</t>
  </si>
  <si>
    <t>E07000175</t>
  </si>
  <si>
    <t>E07000038</t>
  </si>
  <si>
    <t>E07000139</t>
  </si>
  <si>
    <t>E07000134</t>
  </si>
  <si>
    <t>E07000154</t>
  </si>
  <si>
    <t>E06000018</t>
  </si>
  <si>
    <t>E07000135</t>
  </si>
  <si>
    <t>E07000176</t>
  </si>
  <si>
    <t>E06000017</t>
  </si>
  <si>
    <t>E07000039</t>
  </si>
  <si>
    <t>E07000140</t>
  </si>
  <si>
    <t>E07000141</t>
  </si>
  <si>
    <t>E07000155</t>
  </si>
  <si>
    <t>E07000156</t>
  </si>
  <si>
    <t>E07000142</t>
  </si>
  <si>
    <t>E12000005</t>
  </si>
  <si>
    <t>E08000025</t>
  </si>
  <si>
    <t>E07000234</t>
  </si>
  <si>
    <t>E07000192</t>
  </si>
  <si>
    <t>E08000026</t>
  </si>
  <si>
    <t>E08000027</t>
  </si>
  <si>
    <t>E07000193</t>
  </si>
  <si>
    <t>E06000019</t>
  </si>
  <si>
    <t>E07000194</t>
  </si>
  <si>
    <t>E07000235</t>
  </si>
  <si>
    <t>E07000195</t>
  </si>
  <si>
    <t>E07000218</t>
  </si>
  <si>
    <t>E07000219</t>
  </si>
  <si>
    <t>E07000236</t>
  </si>
  <si>
    <t>E07000220</t>
  </si>
  <si>
    <t>E08000028</t>
  </si>
  <si>
    <t>E06000051</t>
  </si>
  <si>
    <t>E08000029</t>
  </si>
  <si>
    <t>E07000196</t>
  </si>
  <si>
    <t>E07000197</t>
  </si>
  <si>
    <t>E07000198</t>
  </si>
  <si>
    <t>E06000021</t>
  </si>
  <si>
    <t>E07000221</t>
  </si>
  <si>
    <t>E07000199</t>
  </si>
  <si>
    <t>E06000020</t>
  </si>
  <si>
    <t>E08000030</t>
  </si>
  <si>
    <t>E07000222</t>
  </si>
  <si>
    <t>E08000031</t>
  </si>
  <si>
    <t>E07000237</t>
  </si>
  <si>
    <t>E07000238</t>
  </si>
  <si>
    <t>E07000239</t>
  </si>
  <si>
    <t>E12000006</t>
  </si>
  <si>
    <t>E07000200</t>
  </si>
  <si>
    <t>E07000066</t>
  </si>
  <si>
    <t>E06000055</t>
  </si>
  <si>
    <t>E07000067</t>
  </si>
  <si>
    <t>E07000143</t>
  </si>
  <si>
    <t>E07000068</t>
  </si>
  <si>
    <t>E07000144</t>
  </si>
  <si>
    <t>E07000095</t>
  </si>
  <si>
    <t>E07000008</t>
  </si>
  <si>
    <t>E07000069</t>
  </si>
  <si>
    <t>E06000056</t>
  </si>
  <si>
    <t>E07000070</t>
  </si>
  <si>
    <t>E07000071</t>
  </si>
  <si>
    <t>E07000096</t>
  </si>
  <si>
    <t>E07000009</t>
  </si>
  <si>
    <t>E07000097</t>
  </si>
  <si>
    <t>E07000072</t>
  </si>
  <si>
    <t>E07000010</t>
  </si>
  <si>
    <t>E07000201</t>
  </si>
  <si>
    <t>E07000145</t>
  </si>
  <si>
    <t>E07000073</t>
  </si>
  <si>
    <t>E07000098</t>
  </si>
  <si>
    <t>E07000011</t>
  </si>
  <si>
    <t>E07000202</t>
  </si>
  <si>
    <t>E07000146</t>
  </si>
  <si>
    <t>E06000032</t>
  </si>
  <si>
    <t>E07000074</t>
  </si>
  <si>
    <t>E07000203</t>
  </si>
  <si>
    <t>E07000099</t>
  </si>
  <si>
    <t>E07000147</t>
  </si>
  <si>
    <t>E07000148</t>
  </si>
  <si>
    <t>E06000031</t>
  </si>
  <si>
    <t>E07000075</t>
  </si>
  <si>
    <t>E07000012</t>
  </si>
  <si>
    <t>E07000149</t>
  </si>
  <si>
    <t>E06000033</t>
  </si>
  <si>
    <t>E07000100</t>
  </si>
  <si>
    <t>E07000204</t>
  </si>
  <si>
    <t>E07000101</t>
  </si>
  <si>
    <t>E07000205</t>
  </si>
  <si>
    <t>E07000076</t>
  </si>
  <si>
    <t>E07000102</t>
  </si>
  <si>
    <t>E06000034</t>
  </si>
  <si>
    <t>E07000077</t>
  </si>
  <si>
    <t>E07000103</t>
  </si>
  <si>
    <t>E07000206</t>
  </si>
  <si>
    <t>E07000104</t>
  </si>
  <si>
    <t>E12000007</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</si>
  <si>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</si>
  <si>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</si>
  <si>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</si>
  <si>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</si>
  <si>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</si>
  <si>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</si>
  <si>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</si>
  <si>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</si>
  <si>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</si>
  <si>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</si>
  <si>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</si>
  <si>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</si>
  <si>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</si>
  <si>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</si>
  <si>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</si>
  <si>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</si>
  <si>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</si>
  <si>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</si>
  <si>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</si>
  <si>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</si>
  <si>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</si>
  <si>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</si>
  <si>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</si>
  <si>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</si>
  <si>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</si>
  <si>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</si>
  <si>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</si>
  <si>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</si>
  <si>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</si>
  <si>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</si>
  <si>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</si>
  <si>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</si>
  <si>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</si>
  <si>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E12000008</t>
  </si>
  <si>
    <t>E07000223</t>
  </si>
  <si>
    <t>E07000224</t>
  </si>
  <si>
    <t>E07000105</t>
  </si>
  <si>
    <t>E07000004</t>
  </si>
  <si>
    <t>E07000084</t>
  </si>
  <si>
    <t>E06000036</t>
  </si>
  <si>
    <t>E06000043</t>
  </si>
  <si>
    <t>E07000106</t>
  </si>
  <si>
    <t>E07000177</t>
  </si>
  <si>
    <t>E07000225</t>
  </si>
  <si>
    <t>E07000005</t>
  </si>
  <si>
    <t>E07000226</t>
  </si>
  <si>
    <t>E07000107</t>
  </si>
  <si>
    <t>E07000108</t>
  </si>
  <si>
    <t>E07000085</t>
  </si>
  <si>
    <t>E07000061</t>
  </si>
  <si>
    <t>E07000086</t>
  </si>
  <si>
    <t>E07000207</t>
  </si>
  <si>
    <t>E07000208</t>
  </si>
  <si>
    <t>E07000087</t>
  </si>
  <si>
    <t>E07000088</t>
  </si>
  <si>
    <t>E07000109</t>
  </si>
  <si>
    <t>E07000209</t>
  </si>
  <si>
    <t>E07000089</t>
  </si>
  <si>
    <t>E07000062</t>
  </si>
  <si>
    <t>E07000090</t>
  </si>
  <si>
    <t>E07000227</t>
  </si>
  <si>
    <t>E06000046</t>
  </si>
  <si>
    <t>E07000063</t>
  </si>
  <si>
    <t>E07000110</t>
  </si>
  <si>
    <t>E06000035</t>
  </si>
  <si>
    <t>E07000228</t>
  </si>
  <si>
    <t>E06000042</t>
  </si>
  <si>
    <t>E07000210</t>
  </si>
  <si>
    <t>E07000091</t>
  </si>
  <si>
    <t>E07000178</t>
  </si>
  <si>
    <t>E06000044</t>
  </si>
  <si>
    <t>E06000038</t>
  </si>
  <si>
    <t>E07000211</t>
  </si>
  <si>
    <t>E07000064</t>
  </si>
  <si>
    <t>E07000212</t>
  </si>
  <si>
    <t>E07000092</t>
  </si>
  <si>
    <t>E07000111</t>
  </si>
  <si>
    <t>E07000112</t>
  </si>
  <si>
    <t>E06000039</t>
  </si>
  <si>
    <t>E07000006</t>
  </si>
  <si>
    <t>E07000179</t>
  </si>
  <si>
    <t>E06000045</t>
  </si>
  <si>
    <t>E07000213</t>
  </si>
  <si>
    <t>E07000214</t>
  </si>
  <si>
    <t>E07000113</t>
  </si>
  <si>
    <t>E07000215</t>
  </si>
  <si>
    <t>E07000093</t>
  </si>
  <si>
    <t>E07000114</t>
  </si>
  <si>
    <t>E07000115</t>
  </si>
  <si>
    <t>E07000116</t>
  </si>
  <si>
    <t>E07000180</t>
  </si>
  <si>
    <t>E07000216</t>
  </si>
  <si>
    <t>E07000065</t>
  </si>
  <si>
    <t>E06000037</t>
  </si>
  <si>
    <t>E07000181</t>
  </si>
  <si>
    <t>E07000094</t>
  </si>
  <si>
    <t>E06000040</t>
  </si>
  <si>
    <t>E07000217</t>
  </si>
  <si>
    <t>E06000041</t>
  </si>
  <si>
    <t>E07000229</t>
  </si>
  <si>
    <t>E07000007</t>
  </si>
  <si>
    <t>E12000009</t>
  </si>
  <si>
    <t>E06000022</t>
  </si>
  <si>
    <t>E06000028</t>
  </si>
  <si>
    <t>E06000023</t>
  </si>
  <si>
    <t>E07000078</t>
  </si>
  <si>
    <t>E07000048</t>
  </si>
  <si>
    <t>E06000052</t>
  </si>
  <si>
    <t>E07000079</t>
  </si>
  <si>
    <t>E07000040</t>
  </si>
  <si>
    <t>E07000049</t>
  </si>
  <si>
    <t>E07000041</t>
  </si>
  <si>
    <t>E07000080</t>
  </si>
  <si>
    <t>E07000081</t>
  </si>
  <si>
    <t>E07000187</t>
  </si>
  <si>
    <t>E07000042</t>
  </si>
  <si>
    <t>E07000043</t>
  </si>
  <si>
    <t>E07000050</t>
  </si>
  <si>
    <t>E06000024</t>
  </si>
  <si>
    <t>E06000026</t>
  </si>
  <si>
    <t>E06000029</t>
  </si>
  <si>
    <t>E07000051</t>
  </si>
  <si>
    <t>E07000188</t>
  </si>
  <si>
    <t>E06000025</t>
  </si>
  <si>
    <t>E07000044</t>
  </si>
  <si>
    <t>E07000189</t>
  </si>
  <si>
    <t>E07000082</t>
  </si>
  <si>
    <t>E06000030</t>
  </si>
  <si>
    <t>E07000190</t>
  </si>
  <si>
    <t>E07000045</t>
  </si>
  <si>
    <t>E07000083</t>
  </si>
  <si>
    <t>E06000027</t>
  </si>
  <si>
    <t>E07000046</t>
  </si>
  <si>
    <t>E07000047</t>
  </si>
  <si>
    <t>E07000052</t>
  </si>
  <si>
    <t>E07000191</t>
  </si>
  <si>
    <t>E07000053</t>
  </si>
  <si>
    <t>E06000054</t>
  </si>
  <si>
    <t>Former ONS Code</t>
  </si>
  <si>
    <t>Current ONS Code</t>
  </si>
  <si>
    <t>-</t>
  </si>
  <si>
    <t>"-" denotes zero, less than 0.5% or less than 50</t>
  </si>
  <si>
    <t>2011/12 figures are provisional</t>
  </si>
  <si>
    <t>E07000240</t>
  </si>
  <si>
    <t>E07000241</t>
  </si>
  <si>
    <t xml:space="preserve">Number of cases where positive action was successful </t>
  </si>
  <si>
    <t>in preventing homelessness of which household</t>
  </si>
  <si>
    <t>Able to remain in existing home</t>
  </si>
  <si>
    <t>Assisted to obtain alternative accommodation</t>
  </si>
  <si>
    <t>Rate per 1,000 households</t>
  </si>
  <si>
    <t>No. of qtrs where estimates are made for missing data</t>
  </si>
  <si>
    <t>Notes</t>
  </si>
  <si>
    <t>Numbers highlighted in yellow contain estimates for missing data due to local authorities not providing figures</t>
  </si>
  <si>
    <t xml:space="preserve">Contact </t>
  </si>
  <si>
    <t>Telephone:</t>
  </si>
  <si>
    <t>E-mail:</t>
  </si>
  <si>
    <t xml:space="preserve">Number of households (2011 based projections for 2012) (000s)  </t>
  </si>
  <si>
    <t>0303 444 2259</t>
  </si>
  <si>
    <t>A map of figures at local authority level has been included in the statistical release since 2012/13, for earlier periods maps were included at the foot of this table.</t>
  </si>
  <si>
    <t>E06000057</t>
  </si>
  <si>
    <t>E08000037</t>
  </si>
  <si>
    <t>E07000242</t>
  </si>
  <si>
    <t>E07000243</t>
  </si>
  <si>
    <t xml:space="preserve">Number of households (2012 based projections for 2014) (000s)  </t>
  </si>
  <si>
    <t>Isle Of Wight</t>
  </si>
  <si>
    <t>Totals may not equal the sum of components because of rounding</t>
  </si>
  <si>
    <t>Source</t>
  </si>
  <si>
    <t>Latest update:</t>
  </si>
  <si>
    <t xml:space="preserve">Next update: </t>
  </si>
  <si>
    <r>
      <t xml:space="preserve">Total cases of </t>
    </r>
    <r>
      <rPr>
        <b/>
        <sz val="10"/>
        <rFont val="Arial"/>
        <family val="2"/>
      </rPr>
      <t>prevention and relief</t>
    </r>
  </si>
  <si>
    <t>Number of cases</t>
  </si>
  <si>
    <r>
      <rPr>
        <sz val="10"/>
        <rFont val="Arial"/>
        <family val="2"/>
      </rPr>
      <t xml:space="preserve">Cases where positive action was successful in </t>
    </r>
    <r>
      <rPr>
        <b/>
        <sz val="10"/>
        <rFont val="Arial"/>
        <family val="2"/>
      </rPr>
      <t xml:space="preserve">relieving </t>
    </r>
    <r>
      <rPr>
        <sz val="10"/>
        <rFont val="Arial"/>
        <family val="2"/>
      </rPr>
      <t>homelessness</t>
    </r>
  </si>
  <si>
    <t>DCLG Household Projections - Table 406</t>
  </si>
  <si>
    <t>Next update:</t>
  </si>
  <si>
    <r>
      <rPr>
        <b/>
        <sz val="10"/>
        <rFont val="Arial"/>
        <family val="2"/>
      </rPr>
      <t>R</t>
    </r>
    <r>
      <rPr>
        <sz val="10"/>
        <rFont val="Arial"/>
        <family val="2"/>
      </rPr>
      <t xml:space="preserve"> </t>
    </r>
    <r>
      <rPr>
        <sz val="8"/>
        <rFont val="Arial"/>
        <family val="2"/>
      </rPr>
      <t>Revised data</t>
    </r>
  </si>
  <si>
    <r>
      <t xml:space="preserve">Table 792 - Total reported cases of homelessness prevention and relief 
</t>
    </r>
    <r>
      <rPr>
        <sz val="14"/>
        <color indexed="9"/>
        <rFont val="Helvetica"/>
      </rPr>
      <t>by outcome and local authority, 2014/15</t>
    </r>
  </si>
  <si>
    <t>R</t>
  </si>
  <si>
    <t>0303 444 4387</t>
  </si>
  <si>
    <t>Imputed data</t>
  </si>
  <si>
    <t>https://www.gov.uk/government/collections/homelessness-statistics</t>
  </si>
  <si>
    <t>Related Statistics</t>
  </si>
  <si>
    <t>https://www.gov.uk/government/statistical-data-sets/live-tables-on-homelessness</t>
  </si>
  <si>
    <t>2009/10</t>
  </si>
  <si>
    <t>2010/11</t>
  </si>
  <si>
    <t>2011/12</t>
  </si>
  <si>
    <t>2012/13</t>
  </si>
  <si>
    <t>2013/14</t>
  </si>
  <si>
    <t>2014/15</t>
  </si>
  <si>
    <t>Financial Year:</t>
  </si>
  <si>
    <t>Live Table 792: Total reported cases of homelessness prevention and relief by outcome and local authority</t>
  </si>
  <si>
    <t>Homelessness Prevention and Relief</t>
  </si>
  <si>
    <t>Latest update:                                Jul-2015</t>
  </si>
  <si>
    <t>Includes imputed data to account for non-response.</t>
  </si>
  <si>
    <t>Totals may not equal the sum of components because of rounding.</t>
  </si>
  <si>
    <t xml:space="preserve">National figures are rounded to the nearest 100. </t>
  </si>
  <si>
    <t>Revised data</t>
  </si>
  <si>
    <t>The 2012-based household projections can be found at: https://www.gov.uk/government/statistics/2012-based-household-projections-in-england-2012-to-2037</t>
  </si>
  <si>
    <t xml:space="preserve">1. </t>
  </si>
  <si>
    <t>Number of quarters where estimates are made for missing data</t>
  </si>
  <si>
    <r>
      <t xml:space="preserve">Number of cases where positive action was successful in </t>
    </r>
    <r>
      <rPr>
        <b/>
        <sz val="10"/>
        <rFont val="Arial"/>
        <family val="2"/>
      </rPr>
      <t>relieving</t>
    </r>
    <r>
      <rPr>
        <sz val="10"/>
        <rFont val="Arial"/>
        <family val="2"/>
      </rPr>
      <t xml:space="preserve"> homelessness</t>
    </r>
  </si>
  <si>
    <r>
      <t>Number of households (2012 based projections for 2013)</t>
    </r>
    <r>
      <rPr>
        <b/>
        <vertAlign val="superscript"/>
        <sz val="10"/>
        <color indexed="10"/>
        <rFont val="Arial"/>
        <family val="2"/>
      </rPr>
      <t>1</t>
    </r>
    <r>
      <rPr>
        <b/>
        <sz val="10"/>
        <color indexed="10"/>
        <rFont val="Arial"/>
        <family val="2"/>
      </rPr>
      <t xml:space="preserve"> (000s)  </t>
    </r>
  </si>
  <si>
    <t>ONS Code</t>
  </si>
  <si>
    <t>of which household:</t>
  </si>
  <si>
    <r>
      <t xml:space="preserve">Number of cases where positive action was successful in </t>
    </r>
    <r>
      <rPr>
        <b/>
        <sz val="10"/>
        <rFont val="Arial"/>
        <family val="2"/>
      </rPr>
      <t>preventing</t>
    </r>
    <r>
      <rPr>
        <sz val="10"/>
        <rFont val="Arial"/>
        <family val="2"/>
      </rPr>
      <t xml:space="preserve"> homelessness</t>
    </r>
  </si>
  <si>
    <r>
      <rPr>
        <u/>
        <sz val="8"/>
        <color indexed="12"/>
        <rFont val="Wingdings"/>
        <charset val="2"/>
      </rPr>
      <t>ï</t>
    </r>
    <r>
      <rPr>
        <u/>
        <sz val="8"/>
        <color indexed="12"/>
        <rFont val="Arial"/>
        <family val="2"/>
      </rPr>
      <t xml:space="preserve"> Return to contents</t>
    </r>
  </si>
  <si>
    <t>Latest update:                                Jul-2014</t>
  </si>
  <si>
    <r>
      <t xml:space="preserve">Table 792: Total reported cases of homelessness prevention and relief by outcome and local authority
</t>
    </r>
    <r>
      <rPr>
        <sz val="16"/>
        <color indexed="9"/>
        <rFont val="Helvetica"/>
      </rPr>
      <t>Local Authority,</t>
    </r>
    <r>
      <rPr>
        <b/>
        <sz val="16"/>
        <color indexed="9"/>
        <rFont val="Helvetica"/>
        <family val="2"/>
      </rPr>
      <t xml:space="preserve"> </t>
    </r>
    <r>
      <rPr>
        <sz val="16"/>
        <color indexed="9"/>
        <rFont val="Helvetica"/>
      </rPr>
      <t>2012/13</t>
    </r>
  </si>
  <si>
    <t>2015/16</t>
  </si>
  <si>
    <t>Rest of England</t>
  </si>
  <si>
    <r>
      <t xml:space="preserve">Table 792 - Total reported cases of homelessness prevention and relief (Revised)
</t>
    </r>
    <r>
      <rPr>
        <sz val="14"/>
        <color indexed="9"/>
        <rFont val="Helvetica"/>
      </rPr>
      <t>by outcome and local authority, 2015/16</t>
    </r>
  </si>
  <si>
    <t>For all other homelessness prevention and relief tables go to:</t>
  </si>
  <si>
    <t xml:space="preserve">Imputed for at least one quarter during the financial year. </t>
  </si>
  <si>
    <t xml:space="preserve">Totals include estimated data to account for non-response. </t>
  </si>
  <si>
    <t>Revisions</t>
  </si>
  <si>
    <t>Key</t>
  </si>
  <si>
    <t>Imputed figures</t>
  </si>
  <si>
    <t xml:space="preserve">Number of cases where positive action was </t>
  </si>
  <si>
    <t xml:space="preserve">Cases where positive action was </t>
  </si>
  <si>
    <t>No. qtrs</t>
  </si>
  <si>
    <t xml:space="preserve">Number of </t>
  </si>
  <si>
    <t>where</t>
  </si>
  <si>
    <t xml:space="preserve">households </t>
  </si>
  <si>
    <t>estimates</t>
  </si>
  <si>
    <t>are made</t>
  </si>
  <si>
    <t xml:space="preserve">Rate per 1,000 </t>
  </si>
  <si>
    <t>projections for</t>
  </si>
  <si>
    <t>Total</t>
  </si>
  <si>
    <t>households</t>
  </si>
  <si>
    <t>for missing</t>
  </si>
  <si>
    <t>home</t>
  </si>
  <si>
    <t>accommodation</t>
  </si>
  <si>
    <t>data</t>
  </si>
  <si>
    <t>ENGLAND</t>
  </si>
  <si>
    <t>SE</t>
  </si>
  <si>
    <t>NW</t>
  </si>
  <si>
    <t>EM</t>
  </si>
  <si>
    <t>EE</t>
  </si>
  <si>
    <t>YH</t>
  </si>
  <si>
    <t>SW</t>
  </si>
  <si>
    <t>WM</t>
  </si>
  <si>
    <t>NE</t>
  </si>
  <si>
    <r>
      <t>successful in</t>
    </r>
    <r>
      <rPr>
        <b/>
        <sz val="10"/>
        <color indexed="8"/>
        <rFont val="Arial"/>
        <family val="2"/>
      </rPr>
      <t xml:space="preserve"> relieving </t>
    </r>
    <r>
      <rPr>
        <sz val="10"/>
        <color indexed="8"/>
        <rFont val="Arial"/>
        <family val="2"/>
      </rPr>
      <t>homelessness</t>
    </r>
  </si>
  <si>
    <r>
      <t xml:space="preserve">Total cases of </t>
    </r>
    <r>
      <rPr>
        <b/>
        <sz val="10"/>
        <color indexed="8"/>
        <rFont val="Arial"/>
        <family val="2"/>
      </rPr>
      <t>prevention and relief</t>
    </r>
  </si>
  <si>
    <t>Assisted to obtain alternative</t>
  </si>
  <si>
    <t>Able to remain in existing</t>
  </si>
  <si>
    <t>2016/17</t>
  </si>
  <si>
    <t>Select local authority by clicking on the box below and using the drop-down button below:</t>
  </si>
  <si>
    <t>2009-10</t>
  </si>
  <si>
    <t>2010-11</t>
  </si>
  <si>
    <t>2011-12</t>
  </si>
  <si>
    <t>2012-13</t>
  </si>
  <si>
    <t>2013-14</t>
  </si>
  <si>
    <t>2014-15</t>
  </si>
  <si>
    <t>2015-16</t>
  </si>
  <si>
    <t>2016-17</t>
  </si>
  <si>
    <t>Number per 1,000 households</t>
  </si>
  <si>
    <t>1. For 2008-09 for "Numbers accepted as being homeless and in priority need" there is no "Mixed" category.</t>
  </si>
  <si>
    <t>2. Data back to 2008-09 is not presented for some authorities as their administrative remits changed in 2009-10. Those affected include: Bedford, Central Bedfordshire,</t>
  </si>
  <si>
    <t>Cheshire East, Cheshire West and Chester, Cornwall, County Durham, Shropshire, Wiltshire.</t>
  </si>
  <si>
    <t>3. Data up to 2012-13 is not available for East Hertfordshire, Gateshead, Isles of Scilly, Northumberland, St Albans, Stevenage and Welwyn Hatfield as these authorities were redefined / newly defined at this time.</t>
  </si>
  <si>
    <t>Table 792: Total reported cases of homelessness prevention and relief 
by outcome and local authority</t>
  </si>
  <si>
    <t>1. Numbers of cases where positive action was taken to prevent homelessness</t>
  </si>
  <si>
    <t>Assisted to obtain alternative accomodation</t>
  </si>
  <si>
    <t>2. Numbers of cases where positive action was taken to relieve homelessness</t>
  </si>
  <si>
    <t>https://www.gov.uk/government/statistics/2014-based-household-projections-in-england-2014-to-2039</t>
  </si>
  <si>
    <t>(2014-based</t>
  </si>
  <si>
    <r>
      <t>2016) (000s)</t>
    </r>
    <r>
      <rPr>
        <b/>
        <vertAlign val="superscript"/>
        <sz val="10"/>
        <color indexed="8"/>
        <rFont val="Arial"/>
        <family val="2"/>
      </rPr>
      <t>1</t>
    </r>
  </si>
  <si>
    <r>
      <t>Number of households (2012 based projections for 2015) (000s)</t>
    </r>
    <r>
      <rPr>
        <b/>
        <vertAlign val="superscript"/>
        <sz val="10"/>
        <rFont val="Arial"/>
        <family val="2"/>
      </rPr>
      <t>1</t>
    </r>
    <r>
      <rPr>
        <b/>
        <sz val="10"/>
        <rFont val="Arial"/>
        <family val="2"/>
      </rPr>
      <t xml:space="preserve"> </t>
    </r>
  </si>
  <si>
    <r>
      <rPr>
        <vertAlign val="superscript"/>
        <sz val="10"/>
        <color indexed="8"/>
        <rFont val="Arial"/>
        <family val="2"/>
      </rPr>
      <t>1</t>
    </r>
    <r>
      <rPr>
        <sz val="10"/>
        <color indexed="8"/>
        <rFont val="Arial"/>
        <family val="2"/>
      </rPr>
      <t xml:space="preserve"> The 2012-based household projections can be found at: https://www.gov.uk/government/statistics/2012-based-household-projections-in-england-2012-to-2037</t>
    </r>
  </si>
  <si>
    <t xml:space="preserve">in preventing homelessness, of which </t>
  </si>
  <si>
    <t>Yorkshire and The Humber</t>
  </si>
  <si>
    <t>L</t>
  </si>
  <si>
    <r>
      <t xml:space="preserve">Table 792 - Total reported cases of homelessness prevention and relief </t>
    </r>
    <r>
      <rPr>
        <sz val="12"/>
        <color indexed="9"/>
        <rFont val="Arial"/>
        <family val="2"/>
      </rPr>
      <t xml:space="preserve">
by outcome and local authority, 2016/17</t>
    </r>
  </si>
  <si>
    <r>
      <rPr>
        <vertAlign val="superscript"/>
        <sz val="8"/>
        <color indexed="8"/>
        <rFont val="Arial"/>
        <family val="2"/>
      </rPr>
      <t>1</t>
    </r>
    <r>
      <rPr>
        <sz val="8"/>
        <color indexed="8"/>
        <rFont val="Arial"/>
        <family val="2"/>
      </rPr>
      <t xml:space="preserve"> The 2014-based household projections can be found at: </t>
    </r>
  </si>
  <si>
    <t>Total relief</t>
  </si>
  <si>
    <t>3. Total cases of prevention and relief</t>
  </si>
  <si>
    <t>Total prevention and relief</t>
  </si>
  <si>
    <r>
      <t>Media Enquiries</t>
    </r>
    <r>
      <rPr>
        <sz val="10"/>
        <color indexed="8"/>
        <rFont val="Arial"/>
        <family val="2"/>
      </rPr>
      <t>: 0303 444 1209</t>
    </r>
  </si>
  <si>
    <t>All MHCLG homelessness statistics, including the written statistical release, can be found at:</t>
  </si>
  <si>
    <t>MHCLG P1E Homelessness returns (quarterly)</t>
  </si>
  <si>
    <t>MHCLG Household Projections - Table 406</t>
  </si>
  <si>
    <r>
      <t xml:space="preserve">Table 792: Total reported cases of homelessness prevention and relief by outcome and local authority
</t>
    </r>
    <r>
      <rPr>
        <sz val="16"/>
        <color indexed="9"/>
        <rFont val="Helvetica"/>
      </rPr>
      <t>Local Authority,</t>
    </r>
    <r>
      <rPr>
        <b/>
        <sz val="16"/>
        <color indexed="9"/>
        <rFont val="Helvetica"/>
        <family val="2"/>
      </rPr>
      <t xml:space="preserve"> </t>
    </r>
    <r>
      <rPr>
        <sz val="16"/>
        <color indexed="9"/>
        <rFont val="Helvetica"/>
      </rPr>
      <t>2013/14</t>
    </r>
  </si>
  <si>
    <t>MHCLG  P1E Homelessness returns (quarterly)</t>
  </si>
  <si>
    <t>Dec 2017</t>
  </si>
  <si>
    <t>E92000001</t>
  </si>
  <si>
    <t>Region</t>
  </si>
  <si>
    <t>ONS code</t>
  </si>
  <si>
    <t>ONS</t>
  </si>
  <si>
    <t>code</t>
  </si>
  <si>
    <t>Local authority / Region / Country</t>
  </si>
  <si>
    <t>Local Authority / Region / Country</t>
  </si>
  <si>
    <r>
      <t xml:space="preserve">Table 792 - Total reported cases of homelessness prevention and relief </t>
    </r>
    <r>
      <rPr>
        <sz val="12"/>
        <color indexed="9"/>
        <rFont val="Arial"/>
        <family val="2"/>
      </rPr>
      <t xml:space="preserve">
by outcome and local authority, 2017/18</t>
    </r>
  </si>
  <si>
    <t>P</t>
  </si>
  <si>
    <t>Provisional data</t>
  </si>
  <si>
    <t>Dec 2018</t>
  </si>
  <si>
    <t>2017/18</t>
  </si>
  <si>
    <t>2017-18</t>
  </si>
  <si>
    <r>
      <t>2017) (000s)</t>
    </r>
    <r>
      <rPr>
        <b/>
        <vertAlign val="superscript"/>
        <sz val="10"/>
        <color indexed="8"/>
        <rFont val="Arial"/>
        <family val="2"/>
      </rPr>
      <t>1</t>
    </r>
  </si>
  <si>
    <r>
      <t xml:space="preserve">Responsible Analysts: </t>
    </r>
    <r>
      <rPr>
        <sz val="10"/>
        <color indexed="8"/>
        <rFont val="Arial"/>
        <family val="2"/>
      </rPr>
      <t>Duncan Gray, Monika Krzykawska</t>
    </r>
  </si>
  <si>
    <t xml:space="preserve">The 2014-based household projections can be found at: </t>
  </si>
  <si>
    <t>Southwark adopted the Homelessness Reduction Act 2017 one year in advance of other local authorities, in April 2017</t>
  </si>
  <si>
    <t>13 December 2018</t>
  </si>
  <si>
    <t>Financial Years: 2009/10 - 2017/18 (Revised)</t>
  </si>
  <si>
    <t>2R</t>
  </si>
  <si>
    <t>Some of the Jan - Mar 2018 data was revised as previously imputed values could be replaced with reported data. These revisions are marked with an 'R' in the tables. More information is given in the associated statistical release Statutory homelessness and homelessness prevention and relief, England, January to March 2018 (Revised) available from:</t>
  </si>
  <si>
    <t>Revised data - see Contents sheet for more information</t>
  </si>
  <si>
    <t>Statistical enquiries: (office hours) 0303 444 4440, 0303 444 2241: homelessnessstats@communities.gov.uk</t>
  </si>
  <si>
    <t>homelessnessstats@communities.gov.uk</t>
  </si>
  <si>
    <t>E-mail:  homelessnessstats@communities.gov.uk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</si>
</sst>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_-* #,##0_-;\-* #,##0_-;_-* &quot;-&quot;??_-;_-@_-"/>
    <numFmt numFmtId="166" formatCode="#,##0.0"/>
    <numFmt numFmtId="167" formatCode="[$-10409]#,##0;\(#,##0\)"/>
    <numFmt numFmtId="168" formatCode="General_)"/>
    <numFmt numFmtId="169" formatCode="0.0"/>
    <numFmt numFmtId="170" formatCode="[$-10409]#,##0.0;\(#,##0.0\)"/>
    <numFmt numFmtId="171" formatCode="mmm\-yyyy"/>
    <numFmt numFmtId="172" formatCode="&quot; &quot;General"/>
    <numFmt numFmtId="173" formatCode="&quot; &quot;#,##0.00&quot; &quot;;&quot;-&quot;#,##0.00&quot; &quot;;&quot; -&quot;00&quot; &quot;;&quot; &quot;@&quot; &quot;"/>
    <numFmt numFmtId="174" formatCode="[$-10409]#,##0"/>
    <numFmt numFmtId="175" formatCode="[$-10409]0.00"/>
    <numFmt numFmtId="176" formatCode="[$-10409]#,##0.00"/>
    <numFmt numFmtId="177" formatCode="0.00_ ;\-0.00\ "/>
  </numFmts>
  <fonts count="98" x14ac:knownFonts="1">
    <font>
      <sz val="10"/>
      <name val="Arial"/>
    </font>
    <font>
      <sz val="10"/>
      <name val="Arial"/>
      <family val="2"/>
    </font>
    <font>
      <u/>
      <sz val="10"/>
      <color indexed="12"/>
      <name val="Arial"/>
      <family val="2"/>
    </font>
    <font>
      <sz val="11"/>
      <name val="Arial"/>
      <family val="2"/>
    </font>
    <font>
      <sz val="10"/>
      <name val="Courier"/>
      <family val="3"/>
    </font>
    <font>
      <sz val="11"/>
      <color indexed="10"/>
      <name val="Arial"/>
      <family val="2"/>
    </font>
    <font>
      <b/>
      <u/>
      <sz val="10"/>
      <name val="Arial"/>
      <family val="2"/>
    </font>
    <font>
      <b/>
      <sz val="10"/>
      <name val="Arial"/>
      <family val="2"/>
    </font>
    <font>
      <sz val="10"/>
      <name val="Helvetica"/>
    </font>
    <font>
      <sz val="10"/>
      <name val="Arial"/>
      <family val="2"/>
    </font>
    <font>
      <b/>
      <sz val="10"/>
      <color indexed="8"/>
      <name val="Arial"/>
      <family val="2"/>
    </font>
    <font>
      <sz val="10"/>
      <color indexed="10"/>
      <name val="Arial"/>
      <family val="2"/>
    </font>
    <font>
      <sz val="10"/>
      <color indexed="8"/>
      <name val="Arial"/>
      <family val="2"/>
    </font>
    <font>
      <b/>
      <sz val="12"/>
      <color indexed="9"/>
      <name val="Arial"/>
      <family val="2"/>
    </font>
    <font>
      <sz val="11"/>
      <color indexed="9"/>
      <name val="Arial"/>
      <family val="2"/>
    </font>
    <font>
      <b/>
      <sz val="10"/>
      <color indexed="9"/>
      <name val="Arial"/>
      <family val="2"/>
    </font>
    <font>
      <sz val="11"/>
      <color indexed="12"/>
      <name val="Arial"/>
      <family val="2"/>
    </font>
    <font>
      <b/>
      <sz val="10"/>
      <color indexed="10"/>
      <name val="Arial"/>
      <family val="2"/>
    </font>
    <font>
      <sz val="10"/>
      <color indexed="10"/>
      <name val="Arial"/>
      <family val="2"/>
    </font>
    <font>
      <sz val="10"/>
      <color indexed="12"/>
      <name val="Arial"/>
      <family val="2"/>
    </font>
    <font>
      <b/>
      <sz val="10"/>
      <color indexed="10"/>
      <name val="Helvetica"/>
    </font>
    <font>
      <b/>
      <sz val="10"/>
      <color indexed="12"/>
      <name val="Arial"/>
      <family val="2"/>
    </font>
    <font>
      <i/>
      <sz val="10"/>
      <name val="Arial"/>
      <family val="2"/>
    </font>
    <font>
      <b/>
      <sz val="11"/>
      <name val="Arial"/>
      <family val="2"/>
    </font>
    <font>
      <b/>
      <i/>
      <sz val="10"/>
      <color indexed="8"/>
      <name val="Arial"/>
      <family val="2"/>
    </font>
    <font>
      <i/>
      <sz val="10"/>
      <color indexed="8"/>
      <name val="Arial"/>
      <family val="2"/>
    </font>
    <font>
      <b/>
      <u/>
      <sz val="10"/>
      <color indexed="10"/>
      <name val="Arial"/>
      <family val="2"/>
    </font>
    <font>
      <sz val="10"/>
      <color indexed="9"/>
      <name val="Arial"/>
      <family val="2"/>
    </font>
    <font>
      <b/>
      <i/>
      <sz val="10"/>
      <name val="Arial"/>
      <family val="2"/>
    </font>
    <font>
      <i/>
      <sz val="11"/>
      <name val="Arial"/>
      <family val="2"/>
    </font>
    <font>
      <i/>
      <sz val="11"/>
      <color indexed="9"/>
      <name val="Arial"/>
      <family val="2"/>
    </font>
    <font>
      <i/>
      <sz val="10"/>
      <color indexed="9"/>
      <name val="Arial"/>
      <family val="2"/>
    </font>
    <font>
      <b/>
      <sz val="14"/>
      <color indexed="9"/>
      <name val="Helvetica"/>
      <family val="2"/>
    </font>
    <font>
      <b/>
      <sz val="14"/>
      <color indexed="10"/>
      <name val="Helvetica"/>
      <family val="2"/>
    </font>
    <font>
      <b/>
      <sz val="14"/>
      <color indexed="12"/>
      <name val="Helvetica"/>
      <family val="2"/>
    </font>
    <font>
      <sz val="10"/>
      <color indexed="9"/>
      <name val="Arial"/>
      <family val="2"/>
    </font>
    <font>
      <i/>
      <sz val="10"/>
      <color indexed="12"/>
      <name val="Arial"/>
      <family val="2"/>
    </font>
    <font>
      <sz val="14"/>
      <color indexed="9"/>
      <name val="Helvetica"/>
      <family val="2"/>
    </font>
    <font>
      <sz val="14"/>
      <color indexed="9"/>
      <name val="Helvetica"/>
    </font>
    <font>
      <sz val="8"/>
      <name val="Arial"/>
      <family val="2"/>
    </font>
    <font>
      <sz val="14"/>
      <color indexed="12"/>
      <name val="Helvetica"/>
      <family val="2"/>
    </font>
    <font>
      <i/>
      <sz val="9"/>
      <name val="Arial"/>
      <family val="2"/>
    </font>
    <font>
      <b/>
      <sz val="14"/>
      <name val="Arial"/>
      <family val="2"/>
    </font>
    <font>
      <b/>
      <sz val="18"/>
      <name val="Arial"/>
      <family val="2"/>
    </font>
    <font>
      <b/>
      <vertAlign val="superscript"/>
      <sz val="10"/>
      <color indexed="10"/>
      <name val="Arial"/>
      <family val="2"/>
    </font>
    <font>
      <u/>
      <sz val="8"/>
      <color indexed="12"/>
      <name val="Wingdings"/>
      <charset val="2"/>
    </font>
    <font>
      <u/>
      <sz val="8"/>
      <color indexed="12"/>
      <name val="Arial"/>
      <family val="2"/>
    </font>
    <font>
      <b/>
      <sz val="16"/>
      <color indexed="9"/>
      <name val="Helvetica"/>
      <family val="2"/>
    </font>
    <font>
      <sz val="16"/>
      <color indexed="9"/>
      <name val="Helvetica"/>
    </font>
    <font>
      <b/>
      <sz val="10"/>
      <color indexed="8"/>
      <name val="Arial"/>
      <family val="2"/>
    </font>
    <font>
      <sz val="10"/>
      <color indexed="8"/>
      <name val="Arial"/>
      <family val="2"/>
    </font>
    <font>
      <b/>
      <sz val="14"/>
      <name val="Helvetica"/>
      <family val="2"/>
    </font>
    <font>
      <vertAlign val="superscript"/>
      <sz val="10"/>
      <color indexed="8"/>
      <name val="Arial"/>
      <family val="2"/>
    </font>
    <font>
      <b/>
      <vertAlign val="superscript"/>
      <sz val="10"/>
      <color indexed="8"/>
      <name val="Arial"/>
      <family val="2"/>
    </font>
    <font>
      <b/>
      <vertAlign val="superscript"/>
      <sz val="10"/>
      <name val="Arial"/>
      <family val="2"/>
    </font>
    <font>
      <sz val="12"/>
      <color theme="1"/>
      <name val="Arial"/>
      <family val="2"/>
    </font>
    <font>
      <sz val="12"/>
      <color rgb="FF000000"/>
      <name val="Arial"/>
      <family val="2"/>
    </font>
    <font>
      <sz val="10"/>
      <color rgb="FF000000"/>
      <name val="Arial"/>
      <family val="2"/>
    </font>
    <font>
      <u/>
      <sz val="10"/>
      <color theme="10"/>
      <name val="Arial"/>
      <family val="2"/>
    </font>
    <font>
      <sz val="11"/>
      <color theme="1"/>
      <name val="Calibri"/>
      <family val="2"/>
      <scheme val="minor"/>
    </font>
    <font>
      <sz val="10"/>
      <color rgb="FF000000"/>
      <name val="Courier"/>
      <family val="3"/>
    </font>
    <font>
      <b/>
      <sz val="8"/>
      <color rgb="FF000000"/>
      <name val="Arial"/>
      <family val="2"/>
    </font>
    <font>
      <sz val="8"/>
      <color rgb="FF000000"/>
      <name val="Arial"/>
      <family val="2"/>
    </font>
    <font>
      <b/>
      <sz val="10"/>
      <color theme="1"/>
      <name val="Arial"/>
      <family val="2"/>
    </font>
    <font>
      <b/>
      <sz val="10"/>
      <color rgb="FF000000"/>
      <name val="Arial"/>
      <family val="2"/>
    </font>
    <font>
      <sz val="11"/>
      <color theme="1"/>
      <name val="Arial"/>
      <family val="2"/>
    </font>
    <font>
      <u/>
      <sz val="11"/>
      <color theme="4" tint="-0.249977111117893"/>
      <name val="Arial"/>
      <family val="2"/>
    </font>
    <font>
      <b/>
      <sz val="11"/>
      <color theme="1"/>
      <name val="Arial"/>
      <family val="2"/>
    </font>
    <font>
      <sz val="12"/>
      <color rgb="FF000000"/>
      <name val="Times New Roman"/>
      <family val="1"/>
    </font>
    <font>
      <sz val="10"/>
      <color rgb="FF000000"/>
      <name val="Times New Roman"/>
      <family val="1"/>
    </font>
    <font>
      <b/>
      <sz val="14"/>
      <color rgb="FF000000"/>
      <name val="Arial"/>
      <family val="2"/>
    </font>
    <font>
      <sz val="8"/>
      <color rgb="FF000000"/>
      <name val="Times New Roman"/>
      <family val="1"/>
    </font>
    <font>
      <sz val="8"/>
      <color rgb="FF000000"/>
      <name val="Courier"/>
      <family val="3"/>
    </font>
    <font>
      <vertAlign val="superscript"/>
      <sz val="10"/>
      <color rgb="FF000000"/>
      <name val="Arial"/>
      <family val="2"/>
    </font>
    <font>
      <sz val="10"/>
      <color rgb="FF0000FF"/>
      <name val="Arial"/>
      <family val="2"/>
    </font>
    <font>
      <b/>
      <sz val="10"/>
      <color rgb="FF0000FF"/>
      <name val="Arial"/>
      <family val="2"/>
    </font>
    <font>
      <b/>
      <sz val="10"/>
      <color rgb="FFFF0000"/>
      <name val="Arial"/>
      <family val="2"/>
    </font>
    <font>
      <u/>
      <sz val="8"/>
      <color theme="4" tint="-0.249977111117893"/>
      <name val="Arial"/>
      <family val="2"/>
    </font>
    <font>
      <sz val="10"/>
      <color rgb="FFFF0000"/>
      <name val="Arial"/>
      <family val="2"/>
    </font>
    <font>
      <sz val="10"/>
      <color theme="1"/>
      <name val="Arial"/>
      <family val="2"/>
    </font>
    <font>
      <sz val="10"/>
      <color theme="1"/>
      <name val="Calibri"/>
      <family val="2"/>
      <scheme val="minor"/>
    </font>
    <font>
      <sz val="10"/>
      <color theme="0" tint="-0.14999847407452621"/>
      <name val="Arial"/>
      <family val="2"/>
    </font>
    <font>
      <b/>
      <sz val="16"/>
      <color rgb="FF000000"/>
      <name val="Arial"/>
      <family val="2"/>
    </font>
    <font>
      <sz val="10"/>
      <color theme="0" tint="-0.499984740745262"/>
      <name val="Arial"/>
      <family val="2"/>
    </font>
    <font>
      <b/>
      <sz val="12"/>
      <color rgb="FF000000"/>
      <name val="Arial"/>
      <family val="2"/>
    </font>
    <font>
      <u/>
      <sz val="8"/>
      <color theme="10"/>
      <name val="Arial"/>
      <family val="2"/>
    </font>
    <font>
      <sz val="12"/>
      <color theme="0" tint="-0.14999847407452621"/>
      <name val="Arial"/>
      <family val="2"/>
    </font>
    <font>
      <b/>
      <sz val="12"/>
      <color indexed="9"/>
      <name val="Helvetica"/>
      <family val="2"/>
    </font>
    <font>
      <sz val="12"/>
      <color indexed="9"/>
      <name val="Arial"/>
      <family val="2"/>
    </font>
    <font>
      <sz val="8"/>
      <color indexed="8"/>
      <name val="Arial"/>
      <family val="2"/>
    </font>
    <font>
      <vertAlign val="superscript"/>
      <sz val="8"/>
      <color indexed="8"/>
      <name val="Arial"/>
      <family val="2"/>
    </font>
    <font>
      <sz val="8"/>
      <color indexed="10"/>
      <name val="Arial"/>
      <family val="2"/>
    </font>
    <font>
      <u/>
      <sz val="8"/>
      <color theme="3"/>
      <name val="Arial"/>
      <family val="2"/>
    </font>
    <font>
      <u/>
      <sz val="11"/>
      <color indexed="12"/>
      <name val="Arial"/>
      <family val="2"/>
    </font>
    <font>
      <u/>
      <sz val="11"/>
      <color rgb="FF0000FF"/>
      <name val="Arial"/>
      <family val="2"/>
    </font>
    <font>
      <i/>
      <sz val="11"/>
      <color rgb="FF0000FF"/>
      <name val="Arial"/>
      <family val="2"/>
    </font>
    <font>
      <b/>
      <vertAlign val="superscript"/>
      <sz val="8"/>
      <color rgb="FF000000"/>
      <name val="Arial"/>
      <family val="2"/>
    </font>
    <font>
      <sz val="10"/>
      <color rgb="FF000000"/>
      <name val="Arial"/>
      <family val="2"/>
    </font>
  </fonts>
  <fills count="23">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theme="0"/>
        <bgColor indexed="0"/>
      </patternFill>
    </fill>
    <fill>
      <patternFill patternType="solid">
        <fgColor rgb="FFFFFFFF"/>
        <bgColor rgb="FFFFFFFF"/>
      </patternFill>
    </fill>
    <fill>
      <patternFill patternType="solid">
        <fgColor theme="0"/>
        <bgColor rgb="FFFFFFFF"/>
      </patternFill>
    </fill>
    <fill>
      <patternFill patternType="solid">
        <fgColor rgb="FFFFFFCC"/>
        <bgColor indexed="64"/>
      </patternFill>
    </fill>
    <fill>
      <patternFill patternType="solid">
        <fgColor theme="0"/>
        <bgColor rgb="FF92CDDC"/>
      </patternFill>
    </fill>
    <fill>
      <patternFill patternType="solid">
        <fgColor rgb="FFFFFFCC"/>
        <bgColor rgb="FFFFFFFF"/>
      </patternFill>
    </fill>
    <fill>
      <patternFill patternType="solid">
        <fgColor rgb="FF92CDDC"/>
        <bgColor rgb="FF92CDDC"/>
      </patternFill>
    </fill>
    <fill>
      <patternFill patternType="solid">
        <fgColor rgb="FFFFFFCC"/>
        <bgColor indexed="0"/>
      </patternFill>
    </fill>
    <fill>
      <patternFill patternType="solid">
        <fgColor rgb="FFFFFF00"/>
        <bgColor rgb="FFFFFFFF"/>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14996795556505021"/>
        <bgColor indexed="64"/>
      </patternFill>
    </fill>
    <fill>
      <patternFill patternType="solid">
        <fgColor rgb="FFFFFF00"/>
        <bgColor indexed="0"/>
      </patternFill>
    </fill>
    <fill>
      <patternFill patternType="solid">
        <fgColor theme="8" tint="0.59999389629810485"/>
        <bgColor rgb="FF92CDDC"/>
      </patternFill>
    </fill>
    <fill>
      <patternFill patternType="solid">
        <fgColor rgb="FFFFFF00"/>
        <bgColor rgb="FFFFFF00"/>
      </patternFill>
    </fill>
  </fills>
  <borders count="30">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top/>
      <bottom/>
      <diagonal/>
    </border>
    <border>
      <left/>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rgb="FF000000"/>
      </bottom>
      <diagonal/>
    </border>
  </borders>
  <cellStyleXfs count="43">
    <xf numFmtId="0" fontId="0" fillId="0" borderId="0"/>
    <xf numFmtId="164" fontId="1"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73" fontId="56" fillId="0" borderId="0" applyFont="0" applyFill="0" applyBorder="0" applyAlignment="0" applyProtection="0"/>
    <xf numFmtId="164" fontId="9" fillId="0" borderId="0" applyFont="0" applyFill="0" applyBorder="0" applyAlignment="0" applyProtection="0"/>
    <xf numFmtId="173" fontId="57" fillId="0" borderId="0" applyFont="0" applyFill="0" applyBorder="0" applyAlignment="0" applyProtection="0"/>
    <xf numFmtId="0" fontId="2" fillId="0" borderId="0" applyNumberFormat="0" applyFill="0" applyBorder="0" applyAlignment="0" applyProtection="0">
      <alignment vertical="top"/>
      <protection locked="0"/>
    </xf>
    <xf numFmtId="0" fontId="58" fillId="0" borderId="0" applyNumberFormat="0" applyFill="0" applyBorder="0" applyAlignment="0" applyProtection="0"/>
    <xf numFmtId="0" fontId="9" fillId="0" borderId="0"/>
    <xf numFmtId="0" fontId="59" fillId="0" borderId="0"/>
    <xf numFmtId="0" fontId="57" fillId="0" borderId="0"/>
    <xf numFmtId="0" fontId="56" fillId="0" borderId="0"/>
    <xf numFmtId="0" fontId="56" fillId="0" borderId="0" applyNumberFormat="0" applyFont="0" applyBorder="0" applyProtection="0"/>
    <xf numFmtId="0" fontId="56" fillId="0" borderId="0" applyNumberFormat="0" applyFont="0" applyBorder="0" applyProtection="0"/>
    <xf numFmtId="0" fontId="57" fillId="0" borderId="0" applyNumberFormat="0" applyBorder="0" applyProtection="0"/>
    <xf numFmtId="172" fontId="60" fillId="0" borderId="0" applyBorder="0" applyProtection="0"/>
    <xf numFmtId="0" fontId="57" fillId="0" borderId="0" applyNumberFormat="0" applyBorder="0" applyProtection="0"/>
    <xf numFmtId="0" fontId="57" fillId="0" borderId="0" applyNumberFormat="0" applyBorder="0" applyProtection="0"/>
    <xf numFmtId="0" fontId="56" fillId="0" borderId="0" applyNumberFormat="0" applyFont="0" applyBorder="0" applyProtection="0"/>
    <xf numFmtId="0" fontId="57" fillId="0" borderId="0" applyNumberFormat="0" applyFont="0" applyBorder="0" applyProtection="0"/>
    <xf numFmtId="172" fontId="60" fillId="0" borderId="0" applyBorder="0" applyProtection="0"/>
    <xf numFmtId="172" fontId="60" fillId="0" borderId="0"/>
    <xf numFmtId="0" fontId="57" fillId="0" borderId="0" applyNumberFormat="0" applyBorder="0" applyProtection="0"/>
    <xf numFmtId="0" fontId="57" fillId="0" borderId="0" applyNumberFormat="0" applyBorder="0" applyProtection="0"/>
    <xf numFmtId="0" fontId="57" fillId="0" borderId="0" applyNumberFormat="0" applyBorder="0" applyProtection="0"/>
    <xf numFmtId="0" fontId="56" fillId="0" borderId="0" applyNumberFormat="0" applyFont="0" applyBorder="0" applyProtection="0"/>
    <xf numFmtId="0" fontId="56" fillId="0" borderId="0" applyNumberFormat="0" applyFont="0" applyBorder="0" applyProtection="0"/>
    <xf numFmtId="0" fontId="55" fillId="0" borderId="0"/>
    <xf numFmtId="0" fontId="9" fillId="0" borderId="0"/>
    <xf numFmtId="0" fontId="55" fillId="0" borderId="0"/>
    <xf numFmtId="0" fontId="1" fillId="0" borderId="0"/>
    <xf numFmtId="0" fontId="9" fillId="0" borderId="0"/>
    <xf numFmtId="0" fontId="3" fillId="0" borderId="0"/>
    <xf numFmtId="172" fontId="60" fillId="0" borderId="0" applyBorder="0" applyProtection="0"/>
    <xf numFmtId="168" fontId="4"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804">
    <xf numFmtId="0" fontId="0" fillId="0" borderId="0" xfId="0"/>
    <xf numFmtId="3" fontId="3" fillId="0" borderId="0" xfId="33" applyNumberFormat="1"/>
    <xf numFmtId="3" fontId="3" fillId="0" borderId="0" xfId="33" applyNumberFormat="1" applyFill="1"/>
    <xf numFmtId="0" fontId="3" fillId="0" borderId="0" xfId="33" applyFill="1"/>
    <xf numFmtId="0" fontId="3" fillId="0" borderId="0" xfId="33" applyBorder="1" applyAlignment="1">
      <alignment wrapText="1"/>
    </xf>
    <xf numFmtId="0" fontId="3" fillId="0" borderId="0" xfId="33" applyFill="1" applyAlignment="1">
      <alignment wrapText="1"/>
    </xf>
    <xf numFmtId="0" fontId="3" fillId="0" borderId="0" xfId="33" applyFill="1" applyAlignment="1">
      <alignment vertical="center" wrapText="1"/>
    </xf>
    <xf numFmtId="0" fontId="3" fillId="0" borderId="0" xfId="33" applyFill="1" applyBorder="1" applyAlignment="1">
      <alignment vertical="center" wrapText="1"/>
    </xf>
    <xf numFmtId="3" fontId="3" fillId="0" borderId="0" xfId="33" quotePrefix="1" applyNumberFormat="1" applyFill="1" applyAlignment="1">
      <alignment horizontal="right"/>
    </xf>
    <xf numFmtId="3" fontId="3" fillId="0" borderId="0" xfId="33" applyNumberFormat="1" applyFont="1" applyFill="1" applyAlignment="1">
      <alignment horizontal="right"/>
    </xf>
    <xf numFmtId="0" fontId="3" fillId="0" borderId="0" xfId="33" quotePrefix="1" applyFill="1" applyBorder="1"/>
    <xf numFmtId="3" fontId="3" fillId="0" borderId="0" xfId="33" quotePrefix="1" applyNumberFormat="1" applyFill="1"/>
    <xf numFmtId="0" fontId="3" fillId="0" borderId="0" xfId="33" quotePrefix="1" applyFill="1"/>
    <xf numFmtId="0" fontId="3" fillId="0" borderId="1" xfId="33" applyBorder="1"/>
    <xf numFmtId="0" fontId="3" fillId="0" borderId="1" xfId="33" applyFill="1" applyBorder="1"/>
    <xf numFmtId="0" fontId="3" fillId="0" borderId="0" xfId="33"/>
    <xf numFmtId="0" fontId="13" fillId="2" borderId="0" xfId="33" applyFont="1" applyFill="1"/>
    <xf numFmtId="3" fontId="14" fillId="2" borderId="0" xfId="33" applyNumberFormat="1" applyFont="1" applyFill="1"/>
    <xf numFmtId="3" fontId="15" fillId="2" borderId="0" xfId="33" applyNumberFormat="1" applyFont="1" applyFill="1"/>
    <xf numFmtId="0" fontId="14" fillId="2" borderId="0" xfId="33" applyFont="1" applyFill="1"/>
    <xf numFmtId="1" fontId="16" fillId="0" borderId="0" xfId="33" applyNumberFormat="1" applyFont="1" applyFill="1" applyAlignment="1">
      <alignment horizontal="right"/>
    </xf>
    <xf numFmtId="0" fontId="3" fillId="2" borderId="0" xfId="33" applyFill="1"/>
    <xf numFmtId="1" fontId="16" fillId="2" borderId="0" xfId="33" applyNumberFormat="1" applyFont="1" applyFill="1" applyAlignment="1">
      <alignment horizontal="right"/>
    </xf>
    <xf numFmtId="1" fontId="16" fillId="0" borderId="0" xfId="33" quotePrefix="1" applyNumberFormat="1" applyFont="1" applyFill="1" applyAlignment="1">
      <alignment horizontal="right"/>
    </xf>
    <xf numFmtId="0" fontId="23" fillId="0" borderId="0" xfId="33" applyFont="1" applyFill="1"/>
    <xf numFmtId="1" fontId="21" fillId="0" borderId="0" xfId="33" applyNumberFormat="1" applyFont="1" applyFill="1" applyAlignment="1">
      <alignment horizontal="right" vertical="center" readingOrder="1"/>
    </xf>
    <xf numFmtId="3" fontId="23" fillId="0" borderId="0" xfId="33" quotePrefix="1" applyNumberFormat="1" applyFont="1" applyFill="1"/>
    <xf numFmtId="1" fontId="19" fillId="0" borderId="0" xfId="33" applyNumberFormat="1" applyFont="1" applyFill="1" applyAlignment="1">
      <alignment horizontal="right" vertical="center" readingOrder="1"/>
    </xf>
    <xf numFmtId="0" fontId="3" fillId="0" borderId="0" xfId="33" applyFill="1" applyBorder="1"/>
    <xf numFmtId="1" fontId="16" fillId="0" borderId="1" xfId="33" applyNumberFormat="1" applyFont="1" applyFill="1" applyBorder="1" applyAlignment="1">
      <alignment horizontal="right"/>
    </xf>
    <xf numFmtId="3" fontId="26" fillId="2" borderId="0" xfId="33" applyNumberFormat="1" applyFont="1" applyFill="1"/>
    <xf numFmtId="3" fontId="5" fillId="0" borderId="0" xfId="33" applyNumberFormat="1" applyFont="1"/>
    <xf numFmtId="3" fontId="26" fillId="0" borderId="1" xfId="33" applyNumberFormat="1" applyFont="1" applyFill="1" applyBorder="1"/>
    <xf numFmtId="3" fontId="15" fillId="0" borderId="1" xfId="33" applyNumberFormat="1" applyFont="1" applyFill="1" applyBorder="1"/>
    <xf numFmtId="0" fontId="9" fillId="0" borderId="0" xfId="33" applyFont="1" applyFill="1"/>
    <xf numFmtId="3" fontId="27" fillId="0" borderId="0" xfId="33" applyNumberFormat="1" applyFont="1" applyFill="1"/>
    <xf numFmtId="3" fontId="27" fillId="0" borderId="1" xfId="33" applyNumberFormat="1" applyFont="1" applyFill="1" applyBorder="1"/>
    <xf numFmtId="0" fontId="27" fillId="0" borderId="1" xfId="33" applyFont="1" applyFill="1" applyBorder="1"/>
    <xf numFmtId="1" fontId="19" fillId="0" borderId="1" xfId="33" applyNumberFormat="1" applyFont="1" applyFill="1" applyBorder="1" applyAlignment="1">
      <alignment horizontal="right"/>
    </xf>
    <xf numFmtId="0" fontId="27" fillId="0" borderId="0" xfId="33" applyFont="1" applyFill="1"/>
    <xf numFmtId="1" fontId="19" fillId="0" borderId="0" xfId="33" quotePrefix="1" applyNumberFormat="1" applyFont="1" applyFill="1" applyAlignment="1">
      <alignment horizontal="right"/>
    </xf>
    <xf numFmtId="166" fontId="7" fillId="0" borderId="0" xfId="33" applyNumberFormat="1" applyFont="1" applyFill="1" applyBorder="1" applyAlignment="1">
      <alignment horizontal="right"/>
    </xf>
    <xf numFmtId="166" fontId="28" fillId="0" borderId="0" xfId="33" applyNumberFormat="1" applyFont="1" applyFill="1" applyBorder="1" applyAlignment="1">
      <alignment horizontal="right"/>
    </xf>
    <xf numFmtId="3" fontId="11" fillId="0" borderId="1" xfId="33" applyNumberFormat="1" applyFont="1" applyBorder="1"/>
    <xf numFmtId="3" fontId="11" fillId="0" borderId="0" xfId="33" applyNumberFormat="1" applyFont="1"/>
    <xf numFmtId="1" fontId="19" fillId="0" borderId="0" xfId="33" applyNumberFormat="1" applyFont="1" applyFill="1" applyAlignment="1">
      <alignment horizontal="right"/>
    </xf>
    <xf numFmtId="0" fontId="29" fillId="0" borderId="0" xfId="33" applyFont="1" applyFill="1"/>
    <xf numFmtId="0" fontId="30" fillId="2" borderId="0" xfId="33" applyFont="1" applyFill="1"/>
    <xf numFmtId="0" fontId="31" fillId="0" borderId="1" xfId="33" applyFont="1" applyFill="1" applyBorder="1"/>
    <xf numFmtId="166" fontId="22" fillId="0" borderId="1" xfId="33" applyNumberFormat="1" applyFont="1" applyFill="1" applyBorder="1"/>
    <xf numFmtId="166" fontId="22" fillId="0" borderId="0" xfId="33" applyNumberFormat="1" applyFont="1" applyFill="1"/>
    <xf numFmtId="0" fontId="22" fillId="0" borderId="0" xfId="33" applyFont="1" applyFill="1"/>
    <xf numFmtId="3" fontId="17" fillId="2" borderId="0" xfId="33" applyNumberFormat="1" applyFont="1" applyFill="1"/>
    <xf numFmtId="3" fontId="5" fillId="0" borderId="1" xfId="33" applyNumberFormat="1" applyFont="1" applyBorder="1"/>
    <xf numFmtId="3" fontId="5" fillId="0" borderId="0" xfId="33" applyNumberFormat="1" applyFont="1" applyFill="1"/>
    <xf numFmtId="3" fontId="3" fillId="0" borderId="1" xfId="33" applyNumberFormat="1" applyBorder="1"/>
    <xf numFmtId="3" fontId="3" fillId="0" borderId="1" xfId="33" applyNumberFormat="1" applyFill="1" applyBorder="1"/>
    <xf numFmtId="3" fontId="3" fillId="0" borderId="0" xfId="33" applyNumberFormat="1" applyFont="1" applyFill="1"/>
    <xf numFmtId="0" fontId="9" fillId="3" borderId="0" xfId="0" applyFont="1" applyFill="1" applyBorder="1" applyAlignment="1"/>
    <xf numFmtId="169" fontId="32" fillId="4" borderId="0" xfId="31" applyNumberFormat="1" applyFont="1" applyFill="1" applyAlignment="1">
      <alignment horizontal="left"/>
    </xf>
    <xf numFmtId="0" fontId="0" fillId="5" borderId="0" xfId="0" applyFill="1"/>
    <xf numFmtId="0" fontId="9" fillId="5" borderId="0" xfId="0" applyFont="1" applyFill="1" applyBorder="1"/>
    <xf numFmtId="0" fontId="11" fillId="5" borderId="0" xfId="0" applyFont="1" applyFill="1" applyBorder="1"/>
    <xf numFmtId="0" fontId="19" fillId="5" borderId="0" xfId="0" applyFont="1" applyFill="1" applyBorder="1"/>
    <xf numFmtId="3" fontId="11" fillId="5" borderId="0" xfId="0" applyNumberFormat="1" applyFont="1" applyFill="1" applyBorder="1"/>
    <xf numFmtId="0" fontId="7" fillId="5" borderId="0" xfId="0" applyFont="1" applyFill="1" applyAlignment="1">
      <alignment horizontal="right"/>
    </xf>
    <xf numFmtId="0" fontId="11" fillId="5" borderId="0" xfId="0" applyFont="1" applyFill="1" applyBorder="1" applyAlignment="1">
      <alignment horizontal="right"/>
    </xf>
    <xf numFmtId="3" fontId="11" fillId="5" borderId="0" xfId="0" applyNumberFormat="1" applyFont="1" applyFill="1"/>
    <xf numFmtId="0" fontId="11" fillId="5" borderId="0" xfId="0" applyFont="1" applyFill="1"/>
    <xf numFmtId="0" fontId="19" fillId="5" borderId="0" xfId="0" applyFont="1" applyFill="1"/>
    <xf numFmtId="3" fontId="7" fillId="5" borderId="0" xfId="0" applyNumberFormat="1" applyFont="1" applyFill="1" applyAlignment="1">
      <alignment horizontal="right"/>
    </xf>
    <xf numFmtId="3" fontId="9" fillId="5" borderId="0" xfId="0" applyNumberFormat="1" applyFont="1" applyFill="1" applyAlignment="1">
      <alignment horizontal="right"/>
    </xf>
    <xf numFmtId="3" fontId="9" fillId="5" borderId="0" xfId="0" applyNumberFormat="1" applyFont="1" applyFill="1" applyBorder="1"/>
    <xf numFmtId="2" fontId="9" fillId="5" borderId="0" xfId="0" applyNumberFormat="1" applyFont="1" applyFill="1" applyBorder="1"/>
    <xf numFmtId="3" fontId="9" fillId="5" borderId="0" xfId="0" applyNumberFormat="1" applyFont="1" applyFill="1" applyAlignment="1">
      <alignment horizontal="center"/>
    </xf>
    <xf numFmtId="3" fontId="9" fillId="5" borderId="0" xfId="0" applyNumberFormat="1" applyFont="1" applyFill="1"/>
    <xf numFmtId="0" fontId="9" fillId="5" borderId="0" xfId="0" applyFont="1" applyFill="1"/>
    <xf numFmtId="0" fontId="19" fillId="0" borderId="0" xfId="0" applyFont="1" applyFill="1"/>
    <xf numFmtId="0" fontId="9" fillId="6" borderId="0" xfId="0" applyFont="1" applyFill="1" applyAlignment="1" applyProtection="1">
      <alignment horizontal="left" vertical="top" wrapText="1" readingOrder="1"/>
      <protection locked="0"/>
    </xf>
    <xf numFmtId="3" fontId="7" fillId="5" borderId="0" xfId="0" applyNumberFormat="1" applyFont="1" applyFill="1" applyBorder="1" applyAlignment="1">
      <alignment horizontal="left" vertical="center"/>
    </xf>
    <xf numFmtId="17" fontId="9" fillId="5" borderId="0" xfId="0" applyNumberFormat="1" applyFont="1" applyFill="1" applyBorder="1"/>
    <xf numFmtId="0" fontId="22" fillId="0" borderId="0" xfId="0" applyFont="1"/>
    <xf numFmtId="0" fontId="35" fillId="5" borderId="0" xfId="0" applyFont="1" applyFill="1" applyBorder="1"/>
    <xf numFmtId="0" fontId="0" fillId="5" borderId="0" xfId="0" applyFill="1" applyBorder="1"/>
    <xf numFmtId="0" fontId="9" fillId="6" borderId="2" xfId="0" applyFont="1" applyFill="1" applyBorder="1" applyAlignment="1" applyProtection="1">
      <alignment horizontal="left" vertical="top" wrapText="1" readingOrder="1"/>
      <protection locked="0"/>
    </xf>
    <xf numFmtId="0" fontId="9" fillId="0" borderId="0" xfId="0" applyFont="1"/>
    <xf numFmtId="0" fontId="0" fillId="0" borderId="0" xfId="0" applyAlignment="1">
      <alignment horizontal="right"/>
    </xf>
    <xf numFmtId="3" fontId="22" fillId="5" borderId="0" xfId="0" applyNumberFormat="1" applyFont="1" applyFill="1" applyAlignment="1">
      <alignment horizontal="right"/>
    </xf>
    <xf numFmtId="169" fontId="7" fillId="3" borderId="0" xfId="0" applyNumberFormat="1" applyFont="1" applyFill="1" applyBorder="1" applyAlignment="1">
      <alignment horizontal="center"/>
    </xf>
    <xf numFmtId="0" fontId="19" fillId="5" borderId="0" xfId="0" applyFont="1" applyFill="1" applyBorder="1" applyAlignment="1"/>
    <xf numFmtId="0" fontId="9" fillId="6" borderId="0" xfId="0" applyFont="1" applyFill="1" applyBorder="1" applyAlignment="1" applyProtection="1">
      <alignment horizontal="left" vertical="top" wrapText="1" readingOrder="1"/>
      <protection locked="0"/>
    </xf>
    <xf numFmtId="3" fontId="9" fillId="5" borderId="0" xfId="0" applyNumberFormat="1" applyFont="1" applyFill="1" applyBorder="1" applyAlignment="1">
      <alignment horizontal="right"/>
    </xf>
    <xf numFmtId="0" fontId="9" fillId="5" borderId="3" xfId="0" applyFont="1" applyFill="1" applyBorder="1"/>
    <xf numFmtId="3" fontId="9" fillId="5" borderId="3" xfId="0" applyNumberFormat="1" applyFont="1" applyFill="1" applyBorder="1" applyAlignment="1">
      <alignment horizontal="left" vertical="center"/>
    </xf>
    <xf numFmtId="49" fontId="9" fillId="5" borderId="3" xfId="0" applyNumberFormat="1" applyFont="1" applyFill="1" applyBorder="1" applyAlignment="1">
      <alignment horizontal="left" vertical="center"/>
    </xf>
    <xf numFmtId="172" fontId="61" fillId="7" borderId="0" xfId="34" applyFont="1" applyFill="1" applyAlignment="1">
      <alignment horizontal="right" vertical="top"/>
    </xf>
    <xf numFmtId="172" fontId="62" fillId="7" borderId="0" xfId="34" applyFont="1" applyFill="1" applyAlignment="1">
      <alignment vertical="top"/>
    </xf>
    <xf numFmtId="3" fontId="0" fillId="5" borderId="0" xfId="0" applyNumberFormat="1" applyFill="1"/>
    <xf numFmtId="4" fontId="7" fillId="5" borderId="0" xfId="0" applyNumberFormat="1" applyFont="1" applyFill="1" applyAlignment="1">
      <alignment horizontal="right"/>
    </xf>
    <xf numFmtId="4" fontId="9" fillId="5" borderId="0" xfId="0" applyNumberFormat="1" applyFont="1" applyFill="1" applyAlignment="1">
      <alignment horizontal="right"/>
    </xf>
    <xf numFmtId="4" fontId="9" fillId="5" borderId="0" xfId="0" applyNumberFormat="1" applyFont="1" applyFill="1" applyBorder="1" applyAlignment="1">
      <alignment horizontal="right"/>
    </xf>
    <xf numFmtId="0" fontId="9" fillId="5" borderId="0" xfId="0" applyFont="1" applyFill="1" applyBorder="1" applyAlignment="1"/>
    <xf numFmtId="0" fontId="9" fillId="3" borderId="0" xfId="0" applyFont="1" applyFill="1" applyBorder="1" applyAlignment="1">
      <alignment vertical="center" wrapText="1"/>
    </xf>
    <xf numFmtId="0" fontId="3" fillId="3" borderId="0" xfId="33" applyFont="1" applyFill="1" applyBorder="1" applyAlignment="1">
      <alignment vertical="center" wrapText="1"/>
    </xf>
    <xf numFmtId="0" fontId="9" fillId="5" borderId="0" xfId="0" applyFont="1" applyFill="1" applyBorder="1" applyAlignment="1">
      <alignment horizontal="center"/>
    </xf>
    <xf numFmtId="0" fontId="22" fillId="5" borderId="2" xfId="0" applyFont="1" applyFill="1" applyBorder="1"/>
    <xf numFmtId="0" fontId="9" fillId="5" borderId="0" xfId="0" applyFont="1" applyFill="1" applyBorder="1" applyAlignment="1">
      <alignment horizontal="center" vertical="center" wrapText="1"/>
    </xf>
    <xf numFmtId="0" fontId="3" fillId="5" borderId="0" xfId="33" applyFont="1" applyFill="1" applyBorder="1" applyAlignment="1">
      <alignment horizontal="center" vertical="center" wrapText="1"/>
    </xf>
    <xf numFmtId="0" fontId="18" fillId="5" borderId="0" xfId="0" applyFont="1" applyFill="1" applyBorder="1" applyAlignment="1"/>
    <xf numFmtId="172" fontId="62" fillId="8" borderId="0" xfId="34" applyFont="1" applyFill="1" applyAlignment="1">
      <alignment vertical="top"/>
    </xf>
    <xf numFmtId="49" fontId="9" fillId="5" borderId="4" xfId="0" applyNumberFormat="1" applyFont="1" applyFill="1" applyBorder="1" applyAlignment="1">
      <alignment horizontal="left" vertical="center"/>
    </xf>
    <xf numFmtId="0" fontId="22" fillId="5" borderId="2" xfId="0" applyFont="1" applyFill="1" applyBorder="1" applyAlignment="1">
      <alignment horizontal="center"/>
    </xf>
    <xf numFmtId="4" fontId="22" fillId="5" borderId="0" xfId="0" applyNumberFormat="1" applyFont="1" applyFill="1" applyAlignment="1">
      <alignment horizontal="right"/>
    </xf>
    <xf numFmtId="3" fontId="9" fillId="9" borderId="0" xfId="0" applyNumberFormat="1" applyFont="1" applyFill="1" applyAlignment="1">
      <alignment horizontal="right"/>
    </xf>
    <xf numFmtId="4" fontId="9" fillId="9" borderId="0" xfId="0" applyNumberFormat="1" applyFont="1" applyFill="1" applyAlignment="1">
      <alignment horizontal="right"/>
    </xf>
    <xf numFmtId="0" fontId="0" fillId="9" borderId="0" xfId="0" applyFill="1"/>
    <xf numFmtId="0" fontId="9" fillId="5" borderId="2" xfId="0" applyFont="1" applyFill="1" applyBorder="1"/>
    <xf numFmtId="0" fontId="9" fillId="5" borderId="2" xfId="0" applyFont="1" applyFill="1" applyBorder="1" applyAlignment="1">
      <alignment horizontal="center"/>
    </xf>
    <xf numFmtId="3" fontId="9" fillId="5" borderId="0" xfId="0" applyNumberFormat="1" applyFont="1" applyFill="1" applyBorder="1" applyAlignment="1">
      <alignment horizontal="left" vertical="center"/>
    </xf>
    <xf numFmtId="49" fontId="9" fillId="5" borderId="0" xfId="0" applyNumberFormat="1" applyFont="1" applyFill="1" applyBorder="1" applyAlignment="1">
      <alignment horizontal="left" vertical="center"/>
    </xf>
    <xf numFmtId="49" fontId="9" fillId="5" borderId="2" xfId="0" applyNumberFormat="1" applyFont="1" applyFill="1" applyBorder="1" applyAlignment="1">
      <alignment horizontal="left" vertical="center"/>
    </xf>
    <xf numFmtId="0" fontId="7" fillId="5" borderId="0" xfId="0" applyFont="1" applyFill="1"/>
    <xf numFmtId="3" fontId="9" fillId="5" borderId="5" xfId="0" applyNumberFormat="1" applyFont="1" applyFill="1" applyBorder="1" applyAlignment="1">
      <alignment horizontal="right"/>
    </xf>
    <xf numFmtId="3" fontId="9" fillId="5" borderId="2" xfId="0" applyNumberFormat="1" applyFont="1" applyFill="1" applyBorder="1" applyAlignment="1">
      <alignment horizontal="right"/>
    </xf>
    <xf numFmtId="4" fontId="9" fillId="5" borderId="2" xfId="0" applyNumberFormat="1" applyFont="1" applyFill="1" applyBorder="1" applyAlignment="1">
      <alignment horizontal="right"/>
    </xf>
    <xf numFmtId="0" fontId="19" fillId="5" borderId="0" xfId="0" applyFont="1" applyFill="1" applyBorder="1" applyAlignment="1"/>
    <xf numFmtId="0" fontId="19" fillId="5" borderId="0" xfId="0" applyFont="1" applyFill="1" applyBorder="1" applyAlignment="1"/>
    <xf numFmtId="0" fontId="11" fillId="5" borderId="0" xfId="0" applyFont="1" applyFill="1" applyBorder="1" applyAlignment="1"/>
    <xf numFmtId="0" fontId="9" fillId="5" borderId="0" xfId="0" applyFont="1" applyFill="1" applyBorder="1" applyAlignment="1" applyProtection="1">
      <protection locked="0"/>
    </xf>
    <xf numFmtId="3" fontId="9" fillId="5" borderId="0" xfId="0" applyNumberFormat="1" applyFont="1" applyFill="1" applyBorder="1" applyAlignment="1">
      <alignment horizontal="right" vertical="center"/>
    </xf>
    <xf numFmtId="0" fontId="1" fillId="5" borderId="0" xfId="0" applyFont="1" applyFill="1" applyBorder="1" applyAlignment="1"/>
    <xf numFmtId="0" fontId="7" fillId="5" borderId="0" xfId="0" applyFont="1" applyFill="1" applyBorder="1"/>
    <xf numFmtId="0" fontId="8" fillId="5" borderId="0" xfId="0" quotePrefix="1" applyFont="1" applyFill="1" applyAlignment="1">
      <alignment horizontal="left"/>
    </xf>
    <xf numFmtId="0" fontId="63" fillId="5" borderId="2" xfId="0" applyFont="1" applyFill="1" applyBorder="1"/>
    <xf numFmtId="0" fontId="7" fillId="5" borderId="2" xfId="0" applyFont="1" applyFill="1" applyBorder="1"/>
    <xf numFmtId="172" fontId="61" fillId="8" borderId="0" xfId="34" applyFont="1" applyFill="1" applyAlignment="1">
      <alignment horizontal="right" vertical="top"/>
    </xf>
    <xf numFmtId="172" fontId="39" fillId="8" borderId="0" xfId="34" applyFont="1" applyFill="1" applyAlignment="1">
      <alignment vertical="top"/>
    </xf>
    <xf numFmtId="0" fontId="62" fillId="8" borderId="0" xfId="25" applyFont="1" applyFill="1" applyAlignment="1">
      <alignment vertical="top"/>
    </xf>
    <xf numFmtId="169" fontId="40" fillId="4" borderId="0" xfId="31" applyNumberFormat="1" applyFont="1" applyFill="1" applyAlignment="1">
      <alignment horizontal="left"/>
    </xf>
    <xf numFmtId="172" fontId="62" fillId="11" borderId="0" xfId="34" applyFont="1" applyFill="1" applyAlignment="1">
      <alignment vertical="top"/>
    </xf>
    <xf numFmtId="0" fontId="59" fillId="5" borderId="0" xfId="10" applyFill="1"/>
    <xf numFmtId="0" fontId="58" fillId="5" borderId="0" xfId="8" applyFont="1" applyFill="1" applyAlignment="1">
      <alignment vertical="center"/>
    </xf>
    <xf numFmtId="0" fontId="57" fillId="5" borderId="0" xfId="10" applyFont="1" applyFill="1" applyAlignment="1">
      <alignment vertical="center"/>
    </xf>
    <xf numFmtId="0" fontId="64" fillId="5" borderId="0" xfId="10" applyFont="1" applyFill="1" applyAlignment="1">
      <alignment vertical="center"/>
    </xf>
    <xf numFmtId="0" fontId="59" fillId="5" borderId="0" xfId="10" applyFill="1" applyBorder="1"/>
    <xf numFmtId="0" fontId="65" fillId="5" borderId="0" xfId="10" applyFont="1" applyFill="1" applyBorder="1"/>
    <xf numFmtId="0" fontId="67" fillId="5" borderId="0" xfId="10" applyFont="1" applyFill="1" applyBorder="1"/>
    <xf numFmtId="49" fontId="41" fillId="5" borderId="0" xfId="10" applyNumberFormat="1" applyFont="1" applyFill="1" applyBorder="1" applyAlignment="1"/>
    <xf numFmtId="0" fontId="42" fillId="5" borderId="0" xfId="10" applyFont="1" applyFill="1" applyBorder="1" applyAlignment="1"/>
    <xf numFmtId="49" fontId="42" fillId="5" borderId="0" xfId="10" applyNumberFormat="1" applyFont="1" applyFill="1" applyBorder="1" applyAlignment="1"/>
    <xf numFmtId="0" fontId="43" fillId="5" borderId="0" xfId="10" applyFont="1" applyFill="1" applyBorder="1" applyAlignment="1"/>
    <xf numFmtId="0" fontId="9" fillId="5" borderId="0" xfId="9" applyFill="1"/>
    <xf numFmtId="0" fontId="19" fillId="5" borderId="0" xfId="9" applyFont="1" applyFill="1"/>
    <xf numFmtId="0" fontId="57" fillId="8" borderId="0" xfId="25" applyFont="1" applyFill="1" applyAlignment="1"/>
    <xf numFmtId="0" fontId="57" fillId="7" borderId="0" xfId="25" applyFont="1" applyFill="1" applyAlignment="1"/>
    <xf numFmtId="172" fontId="68" fillId="7" borderId="0" xfId="34" applyFont="1" applyFill="1" applyAlignment="1">
      <alignment horizontal="center"/>
    </xf>
    <xf numFmtId="172" fontId="60" fillId="7" borderId="0" xfId="34" applyFont="1" applyFill="1" applyAlignment="1">
      <alignment vertical="top"/>
    </xf>
    <xf numFmtId="172" fontId="62" fillId="12" borderId="0" xfId="16" applyFont="1" applyFill="1" applyAlignment="1">
      <alignment vertical="top"/>
    </xf>
    <xf numFmtId="0" fontId="57" fillId="7" borderId="0" xfId="25" applyFont="1" applyFill="1" applyAlignment="1">
      <alignment vertical="top"/>
    </xf>
    <xf numFmtId="172" fontId="57" fillId="7" borderId="0" xfId="34" applyFont="1" applyFill="1" applyAlignment="1"/>
    <xf numFmtId="172" fontId="57" fillId="7" borderId="0" xfId="34" applyFont="1" applyFill="1" applyAlignment="1">
      <alignment vertical="top"/>
    </xf>
    <xf numFmtId="172" fontId="70" fillId="7" borderId="0" xfId="34" applyFont="1" applyFill="1" applyAlignment="1">
      <alignment horizontal="right" vertical="top"/>
    </xf>
    <xf numFmtId="172" fontId="64" fillId="7" borderId="0" xfId="34" applyFont="1" applyFill="1" applyAlignment="1">
      <alignment horizontal="right" vertical="top"/>
    </xf>
    <xf numFmtId="172" fontId="71" fillId="8" borderId="0" xfId="34" applyFont="1" applyFill="1" applyAlignment="1"/>
    <xf numFmtId="172" fontId="71" fillId="7" borderId="0" xfId="34" applyFont="1" applyFill="1" applyAlignment="1"/>
    <xf numFmtId="172" fontId="72" fillId="7" borderId="0" xfId="34" applyFont="1" applyFill="1" applyAlignment="1"/>
    <xf numFmtId="172" fontId="71" fillId="7" borderId="0" xfId="34" applyFont="1" applyFill="1" applyAlignment="1">
      <alignment vertical="top"/>
    </xf>
    <xf numFmtId="172" fontId="72" fillId="7" borderId="0" xfId="34" applyFont="1" applyFill="1" applyAlignment="1">
      <alignment vertical="top"/>
    </xf>
    <xf numFmtId="172" fontId="62" fillId="11" borderId="0" xfId="34" applyFont="1" applyFill="1" applyAlignment="1">
      <alignment horizontal="left" vertical="top"/>
    </xf>
    <xf numFmtId="172" fontId="62" fillId="7" borderId="0" xfId="34" applyFont="1" applyFill="1" applyAlignment="1">
      <alignment horizontal="left" vertical="top"/>
    </xf>
    <xf numFmtId="172" fontId="69" fillId="7" borderId="0" xfId="34" applyFont="1" applyFill="1" applyAlignment="1">
      <alignment vertical="top"/>
    </xf>
    <xf numFmtId="172" fontId="62" fillId="7" borderId="0" xfId="34" applyFont="1" applyFill="1" applyAlignment="1">
      <alignment horizontal="right" vertical="top"/>
    </xf>
    <xf numFmtId="172" fontId="73" fillId="7" borderId="0" xfId="34" applyFont="1" applyFill="1" applyBorder="1" applyAlignment="1">
      <alignment wrapText="1"/>
    </xf>
    <xf numFmtId="172" fontId="62" fillId="7" borderId="0" xfId="34" quotePrefix="1" applyFont="1" applyFill="1" applyAlignment="1">
      <alignment horizontal="right"/>
    </xf>
    <xf numFmtId="172" fontId="64" fillId="7" borderId="0" xfId="34" applyFont="1" applyFill="1" applyAlignment="1">
      <alignment horizontal="right"/>
    </xf>
    <xf numFmtId="172" fontId="61" fillId="7" borderId="0" xfId="34" applyFont="1" applyFill="1" applyAlignment="1">
      <alignment horizontal="right"/>
    </xf>
    <xf numFmtId="0" fontId="9" fillId="5" borderId="0" xfId="9" applyFont="1" applyFill="1"/>
    <xf numFmtId="0" fontId="9" fillId="5" borderId="0" xfId="9" applyFont="1" applyFill="1" applyAlignment="1">
      <alignment horizontal="right"/>
    </xf>
    <xf numFmtId="3" fontId="74" fillId="5" borderId="2" xfId="9" applyNumberFormat="1" applyFont="1" applyFill="1" applyBorder="1" applyAlignment="1">
      <alignment horizontal="right"/>
    </xf>
    <xf numFmtId="4" fontId="11" fillId="5" borderId="2" xfId="9" applyNumberFormat="1" applyFont="1" applyFill="1" applyBorder="1" applyAlignment="1">
      <alignment horizontal="right"/>
    </xf>
    <xf numFmtId="3" fontId="9" fillId="5" borderId="2" xfId="9" applyNumberFormat="1" applyFont="1" applyFill="1" applyBorder="1" applyAlignment="1">
      <alignment horizontal="right"/>
    </xf>
    <xf numFmtId="3" fontId="11" fillId="5" borderId="2" xfId="9" applyNumberFormat="1" applyFont="1" applyFill="1" applyBorder="1" applyAlignment="1">
      <alignment horizontal="right"/>
    </xf>
    <xf numFmtId="3" fontId="11" fillId="5" borderId="5" xfId="9" applyNumberFormat="1" applyFont="1" applyFill="1" applyBorder="1" applyAlignment="1">
      <alignment horizontal="right"/>
    </xf>
    <xf numFmtId="49" fontId="9" fillId="5" borderId="2" xfId="9" applyNumberFormat="1" applyFont="1" applyFill="1" applyBorder="1" applyAlignment="1">
      <alignment horizontal="left"/>
    </xf>
    <xf numFmtId="0" fontId="9" fillId="6" borderId="2" xfId="9" applyFont="1" applyFill="1" applyBorder="1" applyAlignment="1" applyProtection="1">
      <alignment horizontal="left" wrapText="1"/>
      <protection locked="0"/>
    </xf>
    <xf numFmtId="3" fontId="74" fillId="5" borderId="0" xfId="9" applyNumberFormat="1" applyFont="1" applyFill="1" applyAlignment="1">
      <alignment horizontal="right"/>
    </xf>
    <xf numFmtId="4" fontId="11" fillId="5" borderId="0" xfId="9" applyNumberFormat="1" applyFont="1" applyFill="1" applyAlignment="1">
      <alignment horizontal="right"/>
    </xf>
    <xf numFmtId="3" fontId="9" fillId="5" borderId="0" xfId="9" applyNumberFormat="1" applyFont="1" applyFill="1" applyAlignment="1">
      <alignment horizontal="right"/>
    </xf>
    <xf numFmtId="3" fontId="11" fillId="5" borderId="0" xfId="9" applyNumberFormat="1" applyFont="1" applyFill="1" applyAlignment="1">
      <alignment horizontal="right"/>
    </xf>
    <xf numFmtId="49" fontId="9" fillId="5" borderId="0" xfId="9" applyNumberFormat="1" applyFont="1" applyFill="1" applyBorder="1" applyAlignment="1">
      <alignment horizontal="left"/>
    </xf>
    <xf numFmtId="0" fontId="9" fillId="6" borderId="0" xfId="9" applyFont="1" applyFill="1" applyAlignment="1" applyProtection="1">
      <alignment horizontal="left" wrapText="1"/>
      <protection locked="0"/>
    </xf>
    <xf numFmtId="3" fontId="9" fillId="5" borderId="0" xfId="9" applyNumberFormat="1" applyFont="1" applyFill="1" applyBorder="1" applyAlignment="1">
      <alignment horizontal="left"/>
    </xf>
    <xf numFmtId="3" fontId="74" fillId="9" borderId="0" xfId="9" applyNumberFormat="1" applyFont="1" applyFill="1" applyAlignment="1">
      <alignment horizontal="right"/>
    </xf>
    <xf numFmtId="4" fontId="11" fillId="9" borderId="0" xfId="9" applyNumberFormat="1" applyFont="1" applyFill="1" applyAlignment="1">
      <alignment horizontal="right"/>
    </xf>
    <xf numFmtId="3" fontId="9" fillId="9" borderId="0" xfId="9" applyNumberFormat="1" applyFont="1" applyFill="1" applyAlignment="1">
      <alignment horizontal="right"/>
    </xf>
    <xf numFmtId="3" fontId="11" fillId="9" borderId="0" xfId="9" applyNumberFormat="1" applyFont="1" applyFill="1" applyAlignment="1">
      <alignment horizontal="right"/>
    </xf>
    <xf numFmtId="3" fontId="9" fillId="9" borderId="0" xfId="9" applyNumberFormat="1" applyFont="1" applyFill="1" applyBorder="1" applyAlignment="1">
      <alignment horizontal="left"/>
    </xf>
    <xf numFmtId="0" fontId="9" fillId="13" borderId="0" xfId="9" applyFont="1" applyFill="1" applyAlignment="1" applyProtection="1">
      <alignment horizontal="left" wrapText="1"/>
      <protection locked="0"/>
    </xf>
    <xf numFmtId="3" fontId="74" fillId="5" borderId="0" xfId="9" applyNumberFormat="1" applyFont="1" applyFill="1" applyBorder="1" applyAlignment="1">
      <alignment horizontal="right"/>
    </xf>
    <xf numFmtId="4" fontId="11" fillId="5" borderId="0" xfId="9" applyNumberFormat="1" applyFont="1" applyFill="1" applyBorder="1" applyAlignment="1">
      <alignment horizontal="right"/>
    </xf>
    <xf numFmtId="3" fontId="9" fillId="5" borderId="0" xfId="9" applyNumberFormat="1" applyFont="1" applyFill="1" applyBorder="1" applyAlignment="1">
      <alignment horizontal="right"/>
    </xf>
    <xf numFmtId="3" fontId="11" fillId="5" borderId="0" xfId="9" applyNumberFormat="1" applyFont="1" applyFill="1" applyBorder="1" applyAlignment="1">
      <alignment horizontal="right"/>
    </xf>
    <xf numFmtId="0" fontId="9" fillId="6" borderId="0" xfId="9" applyFont="1" applyFill="1" applyBorder="1" applyAlignment="1" applyProtection="1">
      <alignment horizontal="left" wrapText="1"/>
      <protection locked="0"/>
    </xf>
    <xf numFmtId="49" fontId="9" fillId="9" borderId="0" xfId="9" applyNumberFormat="1" applyFont="1" applyFill="1" applyBorder="1" applyAlignment="1">
      <alignment horizontal="left"/>
    </xf>
    <xf numFmtId="49" fontId="12" fillId="5" borderId="0" xfId="9" applyNumberFormat="1" applyFont="1" applyFill="1" applyBorder="1" applyAlignment="1">
      <alignment horizontal="left"/>
    </xf>
    <xf numFmtId="3" fontId="75" fillId="5" borderId="0" xfId="9" applyNumberFormat="1" applyFont="1" applyFill="1" applyAlignment="1">
      <alignment horizontal="right"/>
    </xf>
    <xf numFmtId="4" fontId="76" fillId="5" borderId="0" xfId="9" applyNumberFormat="1" applyFont="1" applyFill="1" applyAlignment="1">
      <alignment horizontal="right"/>
    </xf>
    <xf numFmtId="3" fontId="7" fillId="5" borderId="0" xfId="9" applyNumberFormat="1" applyFont="1" applyFill="1" applyAlignment="1">
      <alignment horizontal="right"/>
    </xf>
    <xf numFmtId="3" fontId="17" fillId="5" borderId="0" xfId="9" applyNumberFormat="1" applyFont="1" applyFill="1" applyAlignment="1">
      <alignment horizontal="right"/>
    </xf>
    <xf numFmtId="0" fontId="27" fillId="5" borderId="0" xfId="9" applyFont="1" applyFill="1" applyAlignment="1">
      <alignment horizontal="left"/>
    </xf>
    <xf numFmtId="0" fontId="27" fillId="5" borderId="0" xfId="9" applyFont="1" applyFill="1" applyBorder="1" applyAlignment="1">
      <alignment horizontal="left"/>
    </xf>
    <xf numFmtId="0" fontId="7" fillId="5" borderId="0" xfId="9" applyFont="1" applyFill="1" applyBorder="1" applyAlignment="1">
      <alignment horizontal="left"/>
    </xf>
    <xf numFmtId="1" fontId="19" fillId="5" borderId="0" xfId="9" applyNumberFormat="1" applyFont="1" applyFill="1" applyBorder="1" applyAlignment="1">
      <alignment horizontal="right" wrapText="1"/>
    </xf>
    <xf numFmtId="0" fontId="11" fillId="3" borderId="0" xfId="9" applyFont="1" applyFill="1" applyBorder="1" applyAlignment="1">
      <alignment horizontal="right" wrapText="1"/>
    </xf>
    <xf numFmtId="0" fontId="9" fillId="3" borderId="0" xfId="9" applyFont="1" applyFill="1" applyBorder="1" applyAlignment="1">
      <alignment horizontal="right" wrapText="1"/>
    </xf>
    <xf numFmtId="0" fontId="9" fillId="3" borderId="0" xfId="33" applyFont="1" applyFill="1" applyBorder="1" applyAlignment="1">
      <alignment horizontal="right" wrapText="1"/>
    </xf>
    <xf numFmtId="3" fontId="17" fillId="3" borderId="0" xfId="32" applyNumberFormat="1" applyFont="1" applyFill="1" applyBorder="1" applyAlignment="1">
      <alignment horizontal="right" wrapText="1"/>
    </xf>
    <xf numFmtId="0" fontId="9" fillId="3" borderId="0" xfId="9" quotePrefix="1" applyFont="1" applyFill="1" applyAlignment="1">
      <alignment horizontal="left"/>
    </xf>
    <xf numFmtId="3" fontId="17" fillId="3" borderId="6" xfId="32" applyNumberFormat="1" applyFont="1" applyFill="1" applyBorder="1" applyAlignment="1">
      <alignment horizontal="right" wrapText="1"/>
    </xf>
    <xf numFmtId="0" fontId="19" fillId="5" borderId="0" xfId="9" applyFont="1" applyFill="1" applyBorder="1" applyAlignment="1"/>
    <xf numFmtId="0" fontId="9" fillId="5" borderId="0" xfId="9" applyFont="1" applyFill="1" applyBorder="1" applyAlignment="1"/>
    <xf numFmtId="0" fontId="7" fillId="3" borderId="0" xfId="33" applyFont="1" applyFill="1" applyBorder="1" applyAlignment="1">
      <alignment vertical="center" wrapText="1"/>
    </xf>
    <xf numFmtId="169" fontId="9" fillId="3" borderId="0" xfId="9" applyNumberFormat="1" applyFont="1" applyFill="1" applyBorder="1" applyAlignment="1">
      <alignment horizontal="center" wrapText="1"/>
    </xf>
    <xf numFmtId="0" fontId="7" fillId="3" borderId="0" xfId="9" quotePrefix="1" applyFont="1" applyFill="1" applyAlignment="1">
      <alignment horizontal="left"/>
    </xf>
    <xf numFmtId="169" fontId="9" fillId="3" borderId="0" xfId="9" applyNumberFormat="1" applyFont="1" applyFill="1" applyBorder="1" applyAlignment="1">
      <alignment wrapText="1"/>
    </xf>
    <xf numFmtId="0" fontId="9" fillId="0" borderId="0" xfId="9" applyFont="1"/>
    <xf numFmtId="0" fontId="11" fillId="3" borderId="0" xfId="9" applyFont="1" applyFill="1" applyBorder="1" applyAlignment="1"/>
    <xf numFmtId="0" fontId="9" fillId="4" borderId="0" xfId="9" applyFill="1"/>
    <xf numFmtId="0" fontId="9" fillId="0" borderId="0" xfId="33" applyFont="1" applyFill="1" applyAlignment="1">
      <alignment vertical="center"/>
    </xf>
    <xf numFmtId="17" fontId="9" fillId="3" borderId="0" xfId="9" applyNumberFormat="1" applyFont="1" applyFill="1" applyBorder="1" applyAlignment="1">
      <alignment horizontal="right"/>
    </xf>
    <xf numFmtId="0" fontId="9" fillId="5" borderId="0" xfId="9" applyFont="1" applyFill="1" applyBorder="1"/>
    <xf numFmtId="3" fontId="9" fillId="0" borderId="0" xfId="33" applyNumberFormat="1" applyFont="1" applyFill="1"/>
    <xf numFmtId="3" fontId="9" fillId="0" borderId="0" xfId="33" applyNumberFormat="1" applyFont="1"/>
    <xf numFmtId="3" fontId="9" fillId="0" borderId="0" xfId="35" applyNumberFormat="1" applyFont="1" applyFill="1"/>
    <xf numFmtId="3" fontId="9" fillId="0" borderId="0" xfId="35" applyNumberFormat="1" applyFont="1" applyFill="1" applyAlignment="1">
      <alignment horizontal="left"/>
    </xf>
    <xf numFmtId="168" fontId="7" fillId="0" borderId="0" xfId="35" applyFont="1" applyFill="1" applyAlignment="1">
      <alignment horizontal="right"/>
    </xf>
    <xf numFmtId="0" fontId="9" fillId="0" borderId="0" xfId="33" applyFont="1"/>
    <xf numFmtId="168" fontId="9" fillId="0" borderId="0" xfId="35" applyFont="1" applyFill="1"/>
    <xf numFmtId="168" fontId="9" fillId="0" borderId="0" xfId="35" applyFont="1" applyFill="1" applyAlignment="1">
      <alignment horizontal="left"/>
    </xf>
    <xf numFmtId="168" fontId="7" fillId="0" borderId="0" xfId="35" applyFont="1" applyFill="1" applyBorder="1" applyAlignment="1">
      <alignment horizontal="right"/>
    </xf>
    <xf numFmtId="170" fontId="25" fillId="0" borderId="0" xfId="9" applyNumberFormat="1" applyFont="1" applyAlignment="1" applyProtection="1">
      <alignment horizontal="right" vertical="center" wrapText="1" readingOrder="1"/>
      <protection locked="0"/>
    </xf>
    <xf numFmtId="3" fontId="9" fillId="0" borderId="0" xfId="33" applyNumberFormat="1" applyFont="1" applyFill="1" applyAlignment="1">
      <alignment horizontal="right" vertical="center" readingOrder="1"/>
    </xf>
    <xf numFmtId="0" fontId="9" fillId="0" borderId="0" xfId="33" applyFont="1" applyFill="1" applyAlignment="1">
      <alignment horizontal="right" vertical="center" readingOrder="1"/>
    </xf>
    <xf numFmtId="3" fontId="11" fillId="0" borderId="0" xfId="9" applyNumberFormat="1" applyFont="1" applyAlignment="1" applyProtection="1">
      <alignment horizontal="right" vertical="center" wrapText="1" readingOrder="1"/>
      <protection locked="0"/>
    </xf>
    <xf numFmtId="0" fontId="12" fillId="0" borderId="0" xfId="9" applyFont="1" applyAlignment="1" applyProtection="1">
      <alignment horizontal="left" vertical="top" wrapText="1" readingOrder="1"/>
      <protection locked="0"/>
    </xf>
    <xf numFmtId="170" fontId="24" fillId="0" borderId="0" xfId="9" applyNumberFormat="1" applyFont="1" applyAlignment="1" applyProtection="1">
      <alignment horizontal="right" vertical="center" wrapText="1" readingOrder="1"/>
      <protection locked="0"/>
    </xf>
    <xf numFmtId="3" fontId="10" fillId="0" borderId="0" xfId="9" applyNumberFormat="1" applyFont="1" applyAlignment="1" applyProtection="1">
      <alignment horizontal="right" vertical="center" wrapText="1" readingOrder="1"/>
      <protection locked="0"/>
    </xf>
    <xf numFmtId="167" fontId="10" fillId="0" borderId="0" xfId="9" applyNumberFormat="1" applyFont="1" applyAlignment="1" applyProtection="1">
      <alignment horizontal="right" vertical="center" wrapText="1" readingOrder="1"/>
      <protection locked="0"/>
    </xf>
    <xf numFmtId="3" fontId="7" fillId="0" borderId="0" xfId="33" applyNumberFormat="1" applyFont="1" applyFill="1" applyAlignment="1">
      <alignment horizontal="right" vertical="center" readingOrder="1"/>
    </xf>
    <xf numFmtId="3" fontId="17" fillId="0" borderId="0" xfId="9" applyNumberFormat="1" applyFont="1" applyAlignment="1" applyProtection="1">
      <alignment horizontal="right" vertical="center" wrapText="1" readingOrder="1"/>
      <protection locked="0"/>
    </xf>
    <xf numFmtId="0" fontId="10" fillId="0" borderId="0" xfId="9" applyFont="1" applyAlignment="1" applyProtection="1">
      <alignment horizontal="left" vertical="top" wrapText="1" readingOrder="1"/>
      <protection locked="0"/>
    </xf>
    <xf numFmtId="0" fontId="7" fillId="0" borderId="0" xfId="9" applyFont="1" applyFill="1" applyAlignment="1" applyProtection="1">
      <alignment horizontal="left" vertical="center"/>
      <protection hidden="1"/>
    </xf>
    <xf numFmtId="0" fontId="9" fillId="0" borderId="0" xfId="9"/>
    <xf numFmtId="0" fontId="7" fillId="0" borderId="0" xfId="32" applyFont="1" applyFill="1" applyAlignment="1">
      <alignment horizontal="left"/>
    </xf>
    <xf numFmtId="3" fontId="9" fillId="0" borderId="0" xfId="33" quotePrefix="1" applyNumberFormat="1" applyFont="1" applyFill="1" applyAlignment="1">
      <alignment horizontal="right" vertical="center" readingOrder="1"/>
    </xf>
    <xf numFmtId="167" fontId="11" fillId="0" borderId="0" xfId="9" applyNumberFormat="1" applyFont="1" applyAlignment="1" applyProtection="1">
      <alignment horizontal="right" vertical="center" wrapText="1" readingOrder="1"/>
      <protection locked="0"/>
    </xf>
    <xf numFmtId="0" fontId="7" fillId="0" borderId="0" xfId="33" quotePrefix="1" applyFont="1" applyFill="1" applyAlignment="1">
      <alignment horizontal="right" vertical="center" readingOrder="1"/>
    </xf>
    <xf numFmtId="167" fontId="17" fillId="0" borderId="0" xfId="9" applyNumberFormat="1" applyFont="1" applyAlignment="1" applyProtection="1">
      <alignment horizontal="right" vertical="center" wrapText="1" readingOrder="1"/>
      <protection locked="0"/>
    </xf>
    <xf numFmtId="0" fontId="22" fillId="0" borderId="1" xfId="9" applyFont="1" applyBorder="1" applyAlignment="1">
      <alignment horizontal="center" vertical="center" wrapText="1"/>
    </xf>
    <xf numFmtId="3" fontId="7" fillId="0" borderId="1" xfId="9" applyNumberFormat="1" applyFont="1" applyBorder="1" applyAlignment="1">
      <alignment horizontal="center" vertical="center" wrapText="1"/>
    </xf>
    <xf numFmtId="3" fontId="9" fillId="0" borderId="1" xfId="9" applyNumberFormat="1" applyFont="1" applyBorder="1" applyAlignment="1">
      <alignment horizontal="center" vertical="center" wrapText="1"/>
    </xf>
    <xf numFmtId="0" fontId="8" fillId="0" borderId="1" xfId="32" applyFont="1" applyBorder="1" applyAlignment="1">
      <alignment horizontal="left" wrapText="1"/>
    </xf>
    <xf numFmtId="0" fontId="9" fillId="0" borderId="0" xfId="33" applyFont="1" applyFill="1" applyAlignment="1">
      <alignment vertical="center" wrapText="1"/>
    </xf>
    <xf numFmtId="0" fontId="9" fillId="0" borderId="0" xfId="9" applyBorder="1" applyAlignment="1">
      <alignment vertical="center" wrapText="1"/>
    </xf>
    <xf numFmtId="0" fontId="9" fillId="0" borderId="0" xfId="9" applyAlignment="1">
      <alignment vertical="center" wrapText="1"/>
    </xf>
    <xf numFmtId="1" fontId="19" fillId="0" borderId="1" xfId="9" applyNumberFormat="1" applyFont="1" applyBorder="1" applyAlignment="1">
      <alignment horizontal="right"/>
    </xf>
    <xf numFmtId="0" fontId="9" fillId="0" borderId="1" xfId="9" applyBorder="1"/>
    <xf numFmtId="3" fontId="9" fillId="0" borderId="1" xfId="9" applyNumberFormat="1" applyBorder="1"/>
    <xf numFmtId="0" fontId="9" fillId="0" borderId="0" xfId="9" applyBorder="1"/>
    <xf numFmtId="0" fontId="7" fillId="0" borderId="0" xfId="33" applyFont="1" applyFill="1" applyAlignment="1">
      <alignment horizontal="right" vertical="center" readingOrder="1"/>
    </xf>
    <xf numFmtId="166" fontId="9" fillId="0" borderId="0" xfId="33" applyNumberFormat="1" applyFont="1" applyFill="1"/>
    <xf numFmtId="166" fontId="9" fillId="0" borderId="1" xfId="33" applyNumberFormat="1" applyFont="1" applyFill="1" applyBorder="1"/>
    <xf numFmtId="3" fontId="9" fillId="0" borderId="1" xfId="33" applyNumberFormat="1" applyFont="1" applyFill="1" applyBorder="1"/>
    <xf numFmtId="0" fontId="9" fillId="0" borderId="1" xfId="33" applyFont="1" applyFill="1" applyBorder="1"/>
    <xf numFmtId="3" fontId="9" fillId="0" borderId="1" xfId="33" applyNumberFormat="1" applyFont="1" applyBorder="1"/>
    <xf numFmtId="0" fontId="9" fillId="0" borderId="1" xfId="33" applyFont="1" applyBorder="1"/>
    <xf numFmtId="166" fontId="25" fillId="0" borderId="0" xfId="9" applyNumberFormat="1" applyFont="1" applyAlignment="1" applyProtection="1">
      <alignment horizontal="right" vertical="center" wrapText="1" readingOrder="1"/>
      <protection locked="0"/>
    </xf>
    <xf numFmtId="3" fontId="11" fillId="0" borderId="0" xfId="9" applyNumberFormat="1" applyFont="1" applyFill="1" applyAlignment="1" applyProtection="1">
      <alignment horizontal="right" vertical="center" wrapText="1" readingOrder="1"/>
      <protection locked="0"/>
    </xf>
    <xf numFmtId="0" fontId="12" fillId="0" borderId="0" xfId="9" applyFont="1" applyFill="1" applyAlignment="1" applyProtection="1">
      <alignment horizontal="left" vertical="top" wrapText="1" readingOrder="1"/>
      <protection locked="0"/>
    </xf>
    <xf numFmtId="166" fontId="24" fillId="0" borderId="0" xfId="9" applyNumberFormat="1" applyFont="1" applyAlignment="1" applyProtection="1">
      <alignment horizontal="right" vertical="center" wrapText="1" readingOrder="1"/>
      <protection locked="0"/>
    </xf>
    <xf numFmtId="3" fontId="10" fillId="0" borderId="0" xfId="9" applyNumberFormat="1" applyFont="1" applyFill="1" applyAlignment="1" applyProtection="1">
      <alignment horizontal="right" vertical="center" wrapText="1" readingOrder="1"/>
      <protection locked="0"/>
    </xf>
    <xf numFmtId="167" fontId="10" fillId="0" borderId="0" xfId="9" applyNumberFormat="1" applyFont="1" applyFill="1" applyAlignment="1" applyProtection="1">
      <alignment horizontal="right" vertical="center" wrapText="1" readingOrder="1"/>
      <protection locked="0"/>
    </xf>
    <xf numFmtId="3" fontId="17" fillId="0" borderId="0" xfId="9" applyNumberFormat="1" applyFont="1" applyFill="1" applyAlignment="1" applyProtection="1">
      <alignment horizontal="right" vertical="center" wrapText="1" readingOrder="1"/>
      <protection locked="0"/>
    </xf>
    <xf numFmtId="0" fontId="10" fillId="0" borderId="0" xfId="9" applyFont="1" applyFill="1" applyAlignment="1" applyProtection="1">
      <alignment horizontal="left" vertical="top" wrapText="1" readingOrder="1"/>
      <protection locked="0"/>
    </xf>
    <xf numFmtId="0" fontId="9" fillId="0" borderId="0" xfId="33" quotePrefix="1" applyFont="1" applyFill="1"/>
    <xf numFmtId="3" fontId="9" fillId="0" borderId="0" xfId="33" quotePrefix="1" applyNumberFormat="1" applyFont="1" applyFill="1"/>
    <xf numFmtId="0" fontId="22" fillId="0" borderId="0" xfId="9" applyFont="1" applyBorder="1" applyAlignment="1">
      <alignment horizontal="center" vertical="center" wrapText="1"/>
    </xf>
    <xf numFmtId="0" fontId="9" fillId="0" borderId="0" xfId="33" quotePrefix="1" applyFont="1" applyFill="1" applyBorder="1"/>
    <xf numFmtId="3" fontId="9" fillId="0" borderId="0" xfId="33" quotePrefix="1" applyNumberFormat="1" applyFont="1" applyFill="1" applyAlignment="1">
      <alignment horizontal="right"/>
    </xf>
    <xf numFmtId="3" fontId="9" fillId="0" borderId="0" xfId="33" applyNumberFormat="1" applyFont="1" applyFill="1" applyAlignment="1">
      <alignment horizontal="right"/>
    </xf>
    <xf numFmtId="3" fontId="11" fillId="0" borderId="0" xfId="9" applyNumberFormat="1" applyFont="1" applyFill="1"/>
    <xf numFmtId="0" fontId="9" fillId="0" borderId="0" xfId="9" applyFont="1" applyFill="1"/>
    <xf numFmtId="0" fontId="9" fillId="0" borderId="0" xfId="33" applyFont="1" applyFill="1" applyAlignment="1">
      <alignment wrapText="1"/>
    </xf>
    <xf numFmtId="0" fontId="9" fillId="0" borderId="0" xfId="33" applyFont="1" applyFill="1" applyBorder="1" applyAlignment="1">
      <alignment vertical="center" wrapText="1"/>
    </xf>
    <xf numFmtId="3" fontId="9" fillId="0" borderId="0" xfId="33" applyNumberFormat="1" applyFont="1" applyFill="1" applyAlignment="1">
      <alignment vertical="center" wrapText="1"/>
    </xf>
    <xf numFmtId="0" fontId="9" fillId="0" borderId="0" xfId="9" applyFont="1" applyBorder="1" applyAlignment="1">
      <alignment vertical="center" wrapText="1"/>
    </xf>
    <xf numFmtId="3" fontId="9" fillId="0" borderId="0" xfId="9" applyNumberFormat="1" applyFont="1" applyAlignment="1">
      <alignment vertical="center" wrapText="1"/>
    </xf>
    <xf numFmtId="0" fontId="9" fillId="0" borderId="0" xfId="33" applyFont="1" applyBorder="1" applyAlignment="1">
      <alignment wrapText="1"/>
    </xf>
    <xf numFmtId="0" fontId="3" fillId="3" borderId="0" xfId="33" applyFont="1" applyFill="1"/>
    <xf numFmtId="0" fontId="3" fillId="2" borderId="0" xfId="33" applyFont="1" applyFill="1"/>
    <xf numFmtId="0" fontId="77" fillId="5" borderId="0" xfId="8" applyFont="1" applyFill="1" applyBorder="1" applyAlignment="1">
      <alignment horizontal="left"/>
    </xf>
    <xf numFmtId="0" fontId="59" fillId="5" borderId="0" xfId="10" applyFont="1" applyFill="1" applyBorder="1"/>
    <xf numFmtId="0" fontId="3" fillId="5" borderId="0" xfId="8" applyFont="1" applyFill="1" applyBorder="1" applyAlignment="1">
      <alignment horizontal="left" vertical="top" wrapText="1"/>
    </xf>
    <xf numFmtId="0" fontId="29" fillId="5" borderId="0" xfId="8" applyFont="1" applyFill="1" applyBorder="1" applyAlignment="1">
      <alignment horizontal="left" vertical="top" wrapText="1"/>
    </xf>
    <xf numFmtId="0" fontId="3" fillId="5" borderId="0" xfId="8" quotePrefix="1" applyFont="1" applyFill="1" applyBorder="1" applyAlignment="1">
      <alignment horizontal="center" vertical="top"/>
    </xf>
    <xf numFmtId="0" fontId="29" fillId="5" borderId="0" xfId="8" applyFont="1" applyFill="1" applyBorder="1" applyAlignment="1">
      <alignment horizontal="left" wrapText="1"/>
    </xf>
    <xf numFmtId="0" fontId="29" fillId="5" borderId="0" xfId="8" applyFont="1" applyFill="1" applyBorder="1" applyAlignment="1">
      <alignment wrapText="1"/>
    </xf>
    <xf numFmtId="0" fontId="67" fillId="5" borderId="0" xfId="10" applyFont="1" applyFill="1"/>
    <xf numFmtId="0" fontId="3" fillId="5" borderId="0" xfId="8" applyFont="1" applyFill="1" applyBorder="1" applyAlignment="1">
      <alignment wrapText="1"/>
    </xf>
    <xf numFmtId="0" fontId="3" fillId="0" borderId="0" xfId="0" applyFont="1"/>
    <xf numFmtId="0" fontId="66" fillId="5" borderId="0" xfId="8" applyFont="1" applyFill="1" applyBorder="1" applyAlignment="1">
      <alignment horizontal="left"/>
    </xf>
    <xf numFmtId="0" fontId="29" fillId="5" borderId="0" xfId="8" applyFont="1" applyFill="1" applyBorder="1" applyAlignment="1">
      <alignment horizontal="right" wrapText="1"/>
    </xf>
    <xf numFmtId="0" fontId="3" fillId="5" borderId="0" xfId="10" applyFont="1" applyFill="1" applyAlignment="1">
      <alignment horizontal="right"/>
    </xf>
    <xf numFmtId="0" fontId="19" fillId="5" borderId="0" xfId="9" applyFont="1" applyFill="1" applyAlignment="1">
      <alignment horizontal="right"/>
    </xf>
    <xf numFmtId="0" fontId="9" fillId="5" borderId="0" xfId="9" applyFill="1" applyAlignment="1">
      <alignment horizontal="right"/>
    </xf>
    <xf numFmtId="171" fontId="57" fillId="12" borderId="0" xfId="21" applyNumberFormat="1" applyFont="1" applyFill="1" applyAlignment="1">
      <alignment horizontal="right" vertical="top"/>
    </xf>
    <xf numFmtId="172" fontId="57" fillId="12" borderId="0" xfId="21" applyFont="1" applyFill="1" applyAlignment="1">
      <alignment horizontal="left" vertical="top"/>
    </xf>
    <xf numFmtId="0" fontId="11" fillId="5" borderId="0" xfId="9" applyFont="1" applyFill="1"/>
    <xf numFmtId="3" fontId="11" fillId="5" borderId="0" xfId="9" applyNumberFormat="1" applyFont="1" applyFill="1"/>
    <xf numFmtId="3" fontId="9" fillId="5" borderId="0" xfId="9" applyNumberFormat="1" applyFont="1" applyFill="1"/>
    <xf numFmtId="172" fontId="57" fillId="8" borderId="0" xfId="34" applyFont="1" applyFill="1" applyAlignment="1">
      <alignment vertical="top"/>
    </xf>
    <xf numFmtId="0" fontId="19" fillId="5" borderId="0" xfId="9" applyFont="1" applyFill="1" applyBorder="1" applyAlignment="1">
      <alignment horizontal="right"/>
    </xf>
    <xf numFmtId="0" fontId="11" fillId="5" borderId="0" xfId="9" applyFont="1" applyFill="1" applyBorder="1" applyAlignment="1">
      <alignment horizontal="right"/>
    </xf>
    <xf numFmtId="3" fontId="9" fillId="5" borderId="0" xfId="9" applyNumberFormat="1" applyFont="1" applyFill="1" applyBorder="1"/>
    <xf numFmtId="2" fontId="9" fillId="5" borderId="0" xfId="9" applyNumberFormat="1" applyFont="1" applyFill="1" applyBorder="1"/>
    <xf numFmtId="0" fontId="11" fillId="5" borderId="0" xfId="9" applyFont="1" applyFill="1" applyBorder="1"/>
    <xf numFmtId="3" fontId="11" fillId="5" borderId="0" xfId="9" applyNumberFormat="1" applyFont="1" applyFill="1" applyBorder="1"/>
    <xf numFmtId="4" fontId="11" fillId="5" borderId="1" xfId="9" applyNumberFormat="1" applyFont="1" applyFill="1" applyBorder="1" applyAlignment="1">
      <alignment horizontal="right"/>
    </xf>
    <xf numFmtId="3" fontId="9" fillId="5" borderId="1" xfId="9" applyNumberFormat="1" applyFont="1" applyFill="1" applyBorder="1" applyAlignment="1">
      <alignment horizontal="right"/>
    </xf>
    <xf numFmtId="3" fontId="11" fillId="5" borderId="1" xfId="9" applyNumberFormat="1" applyFont="1" applyFill="1" applyBorder="1" applyAlignment="1">
      <alignment horizontal="right"/>
    </xf>
    <xf numFmtId="2" fontId="78" fillId="5" borderId="1" xfId="9" applyNumberFormat="1" applyFont="1" applyFill="1" applyBorder="1" applyAlignment="1">
      <alignment horizontal="right"/>
    </xf>
    <xf numFmtId="4" fontId="78" fillId="5" borderId="1" xfId="9" applyNumberFormat="1" applyFont="1" applyFill="1" applyBorder="1" applyAlignment="1">
      <alignment horizontal="right"/>
    </xf>
    <xf numFmtId="3" fontId="9" fillId="5" borderId="1" xfId="9" applyNumberFormat="1" applyFont="1" applyFill="1" applyBorder="1" applyAlignment="1">
      <alignment horizontal="left" vertical="center"/>
    </xf>
    <xf numFmtId="3" fontId="7" fillId="5" borderId="1" xfId="9" applyNumberFormat="1" applyFont="1" applyFill="1" applyBorder="1" applyAlignment="1">
      <alignment horizontal="left" vertical="center"/>
    </xf>
    <xf numFmtId="0" fontId="9" fillId="6" borderId="1" xfId="9" applyFont="1" applyFill="1" applyBorder="1" applyAlignment="1" applyProtection="1">
      <alignment horizontal="left" vertical="top" wrapText="1" readingOrder="1"/>
      <protection locked="0"/>
    </xf>
    <xf numFmtId="3" fontId="9" fillId="5" borderId="3" xfId="9" applyNumberFormat="1" applyFont="1" applyFill="1" applyBorder="1" applyAlignment="1">
      <alignment horizontal="left" vertical="center"/>
    </xf>
    <xf numFmtId="49" fontId="9" fillId="5" borderId="0" xfId="9" applyNumberFormat="1" applyFont="1" applyFill="1" applyBorder="1" applyAlignment="1">
      <alignment horizontal="left" vertical="center"/>
    </xf>
    <xf numFmtId="0" fontId="9" fillId="6" borderId="0" xfId="9" applyFont="1" applyFill="1" applyAlignment="1" applyProtection="1">
      <alignment horizontal="left" vertical="top" wrapText="1" readingOrder="1"/>
      <protection locked="0"/>
    </xf>
    <xf numFmtId="3" fontId="9" fillId="5" borderId="0" xfId="9" applyNumberFormat="1" applyFont="1" applyFill="1" applyBorder="1" applyAlignment="1">
      <alignment horizontal="left" vertical="center"/>
    </xf>
    <xf numFmtId="4" fontId="9" fillId="5" borderId="0" xfId="9" applyNumberFormat="1" applyFont="1" applyFill="1" applyBorder="1" applyAlignment="1">
      <alignment horizontal="right"/>
    </xf>
    <xf numFmtId="0" fontId="9" fillId="6" borderId="0" xfId="9" applyFont="1" applyFill="1" applyBorder="1" applyAlignment="1" applyProtection="1">
      <alignment horizontal="left" vertical="top" wrapText="1" readingOrder="1"/>
      <protection locked="0"/>
    </xf>
    <xf numFmtId="0" fontId="9" fillId="5" borderId="3" xfId="9" applyFont="1" applyFill="1" applyBorder="1"/>
    <xf numFmtId="49" fontId="9" fillId="5" borderId="3" xfId="9" applyNumberFormat="1" applyFont="1" applyFill="1" applyBorder="1" applyAlignment="1">
      <alignment horizontal="left" vertical="center"/>
    </xf>
    <xf numFmtId="49" fontId="12" fillId="5" borderId="0" xfId="9" applyNumberFormat="1" applyFont="1" applyFill="1" applyBorder="1" applyAlignment="1">
      <alignment horizontal="left" vertical="center"/>
    </xf>
    <xf numFmtId="3" fontId="7" fillId="5" borderId="0" xfId="9" applyNumberFormat="1" applyFont="1" applyFill="1" applyBorder="1" applyAlignment="1">
      <alignment horizontal="left" vertical="center"/>
    </xf>
    <xf numFmtId="0" fontId="9" fillId="5" borderId="0" xfId="9" applyFill="1" applyBorder="1"/>
    <xf numFmtId="167" fontId="10" fillId="5" borderId="0" xfId="9" applyNumberFormat="1" applyFont="1" applyFill="1" applyAlignment="1" applyProtection="1">
      <alignment horizontal="right" vertical="top" wrapText="1" readingOrder="1"/>
      <protection locked="0"/>
    </xf>
    <xf numFmtId="0" fontId="7" fillId="5" borderId="0" xfId="9" applyFont="1" applyFill="1"/>
    <xf numFmtId="0" fontId="27" fillId="5" borderId="0" xfId="9" applyFont="1" applyFill="1" applyBorder="1"/>
    <xf numFmtId="0" fontId="22" fillId="5" borderId="2" xfId="9" applyFont="1" applyFill="1" applyBorder="1"/>
    <xf numFmtId="0" fontId="63" fillId="3" borderId="4" xfId="9" applyFont="1" applyFill="1" applyBorder="1"/>
    <xf numFmtId="0" fontId="27" fillId="3" borderId="3" xfId="9" applyFont="1" applyFill="1" applyBorder="1"/>
    <xf numFmtId="0" fontId="9" fillId="3" borderId="3" xfId="9" applyFont="1" applyFill="1" applyBorder="1" applyAlignment="1"/>
    <xf numFmtId="0" fontId="8" fillId="3" borderId="0" xfId="9" quotePrefix="1" applyFont="1" applyFill="1" applyAlignment="1">
      <alignment horizontal="left"/>
    </xf>
    <xf numFmtId="0" fontId="9" fillId="5" borderId="0" xfId="9" applyFont="1" applyFill="1" applyBorder="1" applyAlignment="1">
      <alignment horizontal="center"/>
    </xf>
    <xf numFmtId="3" fontId="9" fillId="3" borderId="3" xfId="9" applyNumberFormat="1" applyFont="1" applyFill="1" applyBorder="1" applyAlignment="1">
      <alignment horizontal="right" vertical="center"/>
    </xf>
    <xf numFmtId="0" fontId="11" fillId="5" borderId="0" xfId="9" applyFont="1" applyFill="1" applyBorder="1" applyAlignment="1">
      <alignment horizontal="center"/>
    </xf>
    <xf numFmtId="3" fontId="9" fillId="3" borderId="0" xfId="9" applyNumberFormat="1" applyFont="1" applyFill="1" applyBorder="1" applyAlignment="1">
      <alignment horizontal="right" vertical="center"/>
    </xf>
    <xf numFmtId="0" fontId="9" fillId="3" borderId="0" xfId="9" applyFont="1" applyFill="1" applyBorder="1" applyAlignment="1" applyProtection="1">
      <protection locked="0"/>
    </xf>
    <xf numFmtId="0" fontId="11" fillId="5" borderId="0" xfId="9" applyFont="1" applyFill="1" applyBorder="1" applyAlignment="1"/>
    <xf numFmtId="169" fontId="32" fillId="4" borderId="0" xfId="32" applyNumberFormat="1" applyFont="1" applyFill="1" applyAlignment="1">
      <alignment horizontal="right"/>
    </xf>
    <xf numFmtId="169" fontId="32" fillId="4" borderId="0" xfId="32" applyNumberFormat="1" applyFont="1" applyFill="1" applyAlignment="1">
      <alignment horizontal="left"/>
    </xf>
    <xf numFmtId="169" fontId="34" fillId="4" borderId="0" xfId="32" applyNumberFormat="1" applyFont="1" applyFill="1" applyAlignment="1">
      <alignment horizontal="right"/>
    </xf>
    <xf numFmtId="166" fontId="32" fillId="4" borderId="0" xfId="32" applyNumberFormat="1" applyFont="1" applyFill="1" applyAlignment="1">
      <alignment horizontal="center"/>
    </xf>
    <xf numFmtId="169" fontId="33" fillId="4" borderId="0" xfId="32" applyNumberFormat="1" applyFont="1" applyFill="1" applyAlignment="1">
      <alignment horizontal="left"/>
    </xf>
    <xf numFmtId="169" fontId="33" fillId="4" borderId="0" xfId="32" applyNumberFormat="1" applyFont="1" applyFill="1" applyAlignment="1">
      <alignment horizontal="center"/>
    </xf>
    <xf numFmtId="169" fontId="37" fillId="4" borderId="3" xfId="32" applyNumberFormat="1" applyFont="1" applyFill="1" applyBorder="1" applyAlignment="1">
      <alignment horizontal="left"/>
    </xf>
    <xf numFmtId="0" fontId="9" fillId="4" borderId="0" xfId="9" applyFont="1" applyFill="1" applyBorder="1" applyAlignment="1"/>
    <xf numFmtId="0" fontId="22" fillId="5" borderId="0" xfId="9" applyFont="1" applyFill="1"/>
    <xf numFmtId="0" fontId="9" fillId="5" borderId="2" xfId="9" applyFont="1" applyFill="1" applyBorder="1"/>
    <xf numFmtId="169" fontId="34" fillId="5" borderId="0" xfId="32" applyNumberFormat="1" applyFont="1" applyFill="1" applyAlignment="1">
      <alignment horizontal="left"/>
    </xf>
    <xf numFmtId="1" fontId="21" fillId="5" borderId="0" xfId="9" applyNumberFormat="1" applyFont="1" applyFill="1" applyBorder="1" applyAlignment="1">
      <alignment horizontal="center" vertical="center" wrapText="1"/>
    </xf>
    <xf numFmtId="0" fontId="36" fillId="5" borderId="0" xfId="9" applyFont="1" applyFill="1" applyBorder="1"/>
    <xf numFmtId="0" fontId="19" fillId="5" borderId="0" xfId="9" applyFont="1" applyFill="1" applyBorder="1"/>
    <xf numFmtId="172" fontId="57" fillId="7" borderId="0" xfId="34" applyFont="1" applyFill="1" applyAlignment="1">
      <alignment horizontal="left" vertical="top"/>
    </xf>
    <xf numFmtId="0" fontId="9" fillId="5" borderId="2" xfId="9" applyFont="1" applyFill="1" applyBorder="1" applyAlignment="1">
      <alignment horizontal="center"/>
    </xf>
    <xf numFmtId="0" fontId="79" fillId="5" borderId="0" xfId="10" applyFont="1" applyFill="1"/>
    <xf numFmtId="0" fontId="64" fillId="5" borderId="0" xfId="10" applyFont="1" applyFill="1" applyAlignment="1">
      <alignment vertical="center" wrapText="1"/>
    </xf>
    <xf numFmtId="0" fontId="80" fillId="5" borderId="0" xfId="10" applyFont="1" applyFill="1" applyBorder="1"/>
    <xf numFmtId="172" fontId="57" fillId="14" borderId="0" xfId="34" applyFont="1" applyFill="1" applyAlignment="1">
      <alignment vertical="top"/>
    </xf>
    <xf numFmtId="172" fontId="57" fillId="7" borderId="0" xfId="34" applyFont="1" applyFill="1" applyAlignment="1">
      <alignment horizontal="right" vertical="top"/>
    </xf>
    <xf numFmtId="3" fontId="7" fillId="5" borderId="3" xfId="9" applyNumberFormat="1" applyFont="1" applyFill="1" applyBorder="1" applyAlignment="1">
      <alignment horizontal="right"/>
    </xf>
    <xf numFmtId="1" fontId="7" fillId="5" borderId="3" xfId="9" applyNumberFormat="1" applyFont="1" applyFill="1" applyBorder="1"/>
    <xf numFmtId="1" fontId="9" fillId="5" borderId="3" xfId="9" applyNumberFormat="1" applyFont="1" applyFill="1" applyBorder="1"/>
    <xf numFmtId="3" fontId="9" fillId="5" borderId="3" xfId="9" applyNumberFormat="1" applyFont="1" applyFill="1" applyBorder="1" applyAlignment="1">
      <alignment horizontal="right"/>
    </xf>
    <xf numFmtId="3" fontId="74" fillId="5" borderId="11" xfId="9" applyNumberFormat="1" applyFont="1" applyFill="1" applyBorder="1" applyAlignment="1">
      <alignment horizontal="right"/>
    </xf>
    <xf numFmtId="3" fontId="7" fillId="5" borderId="6" xfId="9" applyNumberFormat="1" applyFont="1" applyFill="1" applyBorder="1" applyAlignment="1">
      <alignment horizontal="right"/>
    </xf>
    <xf numFmtId="4" fontId="7" fillId="5" borderId="0" xfId="9" applyNumberFormat="1" applyFont="1" applyFill="1" applyBorder="1" applyAlignment="1">
      <alignment horizontal="right"/>
    </xf>
    <xf numFmtId="3" fontId="28" fillId="5" borderId="3" xfId="9" applyNumberFormat="1" applyFont="1" applyFill="1" applyBorder="1" applyAlignment="1">
      <alignment horizontal="right"/>
    </xf>
    <xf numFmtId="3" fontId="22" fillId="5" borderId="3" xfId="9" applyNumberFormat="1" applyFont="1" applyFill="1" applyBorder="1" applyAlignment="1">
      <alignment horizontal="right"/>
    </xf>
    <xf numFmtId="3" fontId="9" fillId="5" borderId="6" xfId="9" applyNumberFormat="1" applyFont="1" applyFill="1" applyBorder="1" applyAlignment="1">
      <alignment horizontal="right"/>
    </xf>
    <xf numFmtId="3" fontId="9" fillId="5" borderId="6" xfId="5" applyNumberFormat="1" applyFont="1" applyFill="1" applyBorder="1"/>
    <xf numFmtId="3" fontId="9" fillId="15" borderId="6" xfId="5" applyNumberFormat="1" applyFont="1" applyFill="1" applyBorder="1"/>
    <xf numFmtId="3" fontId="9" fillId="5" borderId="12" xfId="9" applyNumberFormat="1" applyFont="1" applyFill="1" applyBorder="1" applyAlignment="1">
      <alignment horizontal="right"/>
    </xf>
    <xf numFmtId="4" fontId="9" fillId="0" borderId="0" xfId="9" applyNumberFormat="1" applyFont="1" applyFill="1" applyBorder="1" applyAlignment="1">
      <alignment horizontal="right"/>
    </xf>
    <xf numFmtId="0" fontId="10" fillId="5" borderId="7" xfId="0" applyFont="1" applyFill="1" applyBorder="1" applyAlignment="1" applyProtection="1">
      <alignment wrapText="1" readingOrder="1"/>
      <protection locked="0"/>
    </xf>
    <xf numFmtId="0" fontId="10" fillId="5" borderId="14" xfId="0" applyFont="1" applyFill="1" applyBorder="1" applyAlignment="1" applyProtection="1">
      <alignment horizontal="left" wrapText="1" readingOrder="1"/>
      <protection locked="0"/>
    </xf>
    <xf numFmtId="0" fontId="10" fillId="5" borderId="0" xfId="0" applyFont="1" applyFill="1" applyAlignment="1" applyProtection="1">
      <alignment horizontal="right" wrapText="1" readingOrder="1"/>
      <protection locked="0"/>
    </xf>
    <xf numFmtId="169" fontId="7" fillId="5" borderId="2" xfId="9" applyNumberFormat="1" applyFont="1" applyFill="1" applyBorder="1" applyAlignment="1"/>
    <xf numFmtId="0" fontId="19" fillId="5" borderId="3" xfId="9" applyFont="1" applyFill="1" applyBorder="1" applyAlignment="1">
      <alignment horizontal="right"/>
    </xf>
    <xf numFmtId="169" fontId="7" fillId="5" borderId="4" xfId="9" applyNumberFormat="1" applyFont="1" applyFill="1" applyBorder="1" applyAlignment="1"/>
    <xf numFmtId="0" fontId="22" fillId="5" borderId="4" xfId="9" applyFont="1" applyFill="1" applyBorder="1" applyAlignment="1">
      <alignment horizontal="right"/>
    </xf>
    <xf numFmtId="3" fontId="7" fillId="5" borderId="0" xfId="9" applyNumberFormat="1" applyFont="1" applyFill="1" applyBorder="1" applyAlignment="1">
      <alignment horizontal="right"/>
    </xf>
    <xf numFmtId="3" fontId="9" fillId="5" borderId="0" xfId="5" applyNumberFormat="1" applyFont="1" applyFill="1" applyBorder="1"/>
    <xf numFmtId="3" fontId="9" fillId="15" borderId="0" xfId="5" applyNumberFormat="1" applyFont="1" applyFill="1" applyBorder="1"/>
    <xf numFmtId="166" fontId="32" fillId="4" borderId="0" xfId="32" applyNumberFormat="1" applyFont="1" applyFill="1" applyBorder="1" applyAlignment="1">
      <alignment horizontal="center"/>
    </xf>
    <xf numFmtId="169" fontId="34" fillId="4" borderId="3" xfId="32" applyNumberFormat="1" applyFont="1" applyFill="1" applyBorder="1" applyAlignment="1">
      <alignment horizontal="right"/>
    </xf>
    <xf numFmtId="169" fontId="32" fillId="4" borderId="0" xfId="32" applyNumberFormat="1" applyFont="1" applyFill="1" applyBorder="1" applyAlignment="1">
      <alignment horizontal="left"/>
    </xf>
    <xf numFmtId="0" fontId="9" fillId="5" borderId="6" xfId="9" applyFont="1" applyFill="1" applyBorder="1" applyAlignment="1"/>
    <xf numFmtId="0" fontId="22" fillId="5" borderId="5" xfId="9" applyFont="1" applyFill="1" applyBorder="1"/>
    <xf numFmtId="0" fontId="63" fillId="3" borderId="2" xfId="9" applyFont="1" applyFill="1" applyBorder="1" applyAlignment="1">
      <alignment horizontal="left" wrapText="1"/>
    </xf>
    <xf numFmtId="0" fontId="50" fillId="0" borderId="7" xfId="0" applyFont="1" applyBorder="1" applyAlignment="1" applyProtection="1">
      <alignment vertical="top" wrapText="1" readingOrder="1"/>
      <protection locked="0"/>
    </xf>
    <xf numFmtId="0" fontId="9" fillId="0" borderId="3" xfId="0" applyFont="1" applyBorder="1" applyAlignment="1" applyProtection="1">
      <alignment horizontal="right" wrapText="1" readingOrder="1"/>
      <protection locked="0"/>
    </xf>
    <xf numFmtId="0" fontId="50" fillId="5" borderId="7" xfId="0" applyFont="1" applyFill="1" applyBorder="1" applyAlignment="1" applyProtection="1">
      <alignment horizontal="right" vertical="top" wrapText="1" readingOrder="1"/>
      <protection locked="0"/>
    </xf>
    <xf numFmtId="169" fontId="51" fillId="4" borderId="0" xfId="32" applyNumberFormat="1" applyFont="1" applyFill="1" applyAlignment="1">
      <alignment horizontal="right"/>
    </xf>
    <xf numFmtId="0" fontId="7" fillId="0" borderId="9" xfId="0" applyFont="1" applyBorder="1" applyAlignment="1" applyProtection="1">
      <alignment horizontal="right" wrapText="1" readingOrder="1"/>
      <protection locked="0"/>
    </xf>
    <xf numFmtId="0" fontId="7" fillId="0" borderId="3" xfId="0" applyFont="1" applyBorder="1" applyAlignment="1" applyProtection="1">
      <alignment horizontal="right" wrapText="1" readingOrder="1"/>
      <protection locked="0"/>
    </xf>
    <xf numFmtId="0" fontId="7" fillId="0" borderId="10" xfId="0" applyFont="1" applyBorder="1" applyAlignment="1" applyProtection="1">
      <alignment horizontal="right" wrapText="1" readingOrder="1"/>
      <protection locked="0"/>
    </xf>
    <xf numFmtId="167" fontId="7" fillId="0" borderId="0" xfId="0" applyNumberFormat="1" applyFont="1" applyAlignment="1" applyProtection="1">
      <alignment horizontal="right" wrapText="1" readingOrder="1"/>
      <protection locked="0"/>
    </xf>
    <xf numFmtId="175" fontId="7" fillId="0" borderId="0" xfId="0" applyNumberFormat="1" applyFont="1" applyAlignment="1" applyProtection="1">
      <alignment horizontal="right" wrapText="1" readingOrder="1"/>
      <protection locked="0"/>
    </xf>
    <xf numFmtId="167" fontId="7" fillId="0" borderId="8" xfId="0" applyNumberFormat="1" applyFont="1" applyBorder="1" applyAlignment="1" applyProtection="1">
      <alignment horizontal="right" wrapText="1" readingOrder="1"/>
      <protection locked="0"/>
    </xf>
    <xf numFmtId="175" fontId="7" fillId="0" borderId="8" xfId="0" applyNumberFormat="1" applyFont="1" applyBorder="1" applyAlignment="1" applyProtection="1">
      <alignment horizontal="right" wrapText="1" readingOrder="1"/>
      <protection locked="0"/>
    </xf>
    <xf numFmtId="169" fontId="37" fillId="4" borderId="0" xfId="32" applyNumberFormat="1" applyFont="1" applyFill="1" applyBorder="1" applyAlignment="1">
      <alignment horizontal="left"/>
    </xf>
    <xf numFmtId="0" fontId="12" fillId="0" borderId="0" xfId="0" applyFont="1" applyAlignment="1" applyProtection="1">
      <alignment horizontal="center" wrapText="1" readingOrder="1"/>
      <protection locked="0"/>
    </xf>
    <xf numFmtId="0" fontId="12" fillId="0" borderId="8" xfId="0" applyFont="1" applyBorder="1" applyAlignment="1" applyProtection="1">
      <alignment horizontal="center" wrapText="1" readingOrder="1"/>
      <protection locked="0"/>
    </xf>
    <xf numFmtId="174" fontId="0" fillId="0" borderId="0" xfId="0" applyNumberFormat="1"/>
    <xf numFmtId="169" fontId="33" fillId="4" borderId="3" xfId="32" applyNumberFormat="1" applyFont="1" applyFill="1" applyBorder="1" applyAlignment="1">
      <alignment horizontal="center"/>
    </xf>
    <xf numFmtId="0" fontId="10" fillId="5" borderId="19" xfId="0" applyFont="1" applyFill="1" applyBorder="1" applyAlignment="1" applyProtection="1">
      <alignment horizontal="right" wrapText="1" readingOrder="1"/>
      <protection locked="0"/>
    </xf>
    <xf numFmtId="0" fontId="10" fillId="5" borderId="20" xfId="0" applyFont="1" applyFill="1" applyBorder="1" applyAlignment="1" applyProtection="1">
      <alignment horizontal="right" wrapText="1" readingOrder="1"/>
      <protection locked="0"/>
    </xf>
    <xf numFmtId="0" fontId="0" fillId="0" borderId="3" xfId="0" applyBorder="1"/>
    <xf numFmtId="172" fontId="57" fillId="7" borderId="0" xfId="34" applyFont="1" applyFill="1" applyAlignment="1">
      <alignment horizontal="left" vertical="top"/>
    </xf>
    <xf numFmtId="0" fontId="12" fillId="0" borderId="7" xfId="0" applyFont="1" applyBorder="1" applyAlignment="1" applyProtection="1">
      <alignment horizontal="left" wrapText="1" readingOrder="1"/>
      <protection locked="0"/>
    </xf>
    <xf numFmtId="0" fontId="12" fillId="0" borderId="0" xfId="0" applyFont="1" applyAlignment="1" applyProtection="1">
      <alignment horizontal="left" wrapText="1" readingOrder="1"/>
      <protection locked="0"/>
    </xf>
    <xf numFmtId="0" fontId="12" fillId="0" borderId="3" xfId="0" applyFont="1" applyBorder="1" applyAlignment="1" applyProtection="1">
      <alignment horizontal="right" wrapText="1" readingOrder="1"/>
      <protection locked="0"/>
    </xf>
    <xf numFmtId="0" fontId="19" fillId="0" borderId="3" xfId="0" applyFont="1" applyBorder="1" applyAlignment="1" applyProtection="1">
      <alignment horizontal="right" wrapText="1" readingOrder="1"/>
      <protection locked="0"/>
    </xf>
    <xf numFmtId="3" fontId="12" fillId="0" borderId="0" xfId="0" applyNumberFormat="1" applyFont="1" applyAlignment="1" applyProtection="1">
      <alignment horizontal="right" wrapText="1" readingOrder="1"/>
    </xf>
    <xf numFmtId="2" fontId="12" fillId="0" borderId="0" xfId="0" applyNumberFormat="1" applyFont="1" applyAlignment="1" applyProtection="1">
      <alignment horizontal="right" wrapText="1" readingOrder="1"/>
    </xf>
    <xf numFmtId="2" fontId="9" fillId="0" borderId="0" xfId="0" applyNumberFormat="1" applyFont="1" applyAlignment="1" applyProtection="1">
      <alignment horizontal="right" wrapText="1" readingOrder="1"/>
    </xf>
    <xf numFmtId="169" fontId="7" fillId="5" borderId="0" xfId="9" applyNumberFormat="1" applyFont="1" applyFill="1" applyBorder="1" applyAlignment="1">
      <alignment horizontal="center"/>
    </xf>
    <xf numFmtId="0" fontId="7" fillId="5" borderId="0" xfId="33" applyFont="1" applyFill="1" applyBorder="1" applyAlignment="1">
      <alignment horizontal="center" vertical="center" wrapText="1"/>
    </xf>
    <xf numFmtId="0" fontId="7" fillId="5" borderId="2" xfId="33" applyFont="1" applyFill="1" applyBorder="1" applyAlignment="1">
      <alignment horizontal="center" vertical="center" wrapText="1"/>
    </xf>
    <xf numFmtId="172" fontId="85" fillId="7" borderId="0" xfId="8" applyNumberFormat="1" applyFont="1" applyFill="1" applyBorder="1" applyAlignment="1">
      <alignment horizontal="left"/>
    </xf>
    <xf numFmtId="1" fontId="9" fillId="5" borderId="0" xfId="9" applyNumberFormat="1" applyFont="1" applyFill="1" applyBorder="1" applyAlignment="1">
      <alignment horizontal="right" vertical="center" wrapText="1"/>
    </xf>
    <xf numFmtId="0" fontId="22" fillId="5" borderId="2" xfId="9" applyFont="1" applyFill="1" applyBorder="1" applyAlignment="1">
      <alignment horizontal="right"/>
    </xf>
    <xf numFmtId="1" fontId="7" fillId="5" borderId="0" xfId="9" applyNumberFormat="1" applyFont="1" applyFill="1" applyBorder="1"/>
    <xf numFmtId="1" fontId="9" fillId="5" borderId="0" xfId="9" applyNumberFormat="1" applyFont="1" applyFill="1" applyBorder="1"/>
    <xf numFmtId="3" fontId="74" fillId="5" borderId="1" xfId="9" applyNumberFormat="1" applyFont="1" applyFill="1" applyBorder="1" applyAlignment="1">
      <alignment horizontal="right"/>
    </xf>
    <xf numFmtId="169" fontId="34" fillId="4" borderId="0" xfId="32" applyNumberFormat="1" applyFont="1" applyFill="1" applyBorder="1" applyAlignment="1">
      <alignment horizontal="right"/>
    </xf>
    <xf numFmtId="3" fontId="28" fillId="5" borderId="0" xfId="9" applyNumberFormat="1" applyFont="1" applyFill="1" applyBorder="1" applyAlignment="1">
      <alignment horizontal="right"/>
    </xf>
    <xf numFmtId="3" fontId="22" fillId="5" borderId="0" xfId="9" applyNumberFormat="1" applyFont="1" applyFill="1" applyBorder="1" applyAlignment="1">
      <alignment horizontal="right"/>
    </xf>
    <xf numFmtId="0" fontId="7" fillId="5" borderId="0" xfId="0" applyFont="1" applyFill="1" applyBorder="1" applyAlignment="1" applyProtection="1">
      <alignment vertical="top" wrapText="1"/>
      <protection locked="0"/>
    </xf>
    <xf numFmtId="0" fontId="12" fillId="0" borderId="0" xfId="0" applyFont="1" applyBorder="1" applyAlignment="1" applyProtection="1">
      <alignment horizontal="right" wrapText="1" readingOrder="1"/>
      <protection locked="0"/>
    </xf>
    <xf numFmtId="0" fontId="7" fillId="0" borderId="0" xfId="0" applyFont="1" applyBorder="1" applyAlignment="1" applyProtection="1">
      <alignment horizontal="right" wrapText="1" readingOrder="1"/>
      <protection locked="0"/>
    </xf>
    <xf numFmtId="0" fontId="7" fillId="0" borderId="8" xfId="0" applyFont="1" applyBorder="1" applyAlignment="1" applyProtection="1">
      <alignment horizontal="right" wrapText="1" readingOrder="1"/>
      <protection locked="0"/>
    </xf>
    <xf numFmtId="0" fontId="19" fillId="0" borderId="0" xfId="0" applyFont="1" applyBorder="1" applyAlignment="1" applyProtection="1">
      <alignment horizontal="right" wrapText="1" readingOrder="1"/>
      <protection locked="0"/>
    </xf>
    <xf numFmtId="0" fontId="9" fillId="5" borderId="0" xfId="9" applyFont="1" applyFill="1" applyBorder="1" applyAlignment="1">
      <alignment horizontal="left"/>
    </xf>
    <xf numFmtId="0" fontId="9" fillId="5" borderId="0" xfId="9" applyFont="1" applyFill="1" applyAlignment="1">
      <alignment horizontal="left"/>
    </xf>
    <xf numFmtId="3" fontId="9" fillId="5" borderId="0" xfId="9" applyNumberFormat="1" applyFont="1" applyFill="1" applyBorder="1" applyAlignment="1">
      <alignment horizontal="center" vertical="center"/>
    </xf>
    <xf numFmtId="0" fontId="49" fillId="5" borderId="0" xfId="0" applyFont="1" applyFill="1" applyAlignment="1" applyProtection="1">
      <alignment horizontal="center" vertical="center" wrapText="1" readingOrder="1"/>
      <protection locked="0"/>
    </xf>
    <xf numFmtId="3" fontId="12" fillId="0" borderId="7" xfId="0" applyNumberFormat="1" applyFont="1" applyBorder="1" applyAlignment="1" applyProtection="1">
      <alignment horizontal="right" wrapText="1" readingOrder="1"/>
    </xf>
    <xf numFmtId="3" fontId="12" fillId="0" borderId="0" xfId="0" applyNumberFormat="1" applyFont="1" applyBorder="1" applyAlignment="1" applyProtection="1">
      <alignment horizontal="right" wrapText="1" readingOrder="1"/>
    </xf>
    <xf numFmtId="3" fontId="9" fillId="5" borderId="0" xfId="0" applyNumberFormat="1" applyFont="1" applyFill="1" applyBorder="1" applyAlignment="1">
      <alignment horizontal="center" vertical="center"/>
    </xf>
    <xf numFmtId="3" fontId="9" fillId="5" borderId="2" xfId="9" applyNumberFormat="1" applyFont="1" applyFill="1" applyBorder="1" applyAlignment="1">
      <alignment horizontal="center" vertical="center"/>
    </xf>
    <xf numFmtId="3" fontId="9" fillId="0" borderId="0" xfId="0" applyNumberFormat="1" applyFont="1" applyBorder="1" applyAlignment="1" applyProtection="1">
      <alignment horizontal="right" wrapText="1" readingOrder="1"/>
    </xf>
    <xf numFmtId="2" fontId="9" fillId="0" borderId="0" xfId="0" applyNumberFormat="1" applyFont="1" applyBorder="1" applyAlignment="1" applyProtection="1">
      <alignment horizontal="right" wrapText="1" readingOrder="1"/>
    </xf>
    <xf numFmtId="0" fontId="9" fillId="5" borderId="0" xfId="9" applyFont="1" applyFill="1" applyAlignment="1">
      <alignment horizontal="center"/>
    </xf>
    <xf numFmtId="0" fontId="9" fillId="5" borderId="0" xfId="9" applyFont="1" applyFill="1" applyAlignment="1">
      <alignment horizontal="center" vertical="center"/>
    </xf>
    <xf numFmtId="49" fontId="9" fillId="5" borderId="0" xfId="9" applyNumberFormat="1" applyFont="1" applyFill="1" applyBorder="1" applyAlignment="1">
      <alignment horizontal="center" vertical="center"/>
    </xf>
    <xf numFmtId="49" fontId="12" fillId="5" borderId="0" xfId="9" applyNumberFormat="1" applyFont="1" applyFill="1" applyBorder="1" applyAlignment="1">
      <alignment horizontal="center" vertical="center"/>
    </xf>
    <xf numFmtId="49" fontId="9" fillId="9" borderId="0" xfId="9" applyNumberFormat="1" applyFont="1" applyFill="1" applyBorder="1" applyAlignment="1">
      <alignment horizontal="center" vertical="center"/>
    </xf>
    <xf numFmtId="3" fontId="9" fillId="9" borderId="0" xfId="9" applyNumberFormat="1" applyFont="1" applyFill="1" applyBorder="1" applyAlignment="1">
      <alignment horizontal="center" vertical="center"/>
    </xf>
    <xf numFmtId="49" fontId="9" fillId="5" borderId="2" xfId="9" applyNumberFormat="1" applyFont="1" applyFill="1" applyBorder="1" applyAlignment="1">
      <alignment horizontal="center" vertical="center"/>
    </xf>
    <xf numFmtId="3" fontId="9" fillId="5" borderId="0" xfId="9" applyNumberFormat="1" applyFont="1" applyFill="1" applyBorder="1" applyAlignment="1">
      <alignment horizontal="center"/>
    </xf>
    <xf numFmtId="49" fontId="9" fillId="5" borderId="0" xfId="9" applyNumberFormat="1" applyFont="1" applyFill="1" applyBorder="1" applyAlignment="1">
      <alignment horizontal="center"/>
    </xf>
    <xf numFmtId="49" fontId="12" fillId="5" borderId="0" xfId="9" applyNumberFormat="1" applyFont="1" applyFill="1" applyBorder="1" applyAlignment="1">
      <alignment horizontal="center"/>
    </xf>
    <xf numFmtId="49" fontId="9" fillId="9" borderId="0" xfId="9" applyNumberFormat="1" applyFont="1" applyFill="1" applyBorder="1" applyAlignment="1">
      <alignment horizontal="center"/>
    </xf>
    <xf numFmtId="49" fontId="9" fillId="5" borderId="2" xfId="9" applyNumberFormat="1" applyFont="1" applyFill="1" applyBorder="1" applyAlignment="1">
      <alignment horizontal="center"/>
    </xf>
    <xf numFmtId="4" fontId="78" fillId="5" borderId="0" xfId="9" applyNumberFormat="1" applyFont="1" applyFill="1" applyAlignment="1">
      <alignment horizontal="right"/>
    </xf>
    <xf numFmtId="176" fontId="0" fillId="0" borderId="0" xfId="0" applyNumberFormat="1"/>
    <xf numFmtId="0" fontId="7" fillId="5" borderId="0" xfId="0" applyFont="1" applyFill="1" applyBorder="1"/>
    <xf numFmtId="0" fontId="10" fillId="5" borderId="8" xfId="0" applyFont="1" applyFill="1" applyBorder="1" applyAlignment="1" applyProtection="1">
      <alignment horizontal="center" wrapText="1" readingOrder="1"/>
      <protection locked="0"/>
    </xf>
    <xf numFmtId="0" fontId="10" fillId="5" borderId="7" xfId="0" applyFont="1" applyFill="1" applyBorder="1" applyAlignment="1" applyProtection="1">
      <alignment vertical="top" wrapText="1" readingOrder="1"/>
      <protection locked="0"/>
    </xf>
    <xf numFmtId="0" fontId="12" fillId="5" borderId="0" xfId="0" applyFont="1" applyFill="1" applyAlignment="1" applyProtection="1">
      <alignment vertical="top" wrapText="1" readingOrder="1"/>
      <protection locked="0"/>
    </xf>
    <xf numFmtId="0" fontId="12" fillId="5" borderId="19" xfId="0" applyFont="1" applyFill="1" applyBorder="1" applyAlignment="1" applyProtection="1">
      <alignment vertical="top" wrapText="1" readingOrder="1"/>
      <protection locked="0"/>
    </xf>
    <xf numFmtId="0" fontId="12" fillId="5" borderId="0" xfId="0" applyFont="1" applyFill="1" applyBorder="1" applyAlignment="1" applyProtection="1">
      <alignment vertical="top" wrapText="1" readingOrder="1"/>
      <protection locked="0"/>
    </xf>
    <xf numFmtId="0" fontId="12" fillId="5" borderId="3" xfId="0" applyFont="1" applyFill="1" applyBorder="1" applyAlignment="1" applyProtection="1">
      <alignment vertical="top" wrapText="1" readingOrder="1"/>
      <protection locked="0"/>
    </xf>
    <xf numFmtId="0" fontId="12" fillId="5" borderId="6" xfId="0" applyFont="1" applyFill="1" applyBorder="1" applyAlignment="1" applyProtection="1">
      <alignment vertical="top" wrapText="1" readingOrder="1"/>
      <protection locked="0"/>
    </xf>
    <xf numFmtId="0" fontId="1" fillId="5" borderId="3" xfId="0" applyFont="1" applyFill="1" applyBorder="1" applyAlignment="1" applyProtection="1">
      <alignment vertical="top" wrapText="1" readingOrder="1"/>
      <protection locked="0"/>
    </xf>
    <xf numFmtId="0" fontId="1" fillId="0" borderId="0" xfId="0" applyFont="1"/>
    <xf numFmtId="0" fontId="12" fillId="5" borderId="19" xfId="0" applyFont="1" applyFill="1" applyBorder="1" applyAlignment="1" applyProtection="1">
      <alignment wrapText="1" readingOrder="1"/>
      <protection locked="0"/>
    </xf>
    <xf numFmtId="0" fontId="12" fillId="5" borderId="0" xfId="0" applyFont="1" applyFill="1" applyBorder="1" applyAlignment="1" applyProtection="1">
      <alignment horizontal="center" wrapText="1" readingOrder="1"/>
      <protection locked="0"/>
    </xf>
    <xf numFmtId="0" fontId="12" fillId="5" borderId="6" xfId="0" applyFont="1" applyFill="1" applyBorder="1" applyAlignment="1" applyProtection="1">
      <alignment wrapText="1" readingOrder="1"/>
      <protection locked="0"/>
    </xf>
    <xf numFmtId="0" fontId="12" fillId="5" borderId="0" xfId="0" applyFont="1" applyFill="1" applyBorder="1" applyAlignment="1" applyProtection="1">
      <alignment wrapText="1" readingOrder="1"/>
      <protection locked="0"/>
    </xf>
    <xf numFmtId="0" fontId="1" fillId="5" borderId="3" xfId="0" applyFont="1" applyFill="1" applyBorder="1" applyAlignment="1" applyProtection="1">
      <alignment wrapText="1" readingOrder="1"/>
      <protection locked="0"/>
    </xf>
    <xf numFmtId="0" fontId="12" fillId="5" borderId="7" xfId="0" applyFont="1" applyFill="1" applyBorder="1" applyAlignment="1" applyProtection="1">
      <alignment vertical="top" wrapText="1" readingOrder="1"/>
      <protection locked="0"/>
    </xf>
    <xf numFmtId="0" fontId="10" fillId="5" borderId="19" xfId="0" applyFont="1" applyFill="1" applyBorder="1" applyAlignment="1" applyProtection="1">
      <alignment horizontal="center" wrapText="1" readingOrder="1"/>
      <protection locked="0"/>
    </xf>
    <xf numFmtId="0" fontId="12" fillId="5" borderId="0" xfId="0" applyFont="1" applyFill="1" applyAlignment="1" applyProtection="1">
      <alignment wrapText="1" readingOrder="1"/>
      <protection locked="0"/>
    </xf>
    <xf numFmtId="0" fontId="12" fillId="5" borderId="9" xfId="0" applyFont="1" applyFill="1" applyBorder="1" applyAlignment="1" applyProtection="1">
      <alignment horizontal="right" wrapText="1" readingOrder="1"/>
      <protection locked="0"/>
    </xf>
    <xf numFmtId="0" fontId="12" fillId="5" borderId="0" xfId="0" applyFont="1" applyFill="1" applyBorder="1" applyAlignment="1" applyProtection="1">
      <alignment horizontal="right" wrapText="1" readingOrder="1"/>
      <protection locked="0"/>
    </xf>
    <xf numFmtId="0" fontId="12" fillId="5" borderId="3" xfId="0" applyFont="1" applyFill="1" applyBorder="1" applyAlignment="1" applyProtection="1">
      <alignment horizontal="right" wrapText="1" readingOrder="1"/>
      <protection locked="0"/>
    </xf>
    <xf numFmtId="0" fontId="1" fillId="5" borderId="3" xfId="0" applyFont="1" applyFill="1" applyBorder="1" applyAlignment="1" applyProtection="1">
      <alignment horizontal="right" wrapText="1" readingOrder="1"/>
      <protection locked="0"/>
    </xf>
    <xf numFmtId="0" fontId="1" fillId="5" borderId="6" xfId="0" applyFont="1" applyFill="1" applyBorder="1" applyAlignment="1" applyProtection="1">
      <alignment wrapText="1" readingOrder="1"/>
      <protection locked="0"/>
    </xf>
    <xf numFmtId="0" fontId="1" fillId="5" borderId="0" xfId="0" applyFont="1" applyFill="1" applyBorder="1" applyAlignment="1" applyProtection="1">
      <alignment wrapText="1" readingOrder="1"/>
      <protection locked="0"/>
    </xf>
    <xf numFmtId="0" fontId="12" fillId="5" borderId="0" xfId="0" applyFont="1" applyFill="1" applyAlignment="1" applyProtection="1">
      <alignment horizontal="center" wrapText="1" readingOrder="1"/>
      <protection locked="0"/>
    </xf>
    <xf numFmtId="0" fontId="10" fillId="5" borderId="0" xfId="0" applyFont="1" applyFill="1" applyAlignment="1" applyProtection="1">
      <alignment vertical="top" wrapText="1" readingOrder="1"/>
      <protection locked="0"/>
    </xf>
    <xf numFmtId="0" fontId="1" fillId="5" borderId="0" xfId="0" applyFont="1" applyFill="1" applyBorder="1" applyAlignment="1" applyProtection="1">
      <alignment horizontal="center" vertical="top" wrapText="1" readingOrder="1"/>
      <protection locked="0"/>
    </xf>
    <xf numFmtId="0" fontId="1" fillId="5" borderId="6" xfId="0" applyFont="1" applyFill="1" applyBorder="1" applyAlignment="1" applyProtection="1">
      <alignment vertical="top" wrapText="1" readingOrder="1"/>
      <protection locked="0"/>
    </xf>
    <xf numFmtId="0" fontId="12" fillId="5" borderId="3" xfId="0" applyFont="1" applyFill="1" applyBorder="1" applyAlignment="1" applyProtection="1">
      <alignment horizontal="right" vertical="top" wrapText="1" readingOrder="1"/>
      <protection locked="0"/>
    </xf>
    <xf numFmtId="0" fontId="12" fillId="5" borderId="0" xfId="0" applyFont="1" applyFill="1" applyBorder="1" applyAlignment="1" applyProtection="1">
      <alignment horizontal="right" vertical="top" wrapText="1" readingOrder="1"/>
      <protection locked="0"/>
    </xf>
    <xf numFmtId="0" fontId="1" fillId="5" borderId="3" xfId="0" applyFont="1" applyFill="1" applyBorder="1" applyAlignment="1" applyProtection="1">
      <alignment horizontal="right" vertical="top" wrapText="1" readingOrder="1"/>
      <protection locked="0"/>
    </xf>
    <xf numFmtId="0" fontId="10" fillId="5" borderId="0" xfId="0" applyFont="1" applyFill="1" applyAlignment="1" applyProtection="1">
      <alignment wrapText="1" readingOrder="1"/>
      <protection locked="0"/>
    </xf>
    <xf numFmtId="0" fontId="1" fillId="5" borderId="6" xfId="0" applyFont="1" applyFill="1" applyBorder="1" applyAlignment="1" applyProtection="1">
      <alignment horizontal="right" vertical="top" wrapText="1" readingOrder="1"/>
      <protection locked="0"/>
    </xf>
    <xf numFmtId="0" fontId="1" fillId="5" borderId="6" xfId="0" applyFont="1" applyFill="1" applyBorder="1" applyAlignment="1" applyProtection="1">
      <alignment horizontal="center" vertical="top" wrapText="1" readingOrder="1"/>
      <protection locked="0"/>
    </xf>
    <xf numFmtId="0" fontId="12" fillId="5" borderId="8" xfId="0" applyFont="1" applyFill="1" applyBorder="1" applyAlignment="1" applyProtection="1">
      <alignment horizontal="right" wrapText="1" readingOrder="1"/>
      <protection locked="0"/>
    </xf>
    <xf numFmtId="0" fontId="12" fillId="5" borderId="8" xfId="0" applyFont="1" applyFill="1" applyBorder="1" applyAlignment="1" applyProtection="1">
      <alignment horizontal="center" wrapText="1" readingOrder="1"/>
      <protection locked="0"/>
    </xf>
    <xf numFmtId="0" fontId="12" fillId="5" borderId="8" xfId="0" applyFont="1" applyFill="1" applyBorder="1" applyAlignment="1" applyProtection="1">
      <alignment horizontal="left" wrapText="1" readingOrder="1"/>
      <protection locked="0"/>
    </xf>
    <xf numFmtId="0" fontId="12" fillId="5" borderId="10" xfId="0" applyFont="1" applyFill="1" applyBorder="1" applyAlignment="1" applyProtection="1">
      <alignment horizontal="right" wrapText="1" readingOrder="1"/>
      <protection locked="0"/>
    </xf>
    <xf numFmtId="0" fontId="1" fillId="5" borderId="13" xfId="0" applyFont="1" applyFill="1" applyBorder="1" applyAlignment="1" applyProtection="1">
      <alignment horizontal="center" wrapText="1" readingOrder="1"/>
      <protection locked="0"/>
    </xf>
    <xf numFmtId="0" fontId="1" fillId="5" borderId="8" xfId="0" applyFont="1" applyFill="1" applyBorder="1" applyAlignment="1" applyProtection="1">
      <alignment wrapText="1" readingOrder="1"/>
      <protection locked="0"/>
    </xf>
    <xf numFmtId="0" fontId="1" fillId="5" borderId="10" xfId="0" applyFont="1" applyFill="1" applyBorder="1" applyAlignment="1" applyProtection="1">
      <alignment horizontal="right" wrapText="1" readingOrder="1"/>
      <protection locked="0"/>
    </xf>
    <xf numFmtId="0" fontId="1" fillId="5" borderId="8" xfId="0" applyFont="1" applyFill="1" applyBorder="1" applyAlignment="1" applyProtection="1">
      <alignment horizontal="right" wrapText="1" readingOrder="1"/>
      <protection locked="0"/>
    </xf>
    <xf numFmtId="0" fontId="1" fillId="5" borderId="13" xfId="0" applyFont="1" applyFill="1" applyBorder="1" applyAlignment="1" applyProtection="1">
      <alignment wrapText="1" readingOrder="1"/>
      <protection locked="0"/>
    </xf>
    <xf numFmtId="0" fontId="10" fillId="0" borderId="0" xfId="0" applyFont="1" applyAlignment="1" applyProtection="1">
      <alignment horizontal="left" wrapText="1" readingOrder="1"/>
      <protection locked="0"/>
    </xf>
    <xf numFmtId="174" fontId="10" fillId="0" borderId="19" xfId="0" applyNumberFormat="1" applyFont="1" applyBorder="1" applyAlignment="1" applyProtection="1">
      <alignment horizontal="right" wrapText="1" readingOrder="1"/>
      <protection locked="0"/>
    </xf>
    <xf numFmtId="167" fontId="10" fillId="5" borderId="0" xfId="0" applyNumberFormat="1" applyFont="1" applyFill="1" applyAlignment="1" applyProtection="1">
      <alignment horizontal="right" wrapText="1" readingOrder="1"/>
      <protection locked="0"/>
    </xf>
    <xf numFmtId="167" fontId="10" fillId="0" borderId="18" xfId="0" applyNumberFormat="1" applyFont="1" applyBorder="1" applyAlignment="1" applyProtection="1">
      <alignment wrapText="1" readingOrder="1"/>
      <protection locked="0"/>
    </xf>
    <xf numFmtId="167" fontId="10" fillId="0" borderId="0" xfId="0" applyNumberFormat="1" applyFont="1" applyAlignment="1" applyProtection="1">
      <alignment horizontal="right" wrapText="1" readingOrder="1"/>
      <protection locked="0"/>
    </xf>
    <xf numFmtId="175" fontId="10" fillId="0" borderId="0" xfId="0" applyNumberFormat="1" applyFont="1" applyAlignment="1" applyProtection="1">
      <alignment horizontal="right" wrapText="1" readingOrder="1"/>
      <protection locked="0"/>
    </xf>
    <xf numFmtId="0" fontId="10" fillId="0" borderId="9" xfId="0" applyFont="1" applyBorder="1" applyAlignment="1" applyProtection="1">
      <alignment horizontal="right" wrapText="1" readingOrder="1"/>
      <protection locked="0"/>
    </xf>
    <xf numFmtId="0" fontId="10" fillId="0" borderId="0" xfId="0" applyFont="1" applyBorder="1" applyAlignment="1" applyProtection="1">
      <alignment horizontal="right" wrapText="1" readingOrder="1"/>
      <protection locked="0"/>
    </xf>
    <xf numFmtId="174" fontId="1" fillId="0" borderId="0" xfId="0" applyNumberFormat="1" applyFont="1"/>
    <xf numFmtId="176" fontId="1" fillId="0" borderId="0" xfId="0" applyNumberFormat="1" applyFont="1"/>
    <xf numFmtId="167" fontId="10" fillId="0" borderId="0" xfId="0" applyNumberFormat="1" applyFont="1" applyAlignment="1" applyProtection="1">
      <alignment wrapText="1" readingOrder="1"/>
      <protection locked="0"/>
    </xf>
    <xf numFmtId="0" fontId="10" fillId="0" borderId="3" xfId="0" applyFont="1" applyBorder="1" applyAlignment="1" applyProtection="1">
      <alignment horizontal="right" wrapText="1" readingOrder="1"/>
      <protection locked="0"/>
    </xf>
    <xf numFmtId="0" fontId="12" fillId="0" borderId="14" xfId="0" applyFont="1" applyBorder="1" applyAlignment="1" applyProtection="1">
      <alignment horizontal="left" wrapText="1" readingOrder="1"/>
      <protection locked="0"/>
    </xf>
    <xf numFmtId="0" fontId="10" fillId="0" borderId="8" xfId="0" applyFont="1" applyBorder="1" applyAlignment="1" applyProtection="1">
      <alignment horizontal="left" wrapText="1" readingOrder="1"/>
      <protection locked="0"/>
    </xf>
    <xf numFmtId="174" fontId="10" fillId="0" borderId="20" xfId="0" applyNumberFormat="1" applyFont="1" applyBorder="1" applyAlignment="1" applyProtection="1">
      <alignment horizontal="right" wrapText="1" readingOrder="1"/>
      <protection locked="0"/>
    </xf>
    <xf numFmtId="167" fontId="10" fillId="0" borderId="8" xfId="0" applyNumberFormat="1" applyFont="1" applyBorder="1" applyAlignment="1" applyProtection="1">
      <alignment horizontal="right" wrapText="1" readingOrder="1"/>
      <protection locked="0"/>
    </xf>
    <xf numFmtId="167" fontId="10" fillId="0" borderId="8" xfId="0" applyNumberFormat="1" applyFont="1" applyBorder="1" applyAlignment="1" applyProtection="1">
      <alignment wrapText="1" readingOrder="1"/>
      <protection locked="0"/>
    </xf>
    <xf numFmtId="175" fontId="10" fillId="0" borderId="8" xfId="0" applyNumberFormat="1" applyFont="1" applyBorder="1" applyAlignment="1" applyProtection="1">
      <alignment horizontal="right" wrapText="1" readingOrder="1"/>
      <protection locked="0"/>
    </xf>
    <xf numFmtId="0" fontId="10" fillId="0" borderId="10" xfId="0" applyFont="1" applyBorder="1" applyAlignment="1" applyProtection="1">
      <alignment horizontal="right" wrapText="1" readingOrder="1"/>
      <protection locked="0"/>
    </xf>
    <xf numFmtId="0" fontId="10" fillId="0" borderId="8" xfId="0" applyFont="1" applyBorder="1" applyAlignment="1" applyProtection="1">
      <alignment horizontal="right" wrapText="1" readingOrder="1"/>
      <protection locked="0"/>
    </xf>
    <xf numFmtId="0" fontId="10" fillId="0" borderId="19" xfId="0" applyFont="1" applyBorder="1" applyAlignment="1" applyProtection="1">
      <alignment horizontal="right" wrapText="1" readingOrder="1"/>
      <protection locked="0"/>
    </xf>
    <xf numFmtId="0" fontId="10" fillId="0" borderId="0" xfId="0" applyFont="1" applyAlignment="1" applyProtection="1">
      <alignment horizontal="right" wrapText="1" readingOrder="1"/>
      <protection locked="0"/>
    </xf>
    <xf numFmtId="0" fontId="10" fillId="0" borderId="18" xfId="0" applyFont="1" applyBorder="1" applyAlignment="1" applyProtection="1">
      <alignment wrapText="1" readingOrder="1"/>
      <protection locked="0"/>
    </xf>
    <xf numFmtId="0" fontId="21" fillId="0" borderId="0" xfId="0" applyFont="1" applyAlignment="1" applyProtection="1">
      <alignment horizontal="right" wrapText="1" readingOrder="1"/>
      <protection locked="0"/>
    </xf>
    <xf numFmtId="0" fontId="21" fillId="0" borderId="3" xfId="0" applyFont="1" applyBorder="1" applyAlignment="1" applyProtection="1">
      <alignment horizontal="right" wrapText="1" readingOrder="1"/>
      <protection locked="0"/>
    </xf>
    <xf numFmtId="0" fontId="21" fillId="0" borderId="0" xfId="0" applyFont="1" applyBorder="1" applyAlignment="1" applyProtection="1">
      <alignment horizontal="right" wrapText="1" readingOrder="1"/>
      <protection locked="0"/>
    </xf>
    <xf numFmtId="3" fontId="1" fillId="0" borderId="0" xfId="0" applyNumberFormat="1" applyFont="1" applyAlignment="1" applyProtection="1">
      <alignment horizontal="right" wrapText="1" readingOrder="1"/>
    </xf>
    <xf numFmtId="2" fontId="1" fillId="0" borderId="0" xfId="0" applyNumberFormat="1" applyFont="1" applyAlignment="1" applyProtection="1">
      <alignment horizontal="right" wrapText="1" readingOrder="1"/>
    </xf>
    <xf numFmtId="0" fontId="1" fillId="0" borderId="3" xfId="0" applyFont="1" applyBorder="1" applyAlignment="1" applyProtection="1">
      <alignment horizontal="right" wrapText="1" readingOrder="1"/>
      <protection locked="0"/>
    </xf>
    <xf numFmtId="0" fontId="10" fillId="0" borderId="0" xfId="0" applyFont="1" applyBorder="1" applyAlignment="1" applyProtection="1">
      <alignment wrapText="1" readingOrder="1"/>
      <protection locked="0"/>
    </xf>
    <xf numFmtId="167" fontId="1" fillId="0" borderId="0" xfId="0" applyNumberFormat="1" applyFont="1" applyFill="1" applyAlignment="1" applyProtection="1">
      <alignment horizontal="right" wrapText="1" readingOrder="1"/>
      <protection locked="0"/>
    </xf>
    <xf numFmtId="167" fontId="1" fillId="0" borderId="0" xfId="0" applyNumberFormat="1" applyFont="1" applyFill="1" applyAlignment="1" applyProtection="1">
      <alignment wrapText="1" readingOrder="1"/>
      <protection locked="0"/>
    </xf>
    <xf numFmtId="175" fontId="1" fillId="0" borderId="0" xfId="0" applyNumberFormat="1" applyFont="1" applyFill="1" applyAlignment="1" applyProtection="1">
      <alignment horizontal="right" wrapText="1" readingOrder="1"/>
      <protection locked="0"/>
    </xf>
    <xf numFmtId="0" fontId="1" fillId="0" borderId="3" xfId="0" applyFont="1" applyFill="1" applyBorder="1" applyAlignment="1" applyProtection="1">
      <alignment horizontal="right" wrapText="1" readingOrder="1"/>
      <protection locked="0"/>
    </xf>
    <xf numFmtId="0" fontId="1" fillId="0" borderId="0" xfId="0" applyFont="1" applyFill="1" applyBorder="1" applyAlignment="1" applyProtection="1">
      <alignment horizontal="right" wrapText="1" readingOrder="1"/>
      <protection locked="0"/>
    </xf>
    <xf numFmtId="167" fontId="1" fillId="0" borderId="0" xfId="0" applyNumberFormat="1" applyFont="1"/>
    <xf numFmtId="167" fontId="1" fillId="15" borderId="0" xfId="0" applyNumberFormat="1" applyFont="1" applyFill="1" applyAlignment="1" applyProtection="1">
      <alignment horizontal="right" wrapText="1" readingOrder="1"/>
      <protection locked="0"/>
    </xf>
    <xf numFmtId="167" fontId="1" fillId="15" borderId="0" xfId="0" applyNumberFormat="1" applyFont="1" applyFill="1" applyAlignment="1" applyProtection="1">
      <alignment wrapText="1" readingOrder="1"/>
      <protection locked="0"/>
    </xf>
    <xf numFmtId="175" fontId="1" fillId="15" borderId="0" xfId="0" applyNumberFormat="1" applyFont="1" applyFill="1" applyAlignment="1" applyProtection="1">
      <alignment horizontal="right" wrapText="1" readingOrder="1"/>
      <protection locked="0"/>
    </xf>
    <xf numFmtId="0" fontId="1" fillId="15" borderId="3" xfId="0" applyFont="1" applyFill="1" applyBorder="1" applyAlignment="1" applyProtection="1">
      <alignment horizontal="right" wrapText="1" readingOrder="1"/>
      <protection locked="0"/>
    </xf>
    <xf numFmtId="0" fontId="1" fillId="15" borderId="0" xfId="0" applyFont="1" applyFill="1" applyBorder="1" applyAlignment="1" applyProtection="1">
      <alignment horizontal="right" wrapText="1" readingOrder="1"/>
      <protection locked="0"/>
    </xf>
    <xf numFmtId="0" fontId="12" fillId="0" borderId="8" xfId="0" applyFont="1" applyBorder="1" applyAlignment="1" applyProtection="1">
      <alignment horizontal="left" wrapText="1" readingOrder="1"/>
      <protection locked="0"/>
    </xf>
    <xf numFmtId="0" fontId="12" fillId="0" borderId="26" xfId="0" applyFont="1" applyBorder="1" applyAlignment="1" applyProtection="1">
      <alignment horizontal="center" wrapText="1" readingOrder="1"/>
      <protection locked="0"/>
    </xf>
    <xf numFmtId="167" fontId="1" fillId="0" borderId="8" xfId="0" applyNumberFormat="1" applyFont="1" applyBorder="1" applyAlignment="1" applyProtection="1">
      <alignment horizontal="right" wrapText="1" readingOrder="1"/>
      <protection locked="0"/>
    </xf>
    <xf numFmtId="167" fontId="1" fillId="0" borderId="8" xfId="0" applyNumberFormat="1" applyFont="1" applyBorder="1" applyAlignment="1" applyProtection="1">
      <alignment wrapText="1" readingOrder="1"/>
      <protection locked="0"/>
    </xf>
    <xf numFmtId="175" fontId="1" fillId="0" borderId="8" xfId="0" applyNumberFormat="1" applyFont="1" applyBorder="1" applyAlignment="1" applyProtection="1">
      <alignment horizontal="right" wrapText="1" readingOrder="1"/>
      <protection locked="0"/>
    </xf>
    <xf numFmtId="0" fontId="1" fillId="0" borderId="10" xfId="0" applyFont="1" applyBorder="1" applyAlignment="1" applyProtection="1">
      <alignment horizontal="right" wrapText="1" readingOrder="1"/>
      <protection locked="0"/>
    </xf>
    <xf numFmtId="0" fontId="1" fillId="0" borderId="8" xfId="0" applyFont="1" applyBorder="1" applyAlignment="1" applyProtection="1">
      <alignment horizontal="right" wrapText="1" readingOrder="1"/>
      <protection locked="0"/>
    </xf>
    <xf numFmtId="0" fontId="89" fillId="0" borderId="0" xfId="0" applyFont="1" applyBorder="1" applyAlignment="1" applyProtection="1">
      <alignment vertical="top" wrapText="1" readingOrder="1"/>
      <protection locked="0"/>
    </xf>
    <xf numFmtId="172" fontId="61" fillId="7" borderId="0" xfId="34" applyFont="1" applyFill="1" applyAlignment="1">
      <alignment horizontal="left" vertical="top"/>
    </xf>
    <xf numFmtId="0" fontId="39" fillId="0" borderId="0" xfId="0" applyFont="1"/>
    <xf numFmtId="0" fontId="39" fillId="0" borderId="3" xfId="0" applyFont="1" applyBorder="1"/>
    <xf numFmtId="172" fontId="62" fillId="7" borderId="3" xfId="34" applyFont="1" applyFill="1" applyBorder="1" applyAlignment="1">
      <alignment vertical="top"/>
    </xf>
    <xf numFmtId="172" fontId="62" fillId="8" borderId="0" xfId="34" applyFont="1" applyFill="1" applyAlignment="1">
      <alignment horizontal="left"/>
    </xf>
    <xf numFmtId="172" fontId="62" fillId="8" borderId="3" xfId="34" applyFont="1" applyFill="1" applyBorder="1" applyAlignment="1">
      <alignment vertical="top"/>
    </xf>
    <xf numFmtId="3" fontId="39" fillId="5" borderId="0" xfId="9" applyNumberFormat="1" applyFont="1" applyFill="1" applyBorder="1"/>
    <xf numFmtId="0" fontId="91" fillId="5" borderId="0" xfId="9" applyFont="1" applyFill="1" applyBorder="1" applyAlignment="1">
      <alignment horizontal="right"/>
    </xf>
    <xf numFmtId="172" fontId="92" fillId="8" borderId="0" xfId="7" applyNumberFormat="1" applyFont="1" applyFill="1" applyAlignment="1" applyProtection="1">
      <alignment horizontal="left"/>
    </xf>
    <xf numFmtId="3" fontId="39" fillId="5" borderId="0" xfId="9" applyNumberFormat="1" applyFont="1" applyFill="1"/>
    <xf numFmtId="0" fontId="91" fillId="5" borderId="0" xfId="9" applyFont="1" applyFill="1"/>
    <xf numFmtId="0" fontId="39" fillId="5" borderId="0" xfId="0" applyFont="1" applyFill="1"/>
    <xf numFmtId="172" fontId="62" fillId="14" borderId="0" xfId="34" applyFont="1" applyFill="1" applyAlignment="1">
      <alignment vertical="top"/>
    </xf>
    <xf numFmtId="172" fontId="62" fillId="14" borderId="3" xfId="34" applyFont="1" applyFill="1" applyBorder="1" applyAlignment="1">
      <alignment vertical="top"/>
    </xf>
    <xf numFmtId="0" fontId="39" fillId="5" borderId="0" xfId="9" applyFont="1" applyFill="1" applyBorder="1"/>
    <xf numFmtId="3" fontId="91" fillId="5" borderId="3" xfId="9" applyNumberFormat="1" applyFont="1" applyFill="1" applyBorder="1"/>
    <xf numFmtId="0" fontId="39" fillId="5" borderId="0" xfId="9" applyFont="1" applyFill="1"/>
    <xf numFmtId="0" fontId="39" fillId="5" borderId="3" xfId="9" applyFont="1" applyFill="1" applyBorder="1"/>
    <xf numFmtId="172" fontId="62" fillId="12" borderId="0" xfId="21" applyFont="1" applyFill="1" applyAlignment="1">
      <alignment horizontal="left" vertical="top"/>
    </xf>
    <xf numFmtId="171" fontId="62" fillId="12" borderId="0" xfId="21" quotePrefix="1" applyNumberFormat="1" applyFont="1" applyFill="1" applyAlignment="1">
      <alignment horizontal="right" vertical="top"/>
    </xf>
    <xf numFmtId="171" fontId="62" fillId="12" borderId="0" xfId="21" applyNumberFormat="1" applyFont="1" applyFill="1" applyAlignment="1">
      <alignment horizontal="right" vertical="top"/>
    </xf>
    <xf numFmtId="0" fontId="62" fillId="7" borderId="0" xfId="25" applyFont="1" applyFill="1" applyAlignment="1">
      <alignment vertical="top"/>
    </xf>
    <xf numFmtId="0" fontId="39" fillId="0" borderId="0" xfId="9" applyFont="1"/>
    <xf numFmtId="0" fontId="39" fillId="0" borderId="7" xfId="0" applyFont="1" applyBorder="1" applyAlignment="1" applyProtection="1">
      <alignment vertical="top" wrapText="1"/>
      <protection locked="0"/>
    </xf>
    <xf numFmtId="3" fontId="1" fillId="5" borderId="0" xfId="9" applyNumberFormat="1" applyFont="1" applyFill="1" applyBorder="1" applyAlignment="1">
      <alignment horizontal="center" vertical="center"/>
    </xf>
    <xf numFmtId="3" fontId="7" fillId="0" borderId="0" xfId="9" applyNumberFormat="1" applyFont="1" applyFill="1" applyBorder="1" applyAlignment="1">
      <alignment horizontal="right"/>
    </xf>
    <xf numFmtId="0" fontId="9" fillId="5" borderId="0" xfId="9" applyFill="1" applyBorder="1" applyAlignment="1">
      <alignment horizontal="right"/>
    </xf>
    <xf numFmtId="0" fontId="9" fillId="0" borderId="0" xfId="9" applyFont="1" applyBorder="1"/>
    <xf numFmtId="2" fontId="12" fillId="0" borderId="0" xfId="0" applyNumberFormat="1" applyFont="1" applyBorder="1" applyAlignment="1" applyProtection="1">
      <alignment horizontal="right" wrapText="1" readingOrder="1"/>
    </xf>
    <xf numFmtId="3" fontId="1" fillId="0" borderId="0" xfId="33" applyNumberFormat="1" applyFont="1"/>
    <xf numFmtId="172" fontId="62" fillId="21" borderId="0" xfId="21" applyFont="1" applyFill="1" applyAlignment="1">
      <alignment horizontal="left" vertical="top"/>
    </xf>
    <xf numFmtId="0" fontId="7" fillId="5" borderId="0" xfId="0" applyFont="1" applyFill="1" applyBorder="1"/>
    <xf numFmtId="0" fontId="10" fillId="5" borderId="8" xfId="0" applyFont="1" applyFill="1" applyBorder="1" applyAlignment="1" applyProtection="1">
      <alignment horizontal="center" vertical="center" wrapText="1" readingOrder="1"/>
      <protection locked="0"/>
    </xf>
    <xf numFmtId="0" fontId="1" fillId="3" borderId="0" xfId="9" quotePrefix="1" applyFont="1" applyFill="1" applyAlignment="1">
      <alignment horizontal="center" wrapText="1"/>
    </xf>
    <xf numFmtId="0" fontId="1" fillId="5" borderId="0" xfId="9" applyFont="1" applyFill="1" applyBorder="1"/>
    <xf numFmtId="0" fontId="1" fillId="3" borderId="0" xfId="9" quotePrefix="1" applyFont="1" applyFill="1" applyAlignment="1">
      <alignment horizontal="left"/>
    </xf>
    <xf numFmtId="0" fontId="81" fillId="5" borderId="0" xfId="11" applyFont="1" applyFill="1" applyProtection="1">
      <protection hidden="1"/>
    </xf>
    <xf numFmtId="0" fontId="57" fillId="5" borderId="0" xfId="11" applyFill="1" applyProtection="1">
      <protection hidden="1"/>
    </xf>
    <xf numFmtId="0" fontId="81" fillId="16" borderId="0" xfId="11" applyFont="1" applyFill="1" applyProtection="1">
      <protection hidden="1"/>
    </xf>
    <xf numFmtId="0" fontId="82" fillId="5" borderId="0" xfId="11" applyFont="1" applyFill="1" applyAlignment="1" applyProtection="1">
      <alignment vertical="center"/>
      <protection hidden="1"/>
    </xf>
    <xf numFmtId="0" fontId="70" fillId="5" borderId="0" xfId="11" applyFont="1" applyFill="1" applyAlignment="1" applyProtection="1">
      <alignment vertical="center" wrapText="1"/>
      <protection hidden="1"/>
    </xf>
    <xf numFmtId="0" fontId="83" fillId="5" borderId="0" xfId="11" applyFont="1" applyFill="1" applyProtection="1">
      <protection hidden="1"/>
    </xf>
    <xf numFmtId="0" fontId="57" fillId="5" borderId="0" xfId="11" applyFill="1" applyBorder="1" applyProtection="1">
      <protection hidden="1"/>
    </xf>
    <xf numFmtId="0" fontId="86" fillId="5" borderId="0" xfId="11" applyFont="1" applyFill="1" applyProtection="1">
      <protection hidden="1"/>
    </xf>
    <xf numFmtId="0" fontId="84" fillId="5" borderId="1" xfId="11" applyFont="1" applyFill="1" applyBorder="1" applyAlignment="1" applyProtection="1">
      <alignment horizontal="left" vertical="top" wrapText="1"/>
      <protection hidden="1"/>
    </xf>
    <xf numFmtId="0" fontId="56" fillId="5" borderId="1" xfId="11" applyFont="1" applyFill="1" applyBorder="1" applyProtection="1">
      <protection hidden="1"/>
    </xf>
    <xf numFmtId="0" fontId="84" fillId="5" borderId="1" xfId="11" applyFont="1" applyFill="1" applyBorder="1" applyAlignment="1" applyProtection="1">
      <alignment vertical="center"/>
      <protection hidden="1"/>
    </xf>
    <xf numFmtId="0" fontId="56" fillId="5" borderId="0" xfId="11" applyFont="1" applyFill="1" applyProtection="1">
      <protection hidden="1"/>
    </xf>
    <xf numFmtId="0" fontId="86" fillId="16" borderId="0" xfId="11" applyFont="1" applyFill="1" applyProtection="1">
      <protection hidden="1"/>
    </xf>
    <xf numFmtId="0" fontId="84" fillId="5" borderId="0" xfId="11" applyFont="1" applyFill="1" applyAlignment="1" applyProtection="1">
      <alignment horizontal="left" vertical="top" wrapText="1"/>
      <protection hidden="1"/>
    </xf>
    <xf numFmtId="165" fontId="57" fillId="5" borderId="21" xfId="1" applyNumberFormat="1" applyFont="1" applyFill="1" applyBorder="1" applyProtection="1">
      <protection hidden="1"/>
    </xf>
    <xf numFmtId="165" fontId="57" fillId="5" borderId="0" xfId="1" applyNumberFormat="1" applyFont="1" applyFill="1" applyBorder="1" applyProtection="1">
      <protection hidden="1"/>
    </xf>
    <xf numFmtId="0" fontId="57" fillId="5" borderId="0" xfId="11" applyFont="1" applyFill="1" applyBorder="1" applyProtection="1">
      <protection hidden="1"/>
    </xf>
    <xf numFmtId="165" fontId="57" fillId="5" borderId="16" xfId="1" applyNumberFormat="1" applyFont="1" applyFill="1" applyBorder="1" applyAlignment="1" applyProtection="1">
      <alignment horizontal="center" vertical="center"/>
      <protection hidden="1"/>
    </xf>
    <xf numFmtId="0" fontId="57" fillId="5" borderId="0" xfId="11" applyFont="1" applyFill="1" applyProtection="1">
      <protection hidden="1"/>
    </xf>
    <xf numFmtId="0" fontId="64" fillId="17" borderId="0" xfId="11" applyFont="1" applyFill="1" applyBorder="1" applyProtection="1">
      <protection hidden="1"/>
    </xf>
    <xf numFmtId="165" fontId="57" fillId="17" borderId="16" xfId="1" applyNumberFormat="1" applyFont="1" applyFill="1" applyBorder="1" applyAlignment="1" applyProtection="1">
      <alignment horizontal="center" vertical="center"/>
      <protection hidden="1"/>
    </xf>
    <xf numFmtId="0" fontId="64" fillId="18" borderId="0" xfId="11" applyFont="1" applyFill="1" applyBorder="1" applyProtection="1">
      <protection hidden="1"/>
    </xf>
    <xf numFmtId="164" fontId="57" fillId="18" borderId="15" xfId="1" applyNumberFormat="1" applyFont="1" applyFill="1" applyBorder="1" applyAlignment="1" applyProtection="1">
      <alignment horizontal="center" vertical="center"/>
      <protection hidden="1"/>
    </xf>
    <xf numFmtId="165" fontId="56" fillId="5" borderId="1" xfId="1" applyNumberFormat="1" applyFont="1" applyFill="1" applyBorder="1" applyProtection="1">
      <protection hidden="1"/>
    </xf>
    <xf numFmtId="0" fontId="64" fillId="18" borderId="0" xfId="11" applyFont="1" applyFill="1" applyProtection="1">
      <protection hidden="1"/>
    </xf>
    <xf numFmtId="0" fontId="64" fillId="17" borderId="0" xfId="11" applyFont="1" applyFill="1" applyProtection="1">
      <protection hidden="1"/>
    </xf>
    <xf numFmtId="0" fontId="57" fillId="17" borderId="0" xfId="11" applyFont="1" applyFill="1" applyProtection="1">
      <protection hidden="1"/>
    </xf>
    <xf numFmtId="0" fontId="57" fillId="18" borderId="0" xfId="11" applyFill="1" applyProtection="1">
      <protection hidden="1"/>
    </xf>
    <xf numFmtId="0" fontId="57" fillId="5" borderId="0" xfId="11" applyFill="1" applyBorder="1" applyAlignment="1" applyProtection="1">
      <alignment horizontal="center" vertical="center"/>
      <protection hidden="1"/>
    </xf>
    <xf numFmtId="165" fontId="57" fillId="5" borderId="0" xfId="1" applyNumberFormat="1" applyFont="1" applyFill="1" applyProtection="1">
      <protection hidden="1"/>
    </xf>
    <xf numFmtId="0" fontId="64" fillId="5" borderId="17" xfId="11" applyFont="1" applyFill="1" applyBorder="1" applyProtection="1">
      <protection hidden="1"/>
    </xf>
    <xf numFmtId="0" fontId="57" fillId="5" borderId="17" xfId="11" applyFill="1" applyBorder="1" applyProtection="1">
      <protection hidden="1"/>
    </xf>
    <xf numFmtId="0" fontId="57" fillId="5" borderId="0" xfId="11" applyFill="1" applyAlignment="1" applyProtection="1">
      <alignment horizontal="left"/>
      <protection hidden="1"/>
    </xf>
    <xf numFmtId="0" fontId="57" fillId="5" borderId="0" xfId="11" applyFill="1" applyAlignment="1" applyProtection="1">
      <alignment wrapText="1"/>
      <protection hidden="1"/>
    </xf>
    <xf numFmtId="0" fontId="81" fillId="19" borderId="0" xfId="11" applyFont="1" applyFill="1" applyProtection="1">
      <protection hidden="1"/>
    </xf>
    <xf numFmtId="0" fontId="57" fillId="19" borderId="0" xfId="11" applyFill="1" applyProtection="1">
      <protection hidden="1"/>
    </xf>
    <xf numFmtId="3" fontId="10" fillId="0" borderId="19" xfId="0" applyNumberFormat="1" applyFont="1" applyBorder="1" applyAlignment="1" applyProtection="1">
      <alignment horizontal="right" wrapText="1" readingOrder="1"/>
    </xf>
    <xf numFmtId="174" fontId="7" fillId="0" borderId="19" xfId="0" applyNumberFormat="1" applyFont="1" applyFill="1" applyBorder="1" applyAlignment="1" applyProtection="1">
      <alignment horizontal="right" wrapText="1" readingOrder="1"/>
      <protection locked="0"/>
    </xf>
    <xf numFmtId="174" fontId="7" fillId="0" borderId="20" xfId="0" applyNumberFormat="1" applyFont="1" applyBorder="1" applyAlignment="1" applyProtection="1">
      <alignment horizontal="right" wrapText="1" readingOrder="1"/>
      <protection locked="0"/>
    </xf>
    <xf numFmtId="167" fontId="7" fillId="0" borderId="0" xfId="0" applyNumberFormat="1" applyFont="1" applyFill="1" applyAlignment="1" applyProtection="1">
      <alignment horizontal="right" wrapText="1" readingOrder="1"/>
      <protection locked="0"/>
    </xf>
    <xf numFmtId="167" fontId="7" fillId="15" borderId="0" xfId="0" applyNumberFormat="1" applyFont="1" applyFill="1" applyAlignment="1" applyProtection="1">
      <alignment horizontal="right" wrapText="1" readingOrder="1"/>
      <protection locked="0"/>
    </xf>
    <xf numFmtId="0" fontId="12" fillId="0" borderId="0" xfId="0" applyFont="1" applyAlignment="1" applyProtection="1">
      <alignment horizontal="right" wrapText="1" readingOrder="1"/>
      <protection locked="0"/>
    </xf>
    <xf numFmtId="3" fontId="7" fillId="0" borderId="0" xfId="0" applyNumberFormat="1" applyFont="1" applyAlignment="1" applyProtection="1">
      <alignment horizontal="right" wrapText="1" readingOrder="1"/>
    </xf>
    <xf numFmtId="0" fontId="12" fillId="5" borderId="8" xfId="0" applyFont="1" applyFill="1" applyBorder="1" applyAlignment="1" applyProtection="1">
      <alignment horizontal="center" wrapText="1" readingOrder="1"/>
      <protection locked="0"/>
    </xf>
    <xf numFmtId="0" fontId="7" fillId="5" borderId="0" xfId="0" applyFont="1" applyFill="1" applyBorder="1"/>
    <xf numFmtId="0" fontId="12" fillId="5" borderId="0" xfId="0" applyFont="1" applyFill="1" applyBorder="1" applyAlignment="1" applyProtection="1">
      <alignment horizontal="center" wrapText="1" readingOrder="1"/>
      <protection locked="0"/>
    </xf>
    <xf numFmtId="0" fontId="10" fillId="5" borderId="8" xfId="0" applyFont="1" applyFill="1" applyBorder="1" applyAlignment="1" applyProtection="1">
      <alignment horizontal="center" wrapText="1" readingOrder="1"/>
      <protection locked="0"/>
    </xf>
    <xf numFmtId="165" fontId="57" fillId="17" borderId="27" xfId="1" applyNumberFormat="1" applyFont="1" applyFill="1" applyBorder="1" applyAlignment="1" applyProtection="1">
      <alignment horizontal="right" vertical="center"/>
      <protection hidden="1"/>
    </xf>
    <xf numFmtId="165" fontId="57" fillId="17" borderId="28" xfId="1" applyNumberFormat="1" applyFont="1" applyFill="1" applyBorder="1" applyAlignment="1" applyProtection="1">
      <alignment horizontal="right" vertical="center"/>
      <protection hidden="1"/>
    </xf>
    <xf numFmtId="177" fontId="57" fillId="18" borderId="5" xfId="1" applyNumberFormat="1" applyFont="1" applyFill="1" applyBorder="1" applyAlignment="1" applyProtection="1">
      <alignment horizontal="right" vertical="center"/>
      <protection hidden="1"/>
    </xf>
    <xf numFmtId="0" fontId="39" fillId="0" borderId="0" xfId="0" applyFont="1" applyAlignment="1">
      <alignment horizontal="right"/>
    </xf>
    <xf numFmtId="0" fontId="93" fillId="5" borderId="0" xfId="7" applyFont="1" applyFill="1" applyBorder="1" applyAlignment="1" applyProtection="1"/>
    <xf numFmtId="0" fontId="57" fillId="5" borderId="0" xfId="11" applyFill="1" applyProtection="1">
      <protection locked="0"/>
    </xf>
    <xf numFmtId="0" fontId="94" fillId="5" borderId="0" xfId="7" applyFont="1" applyFill="1" applyBorder="1" applyAlignment="1" applyProtection="1"/>
    <xf numFmtId="0" fontId="94" fillId="5" borderId="0" xfId="8" applyFont="1" applyFill="1" applyBorder="1"/>
    <xf numFmtId="0" fontId="95" fillId="5" borderId="0" xfId="8" applyFont="1" applyFill="1" applyBorder="1" applyAlignment="1">
      <alignment horizontal="left" vertical="top" wrapText="1"/>
    </xf>
    <xf numFmtId="0" fontId="64" fillId="0" borderId="0" xfId="10" applyFont="1" applyFill="1" applyAlignment="1">
      <alignment vertical="center" wrapText="1"/>
    </xf>
    <xf numFmtId="0" fontId="64" fillId="0" borderId="0" xfId="10" applyFont="1" applyFill="1" applyAlignment="1">
      <alignment vertical="center"/>
    </xf>
    <xf numFmtId="0" fontId="90" fillId="0" borderId="0" xfId="0" applyFont="1" applyBorder="1" applyAlignment="1" applyProtection="1">
      <alignment vertical="top" wrapText="1" readingOrder="1"/>
      <protection locked="0"/>
    </xf>
    <xf numFmtId="172" fontId="89" fillId="8" borderId="0" xfId="34" applyFont="1" applyFill="1" applyAlignment="1">
      <alignment horizontal="left"/>
    </xf>
    <xf numFmtId="172" fontId="96" fillId="7" borderId="0" xfId="34" applyFont="1" applyFill="1" applyAlignment="1">
      <alignment horizontal="right" vertical="top"/>
    </xf>
    <xf numFmtId="167" fontId="64" fillId="0" borderId="0" xfId="0" applyNumberFormat="1" applyFont="1" applyFill="1" applyBorder="1" applyAlignment="1">
      <alignment horizontal="right" wrapText="1" readingOrder="1"/>
    </xf>
    <xf numFmtId="175" fontId="64" fillId="0" borderId="0" xfId="0" applyNumberFormat="1" applyFont="1" applyFill="1" applyBorder="1" applyAlignment="1">
      <alignment horizontal="right" wrapText="1" readingOrder="1"/>
    </xf>
    <xf numFmtId="167" fontId="64" fillId="0" borderId="29" xfId="0" applyNumberFormat="1" applyFont="1" applyFill="1" applyBorder="1" applyAlignment="1">
      <alignment horizontal="right" wrapText="1" readingOrder="1"/>
    </xf>
    <xf numFmtId="175" fontId="64" fillId="0" borderId="29" xfId="0" applyNumberFormat="1" applyFont="1" applyFill="1" applyBorder="1" applyAlignment="1">
      <alignment horizontal="right" wrapText="1" readingOrder="1"/>
    </xf>
    <xf numFmtId="0" fontId="12" fillId="0" borderId="2" xfId="0" applyFont="1" applyBorder="1" applyAlignment="1" applyProtection="1">
      <alignment horizontal="center" wrapText="1" readingOrder="1"/>
      <protection locked="0"/>
    </xf>
    <xf numFmtId="2" fontId="1" fillId="0" borderId="0" xfId="0" applyNumberFormat="1" applyFont="1" applyBorder="1" applyAlignment="1" applyProtection="1">
      <alignment horizontal="right" wrapText="1" readingOrder="1"/>
    </xf>
    <xf numFmtId="167" fontId="97" fillId="22" borderId="0" xfId="0" applyNumberFormat="1" applyFont="1" applyFill="1" applyBorder="1" applyAlignment="1">
      <alignment horizontal="right" wrapText="1" readingOrder="1"/>
    </xf>
    <xf numFmtId="167" fontId="57" fillId="22" borderId="0" xfId="0" applyNumberFormat="1" applyFont="1" applyFill="1" applyBorder="1" applyAlignment="1">
      <alignment horizontal="right" wrapText="1" readingOrder="1"/>
    </xf>
    <xf numFmtId="175" fontId="57" fillId="0" borderId="0" xfId="0" applyNumberFormat="1" applyFont="1" applyFill="1" applyBorder="1" applyAlignment="1">
      <alignment horizontal="right" wrapText="1" readingOrder="1"/>
    </xf>
    <xf numFmtId="0" fontId="57" fillId="22" borderId="0" xfId="0" applyNumberFormat="1" applyFont="1" applyFill="1" applyBorder="1" applyAlignment="1">
      <alignment horizontal="right" wrapText="1" readingOrder="1"/>
    </xf>
    <xf numFmtId="167" fontId="97" fillId="0" borderId="0" xfId="0" applyNumberFormat="1" applyFont="1" applyFill="1" applyBorder="1" applyAlignment="1">
      <alignment horizontal="right" wrapText="1" readingOrder="1"/>
    </xf>
    <xf numFmtId="167" fontId="57" fillId="0" borderId="0" xfId="0" applyNumberFormat="1" applyFont="1" applyFill="1" applyBorder="1" applyAlignment="1">
      <alignment horizontal="right" wrapText="1" readingOrder="1"/>
    </xf>
    <xf numFmtId="0" fontId="57" fillId="0" borderId="0" xfId="0" applyNumberFormat="1" applyFont="1" applyFill="1" applyBorder="1" applyAlignment="1">
      <alignment horizontal="right" wrapText="1" readingOrder="1"/>
    </xf>
    <xf numFmtId="3" fontId="10" fillId="0" borderId="16" xfId="0" applyNumberFormat="1" applyFont="1" applyBorder="1" applyAlignment="1" applyProtection="1">
      <alignment horizontal="right" wrapText="1" readingOrder="1"/>
    </xf>
    <xf numFmtId="174" fontId="97" fillId="0" borderId="16" xfId="0" applyNumberFormat="1" applyFont="1" applyFill="1" applyBorder="1" applyAlignment="1">
      <alignment horizontal="right" wrapText="1" readingOrder="1"/>
    </xf>
    <xf numFmtId="3" fontId="12" fillId="0" borderId="6" xfId="0" applyNumberFormat="1" applyFont="1" applyBorder="1" applyAlignment="1" applyProtection="1">
      <alignment horizontal="right" wrapText="1" readingOrder="1"/>
    </xf>
    <xf numFmtId="167" fontId="57" fillId="22" borderId="6" xfId="0" applyNumberFormat="1" applyFont="1" applyFill="1" applyBorder="1" applyAlignment="1">
      <alignment horizontal="right" wrapText="1" readingOrder="1"/>
    </xf>
    <xf numFmtId="167" fontId="57" fillId="0" borderId="6" xfId="0" applyNumberFormat="1" applyFont="1" applyFill="1" applyBorder="1" applyAlignment="1">
      <alignment horizontal="right" wrapText="1" readingOrder="1"/>
    </xf>
    <xf numFmtId="3" fontId="10" fillId="0" borderId="15" xfId="0" applyNumberFormat="1" applyFont="1" applyBorder="1" applyAlignment="1" applyProtection="1">
      <alignment horizontal="right" wrapText="1" readingOrder="1"/>
    </xf>
    <xf numFmtId="3" fontId="12" fillId="0" borderId="2" xfId="0" applyNumberFormat="1" applyFont="1" applyBorder="1" applyAlignment="1" applyProtection="1">
      <alignment horizontal="right" wrapText="1" readingOrder="1"/>
    </xf>
    <xf numFmtId="2" fontId="12" fillId="0" borderId="2" xfId="0" applyNumberFormat="1" applyFont="1" applyBorder="1" applyAlignment="1" applyProtection="1">
      <alignment horizontal="right" wrapText="1" readingOrder="1"/>
    </xf>
    <xf numFmtId="0" fontId="12" fillId="0" borderId="2" xfId="0" applyFont="1" applyBorder="1" applyAlignment="1" applyProtection="1">
      <alignment horizontal="right" wrapText="1" readingOrder="1"/>
      <protection locked="0"/>
    </xf>
    <xf numFmtId="3" fontId="12" fillId="0" borderId="5" xfId="0" applyNumberFormat="1" applyFont="1" applyBorder="1" applyAlignment="1" applyProtection="1">
      <alignment horizontal="right" wrapText="1" readingOrder="1"/>
    </xf>
    <xf numFmtId="2" fontId="1" fillId="0" borderId="2" xfId="0" applyNumberFormat="1" applyFont="1" applyBorder="1" applyAlignment="1" applyProtection="1">
      <alignment horizontal="right" wrapText="1" readingOrder="1"/>
    </xf>
    <xf numFmtId="0" fontId="19" fillId="0" borderId="4" xfId="0" applyFont="1" applyBorder="1" applyAlignment="1" applyProtection="1">
      <alignment horizontal="right" wrapText="1" readingOrder="1"/>
      <protection locked="0"/>
    </xf>
    <xf numFmtId="0" fontId="19" fillId="0" borderId="2" xfId="0" applyFont="1" applyBorder="1" applyAlignment="1" applyProtection="1">
      <alignment horizontal="right" wrapText="1" readingOrder="1"/>
      <protection locked="0"/>
    </xf>
    <xf numFmtId="0" fontId="1" fillId="0" borderId="4" xfId="0" applyFont="1" applyBorder="1" applyAlignment="1" applyProtection="1">
      <alignment horizontal="right" wrapText="1" readingOrder="1"/>
      <protection locked="0"/>
    </xf>
    <xf numFmtId="0" fontId="1" fillId="5" borderId="0" xfId="10" applyFont="1" applyFill="1" applyBorder="1"/>
    <xf numFmtId="0" fontId="1" fillId="5" borderId="0" xfId="10" applyFont="1" applyFill="1"/>
    <xf numFmtId="0" fontId="58" fillId="5" borderId="0" xfId="8" quotePrefix="1" applyFont="1" applyFill="1" applyBorder="1" applyAlignment="1">
      <alignment horizontal="left" vertical="top" wrapText="1"/>
    </xf>
    <xf numFmtId="0" fontId="23" fillId="5" borderId="0" xfId="8" applyFont="1" applyFill="1" applyBorder="1" applyAlignment="1">
      <alignment horizontal="left" vertical="top" wrapText="1"/>
    </xf>
    <xf numFmtId="0" fontId="66" fillId="5" borderId="0" xfId="8" applyFont="1" applyFill="1" applyBorder="1" applyAlignment="1">
      <alignment horizontal="left" vertical="top" wrapText="1"/>
    </xf>
    <xf numFmtId="0" fontId="43" fillId="5" borderId="0" xfId="10" applyFont="1" applyFill="1" applyBorder="1" applyAlignment="1">
      <alignment horizontal="center"/>
    </xf>
    <xf numFmtId="49" fontId="42" fillId="5" borderId="0" xfId="10" applyNumberFormat="1" applyFont="1" applyFill="1" applyBorder="1" applyAlignment="1">
      <alignment horizontal="center"/>
    </xf>
    <xf numFmtId="0" fontId="42" fillId="5" borderId="0" xfId="10" applyFont="1" applyFill="1" applyBorder="1" applyAlignment="1">
      <alignment horizontal="center"/>
    </xf>
    <xf numFmtId="49" fontId="22" fillId="5" borderId="0" xfId="10" applyNumberFormat="1" applyFont="1" applyFill="1" applyBorder="1" applyAlignment="1">
      <alignment horizontal="center"/>
    </xf>
    <xf numFmtId="0" fontId="1" fillId="5" borderId="0" xfId="10" quotePrefix="1" applyFont="1" applyFill="1" applyBorder="1" applyAlignment="1">
      <alignment horizontal="left" wrapText="1"/>
    </xf>
    <xf numFmtId="0" fontId="1" fillId="5" borderId="0" xfId="10" applyFont="1" applyFill="1" applyBorder="1" applyAlignment="1">
      <alignment horizontal="left" wrapText="1"/>
    </xf>
    <xf numFmtId="0" fontId="58" fillId="5" borderId="0" xfId="8" quotePrefix="1" applyFont="1" applyFill="1" applyBorder="1" applyAlignment="1">
      <alignment horizontal="left" vertical="top" wrapText="1"/>
    </xf>
    <xf numFmtId="0" fontId="0" fillId="0" borderId="0" xfId="0" applyAlignment="1">
      <alignment horizontal="left" vertical="top" wrapText="1"/>
    </xf>
    <xf numFmtId="0" fontId="64" fillId="0" borderId="0" xfId="10" applyFont="1" applyFill="1" applyAlignment="1">
      <alignment horizontal="right" vertical="center"/>
    </xf>
    <xf numFmtId="0" fontId="3" fillId="5" borderId="0" xfId="8" applyFont="1" applyFill="1" applyBorder="1" applyAlignment="1">
      <alignment horizontal="right"/>
    </xf>
    <xf numFmtId="0" fontId="42" fillId="5" borderId="23" xfId="11" applyFont="1" applyFill="1" applyBorder="1" applyAlignment="1" applyProtection="1">
      <alignment horizontal="center"/>
      <protection locked="0"/>
    </xf>
    <xf numFmtId="0" fontId="42" fillId="5" borderId="24" xfId="11" applyFont="1" applyFill="1" applyBorder="1" applyAlignment="1" applyProtection="1">
      <alignment horizontal="center"/>
      <protection locked="0"/>
    </xf>
    <xf numFmtId="0" fontId="42" fillId="5" borderId="25" xfId="11" applyFont="1" applyFill="1" applyBorder="1" applyAlignment="1" applyProtection="1">
      <alignment horizontal="center"/>
      <protection locked="0"/>
    </xf>
    <xf numFmtId="0" fontId="70" fillId="5" borderId="0" xfId="11" applyFont="1" applyFill="1" applyAlignment="1" applyProtection="1">
      <alignment horizontal="left" vertical="center" wrapText="1"/>
      <protection hidden="1"/>
    </xf>
    <xf numFmtId="0" fontId="57" fillId="5" borderId="0" xfId="11" applyFill="1" applyAlignment="1" applyProtection="1">
      <alignment horizontal="left" wrapText="1"/>
      <protection hidden="1"/>
    </xf>
    <xf numFmtId="0" fontId="12" fillId="5" borderId="13" xfId="0" applyFont="1" applyFill="1" applyBorder="1" applyAlignment="1" applyProtection="1">
      <alignment horizontal="center" wrapText="1" readingOrder="1"/>
      <protection locked="0"/>
    </xf>
    <xf numFmtId="0" fontId="12" fillId="5" borderId="8" xfId="0" applyFont="1" applyFill="1" applyBorder="1" applyAlignment="1" applyProtection="1">
      <alignment horizontal="center" wrapText="1" readingOrder="1"/>
      <protection locked="0"/>
    </xf>
    <xf numFmtId="0" fontId="12" fillId="5" borderId="10" xfId="0" applyFont="1" applyFill="1" applyBorder="1" applyAlignment="1" applyProtection="1">
      <alignment horizontal="center" wrapText="1" readingOrder="1"/>
      <protection locked="0"/>
    </xf>
    <xf numFmtId="0" fontId="12" fillId="5" borderId="0" xfId="0" applyFont="1" applyFill="1" applyAlignment="1" applyProtection="1">
      <alignment horizontal="right" wrapText="1" readingOrder="1"/>
      <protection locked="0"/>
    </xf>
    <xf numFmtId="0" fontId="10" fillId="5" borderId="0" xfId="0" applyFont="1" applyFill="1" applyAlignment="1" applyProtection="1">
      <alignment horizontal="left" wrapText="1" readingOrder="1"/>
      <protection locked="0"/>
    </xf>
    <xf numFmtId="0" fontId="10" fillId="5" borderId="8" xfId="0" applyFont="1" applyFill="1" applyBorder="1" applyAlignment="1" applyProtection="1">
      <alignment horizontal="left" wrapText="1" readingOrder="1"/>
      <protection locked="0"/>
    </xf>
    <xf numFmtId="169" fontId="87" fillId="4" borderId="0" xfId="32" applyNumberFormat="1" applyFont="1" applyFill="1" applyAlignment="1">
      <alignment horizontal="left" vertical="top" wrapText="1"/>
    </xf>
    <xf numFmtId="169" fontId="87" fillId="5" borderId="0" xfId="32" applyNumberFormat="1" applyFont="1" applyFill="1" applyAlignment="1">
      <alignment horizontal="left" vertical="top" wrapText="1"/>
    </xf>
    <xf numFmtId="0" fontId="12" fillId="20" borderId="7" xfId="0" applyFont="1" applyFill="1" applyBorder="1" applyAlignment="1" applyProtection="1">
      <alignment horizontal="center" vertical="center" wrapText="1" readingOrder="1"/>
      <protection locked="0"/>
    </xf>
    <xf numFmtId="0" fontId="1" fillId="15" borderId="0" xfId="0" applyFont="1" applyFill="1"/>
    <xf numFmtId="0" fontId="10" fillId="5" borderId="0" xfId="0" applyFont="1" applyFill="1" applyBorder="1" applyAlignment="1" applyProtection="1">
      <alignment horizontal="center" wrapText="1" readingOrder="1"/>
      <protection locked="0"/>
    </xf>
    <xf numFmtId="0" fontId="7" fillId="5" borderId="0" xfId="0" applyFont="1" applyFill="1" applyBorder="1"/>
    <xf numFmtId="0" fontId="7" fillId="5" borderId="3" xfId="0" applyFont="1" applyFill="1" applyBorder="1"/>
    <xf numFmtId="0" fontId="12" fillId="5" borderId="6" xfId="0" applyFont="1" applyFill="1" applyBorder="1" applyAlignment="1" applyProtection="1">
      <alignment horizontal="center" wrapText="1" readingOrder="1"/>
      <protection locked="0"/>
    </xf>
    <xf numFmtId="0" fontId="12" fillId="5" borderId="0" xfId="0" applyFont="1" applyFill="1" applyBorder="1" applyAlignment="1" applyProtection="1">
      <alignment horizontal="center" wrapText="1" readingOrder="1"/>
      <protection locked="0"/>
    </xf>
    <xf numFmtId="0" fontId="12" fillId="5" borderId="3" xfId="0" applyFont="1" applyFill="1" applyBorder="1" applyAlignment="1" applyProtection="1">
      <alignment horizontal="center" wrapText="1" readingOrder="1"/>
      <protection locked="0"/>
    </xf>
    <xf numFmtId="0" fontId="10" fillId="5" borderId="8" xfId="0" applyFont="1" applyFill="1" applyBorder="1" applyAlignment="1" applyProtection="1">
      <alignment horizontal="center" wrapText="1" readingOrder="1"/>
      <protection locked="0"/>
    </xf>
    <xf numFmtId="0" fontId="7" fillId="5" borderId="8" xfId="0" applyFont="1" applyFill="1" applyBorder="1" applyAlignment="1" applyProtection="1">
      <alignment vertical="top" wrapText="1"/>
      <protection locked="0"/>
    </xf>
    <xf numFmtId="0" fontId="7" fillId="5" borderId="10" xfId="0" applyFont="1" applyFill="1" applyBorder="1" applyAlignment="1" applyProtection="1">
      <alignment vertical="top" wrapText="1"/>
      <protection locked="0"/>
    </xf>
    <xf numFmtId="0" fontId="12" fillId="5" borderId="5" xfId="0" applyFont="1" applyFill="1" applyBorder="1" applyAlignment="1" applyProtection="1">
      <alignment horizontal="center" wrapText="1" readingOrder="1"/>
      <protection locked="0"/>
    </xf>
    <xf numFmtId="0" fontId="12" fillId="5" borderId="2" xfId="0" applyFont="1" applyFill="1" applyBorder="1" applyAlignment="1" applyProtection="1">
      <alignment horizontal="center" wrapText="1" readingOrder="1"/>
      <protection locked="0"/>
    </xf>
    <xf numFmtId="0" fontId="12" fillId="5" borderId="4" xfId="0" applyFont="1" applyFill="1" applyBorder="1" applyAlignment="1" applyProtection="1">
      <alignment horizontal="center" wrapText="1" readingOrder="1"/>
      <protection locked="0"/>
    </xf>
    <xf numFmtId="171" fontId="57" fillId="12" borderId="0" xfId="21" applyNumberFormat="1" applyFont="1" applyFill="1" applyAlignment="1">
      <alignment horizontal="left" vertical="top"/>
    </xf>
    <xf numFmtId="172" fontId="57" fillId="7" borderId="0" xfId="34" applyFont="1" applyFill="1" applyAlignment="1">
      <alignment horizontal="left" vertical="top"/>
    </xf>
    <xf numFmtId="169" fontId="32" fillId="4" borderId="0" xfId="32" applyNumberFormat="1" applyFont="1" applyFill="1" applyAlignment="1">
      <alignment horizontal="left" vertical="top" wrapText="1"/>
    </xf>
    <xf numFmtId="169" fontId="32" fillId="5" borderId="0" xfId="32" applyNumberFormat="1" applyFont="1" applyFill="1" applyAlignment="1">
      <alignment horizontal="left" vertical="top" wrapText="1"/>
    </xf>
    <xf numFmtId="0" fontId="7" fillId="5" borderId="0" xfId="33" applyFont="1" applyFill="1" applyBorder="1" applyAlignment="1">
      <alignment horizontal="center" vertical="center" wrapText="1"/>
    </xf>
    <xf numFmtId="0" fontId="7" fillId="5" borderId="3" xfId="33" applyFont="1" applyFill="1" applyBorder="1" applyAlignment="1">
      <alignment horizontal="center" vertical="center" wrapText="1"/>
    </xf>
    <xf numFmtId="0" fontId="7" fillId="5" borderId="2" xfId="33" applyFont="1" applyFill="1" applyBorder="1" applyAlignment="1">
      <alignment horizontal="center" vertical="center" wrapText="1"/>
    </xf>
    <xf numFmtId="0" fontId="7" fillId="5" borderId="4" xfId="33" applyFont="1" applyFill="1" applyBorder="1" applyAlignment="1">
      <alignment horizontal="center" vertical="center" wrapText="1"/>
    </xf>
    <xf numFmtId="0" fontId="9" fillId="3" borderId="17" xfId="33" applyFont="1" applyFill="1" applyBorder="1" applyAlignment="1">
      <alignment horizontal="center" vertical="center" wrapText="1"/>
    </xf>
    <xf numFmtId="0" fontId="9" fillId="3" borderId="0" xfId="33" applyFont="1" applyFill="1" applyBorder="1" applyAlignment="1">
      <alignment horizontal="center" vertical="center" wrapText="1"/>
    </xf>
    <xf numFmtId="3" fontId="7" fillId="5" borderId="6" xfId="32" applyNumberFormat="1" applyFont="1" applyFill="1" applyBorder="1" applyAlignment="1">
      <alignment horizontal="center" vertical="center" wrapText="1"/>
    </xf>
    <xf numFmtId="0" fontId="9" fillId="5" borderId="0" xfId="9" applyFont="1" applyFill="1" applyBorder="1" applyAlignment="1">
      <alignment horizontal="center" vertical="center" wrapText="1"/>
    </xf>
    <xf numFmtId="0" fontId="7" fillId="3" borderId="0" xfId="9" applyFont="1" applyFill="1" applyBorder="1" applyAlignment="1">
      <alignment horizontal="center" vertical="center" wrapText="1"/>
    </xf>
    <xf numFmtId="0" fontId="7" fillId="5" borderId="0" xfId="9" applyFont="1" applyFill="1" applyBorder="1" applyAlignment="1">
      <alignment horizontal="left" wrapText="1"/>
    </xf>
    <xf numFmtId="0" fontId="7" fillId="5" borderId="2" xfId="9" applyFont="1" applyFill="1" applyBorder="1" applyAlignment="1">
      <alignment horizontal="left" wrapText="1"/>
    </xf>
    <xf numFmtId="0" fontId="9" fillId="5" borderId="6" xfId="9" applyFont="1" applyFill="1" applyBorder="1" applyAlignment="1">
      <alignment horizontal="center"/>
    </xf>
    <xf numFmtId="0" fontId="9" fillId="5" borderId="0" xfId="9" applyFont="1" applyFill="1" applyBorder="1" applyAlignment="1">
      <alignment horizontal="center"/>
    </xf>
    <xf numFmtId="0" fontId="9" fillId="5" borderId="3" xfId="9" applyFont="1" applyFill="1" applyBorder="1" applyAlignment="1">
      <alignment horizontal="right"/>
    </xf>
    <xf numFmtId="0" fontId="9" fillId="5" borderId="5" xfId="9" applyFont="1" applyFill="1" applyBorder="1" applyAlignment="1">
      <alignment horizontal="center"/>
    </xf>
    <xf numFmtId="0" fontId="9" fillId="5" borderId="2" xfId="9" applyFont="1" applyFill="1" applyBorder="1" applyAlignment="1">
      <alignment horizontal="center"/>
    </xf>
    <xf numFmtId="0" fontId="9" fillId="5" borderId="4" xfId="9" applyFont="1" applyFill="1" applyBorder="1" applyAlignment="1">
      <alignment horizontal="right"/>
    </xf>
    <xf numFmtId="1" fontId="9" fillId="5" borderId="3" xfId="9" applyNumberFormat="1" applyFont="1" applyFill="1" applyBorder="1" applyAlignment="1">
      <alignment horizontal="right" vertical="center" wrapText="1"/>
    </xf>
    <xf numFmtId="0" fontId="9" fillId="5" borderId="17" xfId="9" applyFont="1" applyFill="1" applyBorder="1" applyAlignment="1">
      <alignment horizontal="center" vertical="center" wrapText="1"/>
    </xf>
    <xf numFmtId="0" fontId="9" fillId="5" borderId="6" xfId="9" applyFont="1" applyFill="1" applyBorder="1" applyAlignment="1">
      <alignment horizontal="center" vertical="center" wrapText="1"/>
    </xf>
    <xf numFmtId="169" fontId="7" fillId="5" borderId="0" xfId="9" applyNumberFormat="1" applyFont="1" applyFill="1" applyBorder="1" applyAlignment="1">
      <alignment horizontal="center"/>
    </xf>
    <xf numFmtId="169" fontId="7" fillId="5" borderId="3" xfId="9" applyNumberFormat="1" applyFont="1" applyFill="1" applyBorder="1" applyAlignment="1">
      <alignment horizontal="center"/>
    </xf>
    <xf numFmtId="1" fontId="9" fillId="5" borderId="17" xfId="0" applyNumberFormat="1" applyFont="1" applyFill="1" applyBorder="1" applyAlignment="1">
      <alignment horizontal="center" vertical="center" wrapText="1"/>
    </xf>
    <xf numFmtId="1" fontId="9" fillId="5" borderId="0" xfId="0" applyNumberFormat="1" applyFont="1" applyFill="1" applyBorder="1" applyAlignment="1">
      <alignment horizontal="center" vertical="center" wrapText="1"/>
    </xf>
    <xf numFmtId="0" fontId="7" fillId="5" borderId="0" xfId="0" applyFont="1" applyFill="1" applyBorder="1" applyAlignment="1">
      <alignment horizontal="left" wrapText="1"/>
    </xf>
    <xf numFmtId="0" fontId="7" fillId="5" borderId="2" xfId="0" applyFont="1" applyFill="1" applyBorder="1" applyAlignment="1">
      <alignment horizontal="left" wrapText="1"/>
    </xf>
    <xf numFmtId="0" fontId="9" fillId="5" borderId="17" xfId="0" applyFont="1" applyFill="1" applyBorder="1" applyAlignment="1">
      <alignment horizontal="center" vertical="center" wrapText="1"/>
    </xf>
    <xf numFmtId="0" fontId="9" fillId="5" borderId="0" xfId="0" applyFont="1" applyFill="1" applyBorder="1" applyAlignment="1">
      <alignment horizontal="center" vertical="center" wrapText="1"/>
    </xf>
    <xf numFmtId="1" fontId="9" fillId="5" borderId="0" xfId="0" applyNumberFormat="1" applyFont="1" applyFill="1" applyBorder="1" applyAlignment="1">
      <alignment horizontal="right" vertical="center" wrapText="1"/>
    </xf>
    <xf numFmtId="171" fontId="62" fillId="21" borderId="0" xfId="21" applyNumberFormat="1" applyFont="1" applyFill="1" applyAlignment="1">
      <alignment horizontal="left" vertical="top"/>
    </xf>
    <xf numFmtId="169" fontId="32" fillId="4" borderId="0" xfId="31" applyNumberFormat="1" applyFont="1" applyFill="1" applyAlignment="1">
      <alignment horizontal="left" vertical="top" wrapText="1"/>
    </xf>
    <xf numFmtId="0" fontId="9" fillId="5" borderId="0" xfId="0" applyFont="1" applyFill="1" applyBorder="1" applyAlignment="1">
      <alignment horizontal="center"/>
    </xf>
    <xf numFmtId="0" fontId="9" fillId="5" borderId="0" xfId="0" applyFont="1" applyFill="1" applyBorder="1" applyAlignment="1">
      <alignment horizontal="right"/>
    </xf>
    <xf numFmtId="0" fontId="9" fillId="5" borderId="2" xfId="0" applyFont="1" applyFill="1" applyBorder="1" applyAlignment="1">
      <alignment horizontal="center"/>
    </xf>
    <xf numFmtId="0" fontId="9" fillId="5" borderId="2" xfId="0" applyFont="1" applyFill="1" applyBorder="1" applyAlignment="1">
      <alignment horizontal="right"/>
    </xf>
    <xf numFmtId="3" fontId="9" fillId="5" borderId="0" xfId="31"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0" xfId="0" applyFont="1" applyFill="1" applyBorder="1" applyAlignment="1">
      <alignment horizontal="center" vertical="center" wrapText="1"/>
    </xf>
    <xf numFmtId="169" fontId="7" fillId="5" borderId="0" xfId="0" applyNumberFormat="1" applyFont="1" applyFill="1" applyBorder="1" applyAlignment="1">
      <alignment horizontal="center"/>
    </xf>
    <xf numFmtId="169" fontId="7" fillId="5" borderId="2" xfId="0" applyNumberFormat="1" applyFont="1" applyFill="1" applyBorder="1" applyAlignment="1">
      <alignment horizontal="center"/>
    </xf>
    <xf numFmtId="169" fontId="47" fillId="4" borderId="0" xfId="32" applyNumberFormat="1" applyFont="1" applyFill="1" applyAlignment="1">
      <alignment horizontal="left" wrapText="1"/>
    </xf>
    <xf numFmtId="169" fontId="9" fillId="3" borderId="2" xfId="9" applyNumberFormat="1" applyFont="1" applyFill="1" applyBorder="1" applyAlignment="1">
      <alignment horizontal="center" wrapText="1"/>
    </xf>
    <xf numFmtId="169" fontId="22" fillId="3" borderId="22" xfId="9" applyNumberFormat="1" applyFont="1" applyFill="1" applyBorder="1" applyAlignment="1">
      <alignment horizontal="center" wrapText="1"/>
    </xf>
    <xf numFmtId="171" fontId="62" fillId="10" borderId="0" xfId="16" applyNumberFormat="1" applyFont="1" applyFill="1" applyAlignment="1">
      <alignment horizontal="right" vertical="top"/>
    </xf>
    <xf numFmtId="172" fontId="62" fillId="7" borderId="0" xfId="34" applyFont="1" applyFill="1" applyAlignment="1">
      <alignment horizontal="left"/>
    </xf>
    <xf numFmtId="172" fontId="85" fillId="7" borderId="0" xfId="8" applyNumberFormat="1" applyFont="1" applyFill="1" applyBorder="1" applyAlignment="1">
      <alignment horizontal="left"/>
    </xf>
    <xf numFmtId="0" fontId="7" fillId="0" borderId="0" xfId="9" applyFont="1" applyBorder="1" applyAlignment="1">
      <alignment horizontal="left" vertical="top" wrapText="1"/>
    </xf>
    <xf numFmtId="3" fontId="20" fillId="0" borderId="21" xfId="32" applyNumberFormat="1" applyFont="1" applyBorder="1" applyAlignment="1">
      <alignment horizontal="center" vertical="center" wrapText="1"/>
    </xf>
    <xf numFmtId="3" fontId="20" fillId="0" borderId="1" xfId="32" applyNumberFormat="1" applyFont="1" applyBorder="1" applyAlignment="1">
      <alignment horizontal="center" vertical="center" wrapText="1"/>
    </xf>
    <xf numFmtId="0" fontId="7" fillId="0" borderId="21" xfId="33" applyFont="1" applyBorder="1" applyAlignment="1">
      <alignment horizontal="center" vertical="center" wrapText="1"/>
    </xf>
    <xf numFmtId="1" fontId="21" fillId="0" borderId="0" xfId="9" applyNumberFormat="1" applyFont="1" applyBorder="1" applyAlignment="1">
      <alignment horizontal="center" vertical="center" wrapText="1"/>
    </xf>
    <xf numFmtId="1" fontId="21" fillId="0" borderId="1" xfId="9" applyNumberFormat="1" applyFont="1" applyBorder="1" applyAlignment="1">
      <alignment horizontal="center" vertical="center" wrapText="1"/>
    </xf>
    <xf numFmtId="3" fontId="7" fillId="0" borderId="0" xfId="9" applyNumberFormat="1" applyFont="1" applyBorder="1" applyAlignment="1">
      <alignment horizontal="center" vertical="center" wrapText="1"/>
    </xf>
    <xf numFmtId="3" fontId="7" fillId="0" borderId="1" xfId="9" applyNumberFormat="1" applyFont="1" applyBorder="1" applyAlignment="1">
      <alignment horizontal="center" vertical="center" wrapText="1"/>
    </xf>
    <xf numFmtId="0" fontId="22" fillId="0" borderId="21" xfId="9" applyFont="1" applyBorder="1" applyAlignment="1">
      <alignment horizontal="center" vertical="center" wrapText="1"/>
    </xf>
    <xf numFmtId="0" fontId="22" fillId="0" borderId="1" xfId="9" applyFont="1" applyBorder="1" applyAlignment="1">
      <alignment horizontal="center" vertical="center" wrapText="1"/>
    </xf>
    <xf numFmtId="3" fontId="7" fillId="0" borderId="0" xfId="33" applyNumberFormat="1" applyFont="1" applyBorder="1" applyAlignment="1">
      <alignment horizontal="center" vertical="center" wrapText="1"/>
    </xf>
    <xf numFmtId="3" fontId="9" fillId="0" borderId="1" xfId="9" applyNumberFormat="1" applyBorder="1" applyAlignment="1">
      <alignment vertical="center" wrapText="1"/>
    </xf>
    <xf numFmtId="3" fontId="20" fillId="0" borderId="0" xfId="32" applyNumberFormat="1" applyFont="1" applyBorder="1" applyAlignment="1">
      <alignment horizontal="center" vertical="center" wrapText="1"/>
    </xf>
    <xf numFmtId="3" fontId="11" fillId="0" borderId="1" xfId="9" applyNumberFormat="1" applyFont="1" applyBorder="1" applyAlignment="1">
      <alignment horizontal="center" vertical="center" wrapText="1"/>
    </xf>
    <xf numFmtId="3" fontId="22" fillId="0" borderId="21" xfId="33" applyNumberFormat="1" applyFont="1" applyBorder="1" applyAlignment="1">
      <alignment horizontal="center" vertical="center" wrapText="1"/>
    </xf>
    <xf numFmtId="3" fontId="22" fillId="0" borderId="1" xfId="33" applyNumberFormat="1" applyFont="1" applyBorder="1" applyAlignment="1">
      <alignment horizontal="center" vertical="center" wrapText="1"/>
    </xf>
    <xf numFmtId="3" fontId="9" fillId="0" borderId="1" xfId="9" applyNumberFormat="1" applyFont="1" applyBorder="1" applyAlignment="1">
      <alignment vertical="center" wrapText="1"/>
    </xf>
  </cellXfs>
  <cellStyles count="43">
    <cellStyle name="Comma" xfId="1" builtinId="3"/>
    <cellStyle name="Comma 2" xfId="2"/>
    <cellStyle name="Comma 2 2" xfId="3"/>
    <cellStyle name="Comma 3" xfId="4"/>
    <cellStyle name="Comma 4" xfId="5"/>
    <cellStyle name="Comma 5" xfId="6"/>
    <cellStyle name="Hyperlink" xfId="7" builtinId="8"/>
    <cellStyle name="Hyperlink 2" xfId="8"/>
    <cellStyle name="Normal" xfId="0" builtinId="0"/>
    <cellStyle name="Normal 10" xfId="9"/>
    <cellStyle name="Normal 11" xfId="10"/>
    <cellStyle name="Normal 12" xfId="11"/>
    <cellStyle name="Normal 2" xfId="12"/>
    <cellStyle name="Normal 2 2" xfId="13"/>
    <cellStyle name="Normal 2 2 2" xfId="14"/>
    <cellStyle name="Normal 2 3" xfId="15"/>
    <cellStyle name="Normal 3" xfId="16"/>
    <cellStyle name="Normal 3 2" xfId="17"/>
    <cellStyle name="Normal 3 2 2" xfId="18"/>
    <cellStyle name="Normal 3 3" xfId="19"/>
    <cellStyle name="Normal 3 3 2" xfId="20"/>
    <cellStyle name="Normal 3 4" xfId="21"/>
    <cellStyle name="Normal 3 5" xfId="22"/>
    <cellStyle name="Normal 4" xfId="23"/>
    <cellStyle name="Normal 5" xfId="24"/>
    <cellStyle name="Normal 5 2" xfId="25"/>
    <cellStyle name="Normal 6" xfId="26"/>
    <cellStyle name="Normal 6 2" xfId="27"/>
    <cellStyle name="Normal 7" xfId="28"/>
    <cellStyle name="Normal 8" xfId="29"/>
    <cellStyle name="Normal 9" xfId="30"/>
    <cellStyle name="Normal_Supplementary Tables 2009 Q2_v2" xfId="31"/>
    <cellStyle name="Normal_Supplementary Tables 2009 Q2_v2 2" xfId="32"/>
    <cellStyle name="Normal_TA data system 199803 onwards" xfId="33"/>
    <cellStyle name="Normal_TABLE1 0609" xfId="34"/>
    <cellStyle name="Normal_TABLE2 0609 3" xfId="35"/>
    <cellStyle name="Percent 2" xfId="36"/>
    <cellStyle name="Percent 2 2" xfId="37"/>
    <cellStyle name="Percent 3" xfId="38"/>
    <cellStyle name="Percent 3 2" xfId="39"/>
    <cellStyle name="Percent 4" xfId="40"/>
    <cellStyle name="Percent 5" xfId="41"/>
    <cellStyle name="Percent 6" xfId="42"/>
  </cellStyles>
  <dxfs count="4">
    <dxf>
      <fill>
        <patternFill>
          <bgColor indexed="43"/>
        </patternFill>
      </fill>
    </dxf>
    <dxf>
      <fill>
        <patternFill>
          <bgColor indexed="43"/>
        </patternFill>
      </fill>
    </dxf>
    <dxf>
      <fill>
        <patternFill>
          <bgColor indexed="43"/>
        </patternFill>
      </fill>
    </dxf>
    <dxf>
      <font>
        <color auto="1"/>
      </font>
      <fill>
        <patternFill>
          <bgColor rgb="FFFFFF00"/>
        </patternFill>
      </fill>
    </dxf>
  </dxfs>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64771</xdr:colOff>
      <xdr:row>0</xdr:row>
      <xdr:rowOff>76199</xdr:rowOff>
    </xdr:from>
    <xdr:to>
      <xdr:col>12</xdr:col>
      <xdr:colOff>278246</xdr:colOff>
      <xdr:row>34</xdr:row>
      <xdr:rowOff>59060</xdr:rowOff>
    </xdr:to>
    <xdr:sp macro="" textlink="">
      <xdr:nvSpPr>
        <xdr:cNvPr id="2" name="Rectangle 1"/>
        <xdr:cNvSpPr/>
      </xdr:nvSpPr>
      <xdr:spPr>
        <a:xfrm>
          <a:off x="819151" y="76199"/>
          <a:ext cx="8604997" cy="5133976"/>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1</xdr:col>
      <xdr:colOff>552450</xdr:colOff>
      <xdr:row>1</xdr:row>
      <xdr:rowOff>85726</xdr:rowOff>
    </xdr:from>
    <xdr:to>
      <xdr:col>5</xdr:col>
      <xdr:colOff>409575</xdr:colOff>
      <xdr:row>6</xdr:row>
      <xdr:rowOff>183827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276226"/>
          <a:ext cx="2371725" cy="1231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76201</xdr:rowOff>
    </xdr:from>
    <xdr:to>
      <xdr:col>1</xdr:col>
      <xdr:colOff>2409825</xdr:colOff>
      <xdr:row>6</xdr:row>
      <xdr:rowOff>89312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76201"/>
          <a:ext cx="2409825" cy="12513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CA\007_Homelessness\010_Publications\0001%20Statistical%20Releases\P1E%20HAPSU%20POST%20SUBMISSION%20CHECKS\2007\2007Q2\200706%20Interform%20downloa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Homeless\Grossed%20Quarterly%20data\2005\Q2\200506%20Interform%20downloa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647878/Table_784_20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fresh"/>
      <sheetName val="Region added S1"/>
      <sheetName val="Region added S2-S6"/>
      <sheetName val="Region added S7"/>
      <sheetName val="Imputed S1"/>
      <sheetName val="Imputed S2-S6"/>
      <sheetName val="Imputed S7"/>
      <sheetName val="FinImp S1"/>
      <sheetName val="FinImp S2-S6"/>
      <sheetName val="FinImp S7"/>
      <sheetName val="Return"/>
      <sheetName val="Imputed"/>
      <sheetName val="Reported"/>
      <sheetName val="Rounding"/>
      <sheetName val="LA list"/>
      <sheetName val="Unrou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B2" t="str">
            <v>Chesterfield</v>
          </cell>
          <cell r="C2">
            <v>3</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2</v>
          </cell>
          <cell r="X2">
            <v>1</v>
          </cell>
          <cell r="Y2">
            <v>0</v>
          </cell>
          <cell r="Z2">
            <v>0</v>
          </cell>
          <cell r="AA2">
            <v>3</v>
          </cell>
          <cell r="AB2">
            <v>3</v>
          </cell>
          <cell r="AC2">
            <v>2</v>
          </cell>
          <cell r="AD2">
            <v>0</v>
          </cell>
          <cell r="AE2">
            <v>0</v>
          </cell>
          <cell r="AF2">
            <v>0</v>
          </cell>
          <cell r="AG2">
            <v>0</v>
          </cell>
          <cell r="AH2">
            <v>0</v>
          </cell>
          <cell r="AI2">
            <v>5</v>
          </cell>
          <cell r="AJ2">
            <v>0</v>
          </cell>
          <cell r="AK2">
            <v>0</v>
          </cell>
          <cell r="AL2">
            <v>0</v>
          </cell>
          <cell r="AM2">
            <v>0</v>
          </cell>
          <cell r="AN2">
            <v>0</v>
          </cell>
          <cell r="AO2">
            <v>0</v>
          </cell>
          <cell r="AP2">
            <v>0</v>
          </cell>
          <cell r="AQ2">
            <v>0</v>
          </cell>
          <cell r="AR2">
            <v>5</v>
          </cell>
          <cell r="AS2">
            <v>0</v>
          </cell>
          <cell r="AT2">
            <v>0</v>
          </cell>
          <cell r="AU2">
            <v>0</v>
          </cell>
          <cell r="AV2">
            <v>0</v>
          </cell>
          <cell r="AW2">
            <v>0</v>
          </cell>
          <cell r="AX2">
            <v>0</v>
          </cell>
          <cell r="AY2">
            <v>5</v>
          </cell>
          <cell r="AZ2">
            <v>6</v>
          </cell>
          <cell r="BA2">
            <v>0</v>
          </cell>
          <cell r="BB2">
            <v>1</v>
          </cell>
          <cell r="BC2">
            <v>1</v>
          </cell>
          <cell r="BD2">
            <v>2</v>
          </cell>
          <cell r="BE2">
            <v>0</v>
          </cell>
          <cell r="BF2">
            <v>0</v>
          </cell>
          <cell r="BG2">
            <v>10</v>
          </cell>
          <cell r="BH2">
            <v>14</v>
          </cell>
          <cell r="BI2">
            <v>2</v>
          </cell>
          <cell r="BJ2">
            <v>1</v>
          </cell>
          <cell r="BK2">
            <v>3</v>
          </cell>
          <cell r="BL2">
            <v>3</v>
          </cell>
          <cell r="BM2">
            <v>0</v>
          </cell>
          <cell r="BN2">
            <v>0</v>
          </cell>
          <cell r="BO2">
            <v>23</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2</v>
          </cell>
          <cell r="CG2">
            <v>5</v>
          </cell>
          <cell r="CH2">
            <v>0</v>
          </cell>
          <cell r="CI2">
            <v>0</v>
          </cell>
          <cell r="CJ2">
            <v>0</v>
          </cell>
          <cell r="CK2">
            <v>0</v>
          </cell>
          <cell r="CL2">
            <v>0</v>
          </cell>
          <cell r="CM2">
            <v>7</v>
          </cell>
          <cell r="CN2">
            <v>0</v>
          </cell>
          <cell r="CO2">
            <v>0</v>
          </cell>
          <cell r="CP2">
            <v>0</v>
          </cell>
          <cell r="CQ2">
            <v>0</v>
          </cell>
          <cell r="CR2">
            <v>0</v>
          </cell>
          <cell r="CS2">
            <v>0</v>
          </cell>
          <cell r="CT2">
            <v>0</v>
          </cell>
          <cell r="CU2">
            <v>0</v>
          </cell>
          <cell r="CV2">
            <v>1</v>
          </cell>
          <cell r="CW2">
            <v>0</v>
          </cell>
          <cell r="CX2">
            <v>0</v>
          </cell>
          <cell r="CY2">
            <v>0</v>
          </cell>
          <cell r="CZ2">
            <v>0</v>
          </cell>
          <cell r="DA2">
            <v>0</v>
          </cell>
          <cell r="DB2">
            <v>0</v>
          </cell>
          <cell r="DC2">
            <v>1</v>
          </cell>
          <cell r="DD2">
            <v>3</v>
          </cell>
          <cell r="DE2">
            <v>0</v>
          </cell>
          <cell r="DF2">
            <v>0</v>
          </cell>
          <cell r="DG2">
            <v>0</v>
          </cell>
          <cell r="DH2">
            <v>0</v>
          </cell>
          <cell r="DI2">
            <v>0</v>
          </cell>
          <cell r="DJ2">
            <v>0</v>
          </cell>
          <cell r="DK2">
            <v>3</v>
          </cell>
          <cell r="DL2">
            <v>6</v>
          </cell>
          <cell r="DM2">
            <v>5</v>
          </cell>
          <cell r="DN2">
            <v>0</v>
          </cell>
          <cell r="DO2">
            <v>0</v>
          </cell>
          <cell r="DP2">
            <v>0</v>
          </cell>
          <cell r="DQ2">
            <v>0</v>
          </cell>
          <cell r="DR2">
            <v>0</v>
          </cell>
          <cell r="DS2">
            <v>11</v>
          </cell>
          <cell r="DT2" t="str">
            <v>Yes</v>
          </cell>
          <cell r="DU2" t="str">
            <v>-</v>
          </cell>
          <cell r="DV2" t="str">
            <v>01246 345826</v>
          </cell>
          <cell r="DW2" t="str">
            <v>diane.price@chesterfield.gov.uk</v>
          </cell>
        </row>
        <row r="3">
          <cell r="B3" t="str">
            <v>West Devon</v>
          </cell>
          <cell r="C3">
            <v>7</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9</v>
          </cell>
          <cell r="U3">
            <v>4</v>
          </cell>
          <cell r="V3">
            <v>0</v>
          </cell>
          <cell r="W3">
            <v>0</v>
          </cell>
          <cell r="X3">
            <v>0</v>
          </cell>
          <cell r="Y3">
            <v>0</v>
          </cell>
          <cell r="Z3">
            <v>0</v>
          </cell>
          <cell r="AA3">
            <v>13</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3</v>
          </cell>
          <cell r="BA3">
            <v>0</v>
          </cell>
          <cell r="BB3">
            <v>0</v>
          </cell>
          <cell r="BC3">
            <v>0</v>
          </cell>
          <cell r="BD3">
            <v>0</v>
          </cell>
          <cell r="BE3">
            <v>0</v>
          </cell>
          <cell r="BF3">
            <v>0</v>
          </cell>
          <cell r="BG3">
            <v>3</v>
          </cell>
          <cell r="BH3">
            <v>12</v>
          </cell>
          <cell r="BI3">
            <v>4</v>
          </cell>
          <cell r="BJ3">
            <v>0</v>
          </cell>
          <cell r="BK3">
            <v>0</v>
          </cell>
          <cell r="BL3">
            <v>0</v>
          </cell>
          <cell r="BM3">
            <v>0</v>
          </cell>
          <cell r="BN3">
            <v>0</v>
          </cell>
          <cell r="BO3">
            <v>16</v>
          </cell>
          <cell r="BP3">
            <v>0</v>
          </cell>
          <cell r="BQ3">
            <v>0</v>
          </cell>
          <cell r="BR3">
            <v>0</v>
          </cell>
          <cell r="BS3">
            <v>0</v>
          </cell>
          <cell r="BT3">
            <v>0</v>
          </cell>
          <cell r="BU3">
            <v>0</v>
          </cell>
          <cell r="BV3">
            <v>0</v>
          </cell>
          <cell r="BW3">
            <v>0</v>
          </cell>
          <cell r="BX3">
            <v>8</v>
          </cell>
          <cell r="BY3">
            <v>2</v>
          </cell>
          <cell r="BZ3">
            <v>0</v>
          </cell>
          <cell r="CA3">
            <v>0</v>
          </cell>
          <cell r="CB3">
            <v>0</v>
          </cell>
          <cell r="CC3">
            <v>0</v>
          </cell>
          <cell r="CD3">
            <v>0</v>
          </cell>
          <cell r="CE3">
            <v>10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cell r="CZ3">
            <v>0</v>
          </cell>
          <cell r="DA3">
            <v>0</v>
          </cell>
          <cell r="DB3">
            <v>0</v>
          </cell>
          <cell r="DC3">
            <v>0</v>
          </cell>
          <cell r="DD3">
            <v>1</v>
          </cell>
          <cell r="DE3">
            <v>1</v>
          </cell>
          <cell r="DF3">
            <v>0</v>
          </cell>
          <cell r="DG3">
            <v>0</v>
          </cell>
          <cell r="DH3">
            <v>0</v>
          </cell>
          <cell r="DI3">
            <v>0</v>
          </cell>
          <cell r="DJ3">
            <v>0</v>
          </cell>
          <cell r="DK3">
            <v>2</v>
          </cell>
          <cell r="DL3">
            <v>9</v>
          </cell>
          <cell r="DM3">
            <v>3</v>
          </cell>
          <cell r="DN3">
            <v>0</v>
          </cell>
          <cell r="DO3">
            <v>0</v>
          </cell>
          <cell r="DP3">
            <v>0</v>
          </cell>
          <cell r="DQ3">
            <v>0</v>
          </cell>
          <cell r="DR3">
            <v>0</v>
          </cell>
          <cell r="DS3">
            <v>12</v>
          </cell>
          <cell r="DT3" t="str">
            <v>Yes</v>
          </cell>
          <cell r="DU3" t="str">
            <v>-</v>
          </cell>
          <cell r="DV3" t="str">
            <v>01822 813509</v>
          </cell>
          <cell r="DW3" t="str">
            <v>mbetts@westdevon.gov.uk</v>
          </cell>
        </row>
        <row r="4">
          <cell r="B4" t="str">
            <v>Wear Valley</v>
          </cell>
          <cell r="C4">
            <v>1</v>
          </cell>
          <cell r="D4">
            <v>0</v>
          </cell>
          <cell r="E4">
            <v>0</v>
          </cell>
          <cell r="F4">
            <v>0</v>
          </cell>
          <cell r="G4">
            <v>0</v>
          </cell>
          <cell r="H4">
            <v>0</v>
          </cell>
          <cell r="I4">
            <v>0</v>
          </cell>
          <cell r="J4">
            <v>0</v>
          </cell>
          <cell r="K4">
            <v>0</v>
          </cell>
          <cell r="L4">
            <v>1</v>
          </cell>
          <cell r="M4">
            <v>0</v>
          </cell>
          <cell r="N4">
            <v>1</v>
          </cell>
          <cell r="O4">
            <v>0</v>
          </cell>
          <cell r="P4">
            <v>0</v>
          </cell>
          <cell r="Q4">
            <v>0</v>
          </cell>
          <cell r="R4">
            <v>0</v>
          </cell>
          <cell r="S4">
            <v>2</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1</v>
          </cell>
          <cell r="BI4">
            <v>0</v>
          </cell>
          <cell r="BJ4">
            <v>1</v>
          </cell>
          <cell r="BK4">
            <v>0</v>
          </cell>
          <cell r="BL4">
            <v>0</v>
          </cell>
          <cell r="BM4">
            <v>0</v>
          </cell>
          <cell r="BN4">
            <v>0</v>
          </cell>
          <cell r="BO4">
            <v>2</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1</v>
          </cell>
          <cell r="DG4">
            <v>0</v>
          </cell>
          <cell r="DH4">
            <v>0</v>
          </cell>
          <cell r="DI4">
            <v>0</v>
          </cell>
          <cell r="DJ4">
            <v>0</v>
          </cell>
          <cell r="DK4">
            <v>1</v>
          </cell>
          <cell r="DL4">
            <v>0</v>
          </cell>
          <cell r="DM4">
            <v>0</v>
          </cell>
          <cell r="DN4">
            <v>1</v>
          </cell>
          <cell r="DO4">
            <v>0</v>
          </cell>
          <cell r="DP4">
            <v>0</v>
          </cell>
          <cell r="DQ4">
            <v>0</v>
          </cell>
          <cell r="DR4">
            <v>0</v>
          </cell>
          <cell r="DS4">
            <v>1</v>
          </cell>
          <cell r="DT4" t="str">
            <v>Yes</v>
          </cell>
          <cell r="DU4" t="str">
            <v>-</v>
          </cell>
          <cell r="DV4" t="str">
            <v>01388 761932</v>
          </cell>
          <cell r="DW4" t="str">
            <v>b.abbott@wearvalley.gov.uk</v>
          </cell>
        </row>
        <row r="5">
          <cell r="B5" t="str">
            <v>Colchester</v>
          </cell>
          <cell r="C5">
            <v>4</v>
          </cell>
          <cell r="D5">
            <v>0</v>
          </cell>
          <cell r="E5">
            <v>0</v>
          </cell>
          <cell r="F5">
            <v>0</v>
          </cell>
          <cell r="G5">
            <v>0</v>
          </cell>
          <cell r="H5">
            <v>0</v>
          </cell>
          <cell r="I5">
            <v>0</v>
          </cell>
          <cell r="J5">
            <v>0</v>
          </cell>
          <cell r="K5">
            <v>0</v>
          </cell>
          <cell r="L5">
            <v>1</v>
          </cell>
          <cell r="M5">
            <v>1</v>
          </cell>
          <cell r="N5">
            <v>0</v>
          </cell>
          <cell r="O5">
            <v>0</v>
          </cell>
          <cell r="P5">
            <v>0</v>
          </cell>
          <cell r="Q5">
            <v>0</v>
          </cell>
          <cell r="R5">
            <v>0</v>
          </cell>
          <cell r="S5">
            <v>2</v>
          </cell>
          <cell r="T5">
            <v>26</v>
          </cell>
          <cell r="U5">
            <v>25</v>
          </cell>
          <cell r="V5">
            <v>13</v>
          </cell>
          <cell r="W5">
            <v>0</v>
          </cell>
          <cell r="X5">
            <v>1</v>
          </cell>
          <cell r="Y5">
            <v>0</v>
          </cell>
          <cell r="Z5">
            <v>0</v>
          </cell>
          <cell r="AA5">
            <v>65</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7</v>
          </cell>
          <cell r="BA5">
            <v>4</v>
          </cell>
          <cell r="BB5">
            <v>0</v>
          </cell>
          <cell r="BC5">
            <v>0</v>
          </cell>
          <cell r="BD5">
            <v>0</v>
          </cell>
          <cell r="BE5">
            <v>0</v>
          </cell>
          <cell r="BF5">
            <v>0</v>
          </cell>
          <cell r="BG5">
            <v>11</v>
          </cell>
          <cell r="BH5">
            <v>34</v>
          </cell>
          <cell r="BI5">
            <v>30</v>
          </cell>
          <cell r="BJ5">
            <v>13</v>
          </cell>
          <cell r="BK5">
            <v>0</v>
          </cell>
          <cell r="BL5">
            <v>1</v>
          </cell>
          <cell r="BM5">
            <v>0</v>
          </cell>
          <cell r="BN5">
            <v>0</v>
          </cell>
          <cell r="BO5">
            <v>78</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t="str">
            <v>Yes</v>
          </cell>
          <cell r="DU5" t="str">
            <v>-</v>
          </cell>
          <cell r="DV5" t="str">
            <v>01206 282249</v>
          </cell>
          <cell r="DW5" t="str">
            <v>suzanne.norton@colchester.gov.uk</v>
          </cell>
        </row>
        <row r="6">
          <cell r="B6" t="str">
            <v>Fareham</v>
          </cell>
          <cell r="C6">
            <v>6</v>
          </cell>
          <cell r="D6">
            <v>0</v>
          </cell>
          <cell r="E6">
            <v>0</v>
          </cell>
          <cell r="F6">
            <v>0</v>
          </cell>
          <cell r="G6">
            <v>0</v>
          </cell>
          <cell r="H6">
            <v>0</v>
          </cell>
          <cell r="I6">
            <v>0</v>
          </cell>
          <cell r="J6">
            <v>0</v>
          </cell>
          <cell r="K6">
            <v>0</v>
          </cell>
          <cell r="L6">
            <v>1</v>
          </cell>
          <cell r="M6">
            <v>0</v>
          </cell>
          <cell r="N6">
            <v>1</v>
          </cell>
          <cell r="O6">
            <v>0</v>
          </cell>
          <cell r="P6">
            <v>0</v>
          </cell>
          <cell r="Q6">
            <v>0</v>
          </cell>
          <cell r="R6">
            <v>0</v>
          </cell>
          <cell r="S6">
            <v>2</v>
          </cell>
          <cell r="T6">
            <v>0</v>
          </cell>
          <cell r="U6">
            <v>0</v>
          </cell>
          <cell r="V6">
            <v>2</v>
          </cell>
          <cell r="W6">
            <v>1</v>
          </cell>
          <cell r="X6">
            <v>0</v>
          </cell>
          <cell r="Y6">
            <v>0</v>
          </cell>
          <cell r="Z6">
            <v>0</v>
          </cell>
          <cell r="AA6">
            <v>3</v>
          </cell>
          <cell r="AB6">
            <v>0</v>
          </cell>
          <cell r="AC6">
            <v>0</v>
          </cell>
          <cell r="AD6">
            <v>0</v>
          </cell>
          <cell r="AE6">
            <v>0</v>
          </cell>
          <cell r="AF6">
            <v>0</v>
          </cell>
          <cell r="AG6">
            <v>0</v>
          </cell>
          <cell r="AH6">
            <v>0</v>
          </cell>
          <cell r="AI6">
            <v>0</v>
          </cell>
          <cell r="AJ6">
            <v>1</v>
          </cell>
          <cell r="AK6">
            <v>0</v>
          </cell>
          <cell r="AL6">
            <v>0</v>
          </cell>
          <cell r="AM6">
            <v>0</v>
          </cell>
          <cell r="AN6">
            <v>0</v>
          </cell>
          <cell r="AO6">
            <v>0</v>
          </cell>
          <cell r="AP6">
            <v>0</v>
          </cell>
          <cell r="AQ6">
            <v>1</v>
          </cell>
          <cell r="AR6">
            <v>2</v>
          </cell>
          <cell r="AS6">
            <v>0</v>
          </cell>
          <cell r="AT6">
            <v>0</v>
          </cell>
          <cell r="AU6">
            <v>0</v>
          </cell>
          <cell r="AV6">
            <v>0</v>
          </cell>
          <cell r="AW6">
            <v>0</v>
          </cell>
          <cell r="AX6">
            <v>0</v>
          </cell>
          <cell r="AY6">
            <v>2</v>
          </cell>
          <cell r="AZ6">
            <v>4</v>
          </cell>
          <cell r="BA6">
            <v>0</v>
          </cell>
          <cell r="BB6">
            <v>0</v>
          </cell>
          <cell r="BC6">
            <v>0</v>
          </cell>
          <cell r="BD6">
            <v>2</v>
          </cell>
          <cell r="BE6">
            <v>0</v>
          </cell>
          <cell r="BF6">
            <v>0</v>
          </cell>
          <cell r="BG6">
            <v>6</v>
          </cell>
          <cell r="BH6">
            <v>8</v>
          </cell>
          <cell r="BI6">
            <v>0</v>
          </cell>
          <cell r="BJ6">
            <v>3</v>
          </cell>
          <cell r="BK6">
            <v>1</v>
          </cell>
          <cell r="BL6">
            <v>2</v>
          </cell>
          <cell r="BM6">
            <v>0</v>
          </cell>
          <cell r="BN6">
            <v>0</v>
          </cell>
          <cell r="BO6">
            <v>14</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t="str">
            <v>Yes</v>
          </cell>
          <cell r="DU6" t="str">
            <v>-</v>
          </cell>
          <cell r="DV6" t="str">
            <v>01329 236100 ext 2489</v>
          </cell>
          <cell r="DW6" t="str">
            <v>vbell@fareham.gov.uk</v>
          </cell>
        </row>
        <row r="7">
          <cell r="B7" t="str">
            <v>Dacorum</v>
          </cell>
          <cell r="C7">
            <v>4</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12</v>
          </cell>
          <cell r="U7">
            <v>0</v>
          </cell>
          <cell r="V7">
            <v>0</v>
          </cell>
          <cell r="W7">
            <v>0</v>
          </cell>
          <cell r="X7">
            <v>0</v>
          </cell>
          <cell r="Y7">
            <v>0</v>
          </cell>
          <cell r="Z7">
            <v>0</v>
          </cell>
          <cell r="AA7">
            <v>12</v>
          </cell>
          <cell r="AB7">
            <v>0</v>
          </cell>
          <cell r="AC7">
            <v>0</v>
          </cell>
          <cell r="AD7">
            <v>0</v>
          </cell>
          <cell r="AE7">
            <v>0</v>
          </cell>
          <cell r="AF7">
            <v>0</v>
          </cell>
          <cell r="AG7">
            <v>0</v>
          </cell>
          <cell r="AH7">
            <v>0</v>
          </cell>
          <cell r="AI7">
            <v>0</v>
          </cell>
          <cell r="AJ7">
            <v>2</v>
          </cell>
          <cell r="AK7">
            <v>0</v>
          </cell>
          <cell r="AL7">
            <v>0</v>
          </cell>
          <cell r="AM7">
            <v>0</v>
          </cell>
          <cell r="AN7">
            <v>0</v>
          </cell>
          <cell r="AO7">
            <v>0</v>
          </cell>
          <cell r="AP7">
            <v>0</v>
          </cell>
          <cell r="AQ7">
            <v>2</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14</v>
          </cell>
          <cell r="BI7">
            <v>0</v>
          </cell>
          <cell r="BJ7">
            <v>0</v>
          </cell>
          <cell r="BK7">
            <v>0</v>
          </cell>
          <cell r="BL7">
            <v>0</v>
          </cell>
          <cell r="BM7">
            <v>0</v>
          </cell>
          <cell r="BN7">
            <v>0</v>
          </cell>
          <cell r="BO7">
            <v>14</v>
          </cell>
          <cell r="BP7">
            <v>0</v>
          </cell>
          <cell r="BQ7">
            <v>0</v>
          </cell>
          <cell r="BR7">
            <v>0</v>
          </cell>
          <cell r="BS7">
            <v>0</v>
          </cell>
          <cell r="BT7">
            <v>0</v>
          </cell>
          <cell r="BU7">
            <v>0</v>
          </cell>
          <cell r="BV7">
            <v>0</v>
          </cell>
          <cell r="BW7">
            <v>0</v>
          </cell>
          <cell r="BX7">
            <v>2</v>
          </cell>
          <cell r="BY7">
            <v>0</v>
          </cell>
          <cell r="BZ7">
            <v>0</v>
          </cell>
          <cell r="CA7">
            <v>0</v>
          </cell>
          <cell r="CB7">
            <v>0</v>
          </cell>
          <cell r="CC7">
            <v>0</v>
          </cell>
          <cell r="CD7">
            <v>0</v>
          </cell>
          <cell r="CE7">
            <v>2</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2</v>
          </cell>
          <cell r="DM7">
            <v>0</v>
          </cell>
          <cell r="DN7">
            <v>0</v>
          </cell>
          <cell r="DO7">
            <v>0</v>
          </cell>
          <cell r="DP7">
            <v>0</v>
          </cell>
          <cell r="DQ7">
            <v>0</v>
          </cell>
          <cell r="DR7">
            <v>0</v>
          </cell>
          <cell r="DS7">
            <v>2</v>
          </cell>
          <cell r="DT7" t="str">
            <v>Yes</v>
          </cell>
          <cell r="DU7" t="str">
            <v>-</v>
          </cell>
          <cell r="DV7" t="str">
            <v>01442 228812</v>
          </cell>
          <cell r="DW7" t="str">
            <v>Gillian.Hodge@dacorum.gov.uk</v>
          </cell>
        </row>
        <row r="8">
          <cell r="B8" t="str">
            <v>Medway Towns</v>
          </cell>
          <cell r="C8">
            <v>6</v>
          </cell>
          <cell r="D8">
            <v>0</v>
          </cell>
          <cell r="E8">
            <v>0</v>
          </cell>
          <cell r="F8">
            <v>0</v>
          </cell>
          <cell r="G8">
            <v>0</v>
          </cell>
          <cell r="H8">
            <v>0</v>
          </cell>
          <cell r="I8">
            <v>0</v>
          </cell>
          <cell r="J8">
            <v>0</v>
          </cell>
          <cell r="K8">
            <v>0</v>
          </cell>
          <cell r="L8">
            <v>1</v>
          </cell>
          <cell r="M8">
            <v>0</v>
          </cell>
          <cell r="N8">
            <v>0</v>
          </cell>
          <cell r="O8">
            <v>0</v>
          </cell>
          <cell r="P8">
            <v>0</v>
          </cell>
          <cell r="Q8">
            <v>0</v>
          </cell>
          <cell r="R8">
            <v>0</v>
          </cell>
          <cell r="S8">
            <v>1</v>
          </cell>
          <cell r="T8">
            <v>16</v>
          </cell>
          <cell r="U8">
            <v>0</v>
          </cell>
          <cell r="V8">
            <v>0</v>
          </cell>
          <cell r="W8">
            <v>0</v>
          </cell>
          <cell r="X8">
            <v>0</v>
          </cell>
          <cell r="Y8">
            <v>0</v>
          </cell>
          <cell r="Z8">
            <v>0</v>
          </cell>
          <cell r="AA8">
            <v>16</v>
          </cell>
          <cell r="AB8">
            <v>2</v>
          </cell>
          <cell r="AC8">
            <v>0</v>
          </cell>
          <cell r="AD8">
            <v>0</v>
          </cell>
          <cell r="AE8">
            <v>0</v>
          </cell>
          <cell r="AF8">
            <v>0</v>
          </cell>
          <cell r="AG8">
            <v>0</v>
          </cell>
          <cell r="AH8">
            <v>0</v>
          </cell>
          <cell r="AI8">
            <v>2</v>
          </cell>
          <cell r="AJ8">
            <v>16</v>
          </cell>
          <cell r="AK8">
            <v>0</v>
          </cell>
          <cell r="AL8">
            <v>1</v>
          </cell>
          <cell r="AM8">
            <v>0</v>
          </cell>
          <cell r="AN8">
            <v>0</v>
          </cell>
          <cell r="AO8">
            <v>0</v>
          </cell>
          <cell r="AP8">
            <v>0</v>
          </cell>
          <cell r="AQ8">
            <v>17</v>
          </cell>
          <cell r="AR8">
            <v>44</v>
          </cell>
          <cell r="AS8">
            <v>29</v>
          </cell>
          <cell r="AT8">
            <v>9</v>
          </cell>
          <cell r="AU8">
            <v>0</v>
          </cell>
          <cell r="AV8">
            <v>0</v>
          </cell>
          <cell r="AW8">
            <v>0</v>
          </cell>
          <cell r="AX8">
            <v>0</v>
          </cell>
          <cell r="AY8">
            <v>82</v>
          </cell>
          <cell r="AZ8">
            <v>2</v>
          </cell>
          <cell r="BA8">
            <v>0</v>
          </cell>
          <cell r="BB8">
            <v>0</v>
          </cell>
          <cell r="BC8">
            <v>0</v>
          </cell>
          <cell r="BD8">
            <v>0</v>
          </cell>
          <cell r="BE8">
            <v>0</v>
          </cell>
          <cell r="BF8">
            <v>0</v>
          </cell>
          <cell r="BG8">
            <v>2</v>
          </cell>
          <cell r="BH8">
            <v>81</v>
          </cell>
          <cell r="BI8">
            <v>29</v>
          </cell>
          <cell r="BJ8">
            <v>10</v>
          </cell>
          <cell r="BK8">
            <v>0</v>
          </cell>
          <cell r="BL8">
            <v>0</v>
          </cell>
          <cell r="BM8">
            <v>0</v>
          </cell>
          <cell r="BN8">
            <v>0</v>
          </cell>
          <cell r="BO8">
            <v>120</v>
          </cell>
          <cell r="BP8">
            <v>0</v>
          </cell>
          <cell r="BQ8">
            <v>0</v>
          </cell>
          <cell r="BR8">
            <v>0</v>
          </cell>
          <cell r="BS8">
            <v>0</v>
          </cell>
          <cell r="BT8">
            <v>0</v>
          </cell>
          <cell r="BU8">
            <v>0</v>
          </cell>
          <cell r="BV8">
            <v>0</v>
          </cell>
          <cell r="BW8">
            <v>0</v>
          </cell>
          <cell r="BX8">
            <v>4</v>
          </cell>
          <cell r="BY8">
            <v>0</v>
          </cell>
          <cell r="BZ8">
            <v>0</v>
          </cell>
          <cell r="CA8">
            <v>0</v>
          </cell>
          <cell r="CB8">
            <v>0</v>
          </cell>
          <cell r="CC8">
            <v>0</v>
          </cell>
          <cell r="CD8">
            <v>0</v>
          </cell>
          <cell r="CE8">
            <v>4</v>
          </cell>
          <cell r="CF8">
            <v>8</v>
          </cell>
          <cell r="CG8">
            <v>0</v>
          </cell>
          <cell r="CH8">
            <v>0</v>
          </cell>
          <cell r="CI8">
            <v>0</v>
          </cell>
          <cell r="CJ8">
            <v>0</v>
          </cell>
          <cell r="CK8">
            <v>0</v>
          </cell>
          <cell r="CL8">
            <v>0</v>
          </cell>
          <cell r="CM8">
            <v>8</v>
          </cell>
          <cell r="CN8">
            <v>4</v>
          </cell>
          <cell r="CO8">
            <v>0</v>
          </cell>
          <cell r="CP8">
            <v>0</v>
          </cell>
          <cell r="CQ8">
            <v>0</v>
          </cell>
          <cell r="CR8">
            <v>0</v>
          </cell>
          <cell r="CS8">
            <v>0</v>
          </cell>
          <cell r="CT8">
            <v>0</v>
          </cell>
          <cell r="CU8">
            <v>4</v>
          </cell>
          <cell r="CV8">
            <v>32</v>
          </cell>
          <cell r="CW8">
            <v>3</v>
          </cell>
          <cell r="CX8">
            <v>1</v>
          </cell>
          <cell r="CY8">
            <v>0</v>
          </cell>
          <cell r="CZ8">
            <v>0</v>
          </cell>
          <cell r="DA8">
            <v>0</v>
          </cell>
          <cell r="DB8">
            <v>0</v>
          </cell>
          <cell r="DC8">
            <v>36</v>
          </cell>
          <cell r="DD8">
            <v>1</v>
          </cell>
          <cell r="DE8">
            <v>0</v>
          </cell>
          <cell r="DF8">
            <v>0</v>
          </cell>
          <cell r="DG8">
            <v>0</v>
          </cell>
          <cell r="DH8">
            <v>0</v>
          </cell>
          <cell r="DI8">
            <v>0</v>
          </cell>
          <cell r="DJ8">
            <v>0</v>
          </cell>
          <cell r="DK8">
            <v>1</v>
          </cell>
          <cell r="DL8">
            <v>49</v>
          </cell>
          <cell r="DM8">
            <v>3</v>
          </cell>
          <cell r="DN8">
            <v>1</v>
          </cell>
          <cell r="DO8">
            <v>0</v>
          </cell>
          <cell r="DP8">
            <v>0</v>
          </cell>
          <cell r="DQ8">
            <v>0</v>
          </cell>
          <cell r="DR8">
            <v>0</v>
          </cell>
          <cell r="DS8">
            <v>53</v>
          </cell>
          <cell r="DT8" t="str">
            <v>Yes</v>
          </cell>
          <cell r="DU8" t="str">
            <v>-</v>
          </cell>
          <cell r="DV8" t="str">
            <v>01634 333231</v>
          </cell>
          <cell r="DW8" t="str">
            <v>angela.rose@medway.gov.uk</v>
          </cell>
        </row>
        <row r="9">
          <cell r="B9" t="str">
            <v>Lancaster</v>
          </cell>
          <cell r="C9">
            <v>9</v>
          </cell>
          <cell r="D9">
            <v>0</v>
          </cell>
          <cell r="E9">
            <v>0</v>
          </cell>
          <cell r="F9">
            <v>0</v>
          </cell>
          <cell r="G9">
            <v>0</v>
          </cell>
          <cell r="H9">
            <v>0</v>
          </cell>
          <cell r="I9">
            <v>0</v>
          </cell>
          <cell r="J9">
            <v>0</v>
          </cell>
          <cell r="K9">
            <v>0</v>
          </cell>
          <cell r="L9">
            <v>0</v>
          </cell>
          <cell r="M9">
            <v>2</v>
          </cell>
          <cell r="N9">
            <v>0</v>
          </cell>
          <cell r="O9">
            <v>0</v>
          </cell>
          <cell r="P9">
            <v>0</v>
          </cell>
          <cell r="Q9">
            <v>0</v>
          </cell>
          <cell r="R9">
            <v>0</v>
          </cell>
          <cell r="S9">
            <v>2</v>
          </cell>
          <cell r="T9">
            <v>2</v>
          </cell>
          <cell r="U9">
            <v>4</v>
          </cell>
          <cell r="V9">
            <v>0</v>
          </cell>
          <cell r="W9">
            <v>0</v>
          </cell>
          <cell r="X9">
            <v>0</v>
          </cell>
          <cell r="Y9">
            <v>0</v>
          </cell>
          <cell r="Z9">
            <v>0</v>
          </cell>
          <cell r="AA9">
            <v>6</v>
          </cell>
          <cell r="AB9">
            <v>1</v>
          </cell>
          <cell r="AC9">
            <v>0</v>
          </cell>
          <cell r="AD9">
            <v>0</v>
          </cell>
          <cell r="AE9">
            <v>1</v>
          </cell>
          <cell r="AF9">
            <v>0</v>
          </cell>
          <cell r="AG9">
            <v>0</v>
          </cell>
          <cell r="AH9">
            <v>0</v>
          </cell>
          <cell r="AI9">
            <v>2</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2</v>
          </cell>
          <cell r="BB9">
            <v>0</v>
          </cell>
          <cell r="BC9">
            <v>0</v>
          </cell>
          <cell r="BD9">
            <v>0</v>
          </cell>
          <cell r="BE9">
            <v>0</v>
          </cell>
          <cell r="BF9">
            <v>0</v>
          </cell>
          <cell r="BG9">
            <v>2</v>
          </cell>
          <cell r="BH9">
            <v>3</v>
          </cell>
          <cell r="BI9">
            <v>8</v>
          </cell>
          <cell r="BJ9">
            <v>0</v>
          </cell>
          <cell r="BK9">
            <v>1</v>
          </cell>
          <cell r="BL9">
            <v>0</v>
          </cell>
          <cell r="BM9">
            <v>0</v>
          </cell>
          <cell r="BN9">
            <v>0</v>
          </cell>
          <cell r="BO9">
            <v>12</v>
          </cell>
          <cell r="BP9">
            <v>1</v>
          </cell>
          <cell r="BQ9">
            <v>0</v>
          </cell>
          <cell r="BR9">
            <v>0</v>
          </cell>
          <cell r="BS9">
            <v>0</v>
          </cell>
          <cell r="BT9">
            <v>0</v>
          </cell>
          <cell r="BU9">
            <v>0</v>
          </cell>
          <cell r="BV9">
            <v>0</v>
          </cell>
          <cell r="BW9">
            <v>1</v>
          </cell>
          <cell r="BX9">
            <v>7</v>
          </cell>
          <cell r="BY9">
            <v>5</v>
          </cell>
          <cell r="BZ9">
            <v>0</v>
          </cell>
          <cell r="CA9">
            <v>0</v>
          </cell>
          <cell r="CB9">
            <v>0</v>
          </cell>
          <cell r="CC9">
            <v>0</v>
          </cell>
          <cell r="CD9">
            <v>0</v>
          </cell>
          <cell r="CE9">
            <v>12</v>
          </cell>
          <cell r="CF9">
            <v>6</v>
          </cell>
          <cell r="CG9">
            <v>0</v>
          </cell>
          <cell r="CH9">
            <v>0</v>
          </cell>
          <cell r="CI9">
            <v>0</v>
          </cell>
          <cell r="CJ9">
            <v>0</v>
          </cell>
          <cell r="CK9">
            <v>0</v>
          </cell>
          <cell r="CL9">
            <v>0</v>
          </cell>
          <cell r="CM9">
            <v>6</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5</v>
          </cell>
          <cell r="DE9">
            <v>3</v>
          </cell>
          <cell r="DF9">
            <v>0</v>
          </cell>
          <cell r="DG9">
            <v>1</v>
          </cell>
          <cell r="DH9">
            <v>0</v>
          </cell>
          <cell r="DI9">
            <v>0</v>
          </cell>
          <cell r="DJ9">
            <v>0</v>
          </cell>
          <cell r="DK9">
            <v>9</v>
          </cell>
          <cell r="DL9">
            <v>19</v>
          </cell>
          <cell r="DM9">
            <v>8</v>
          </cell>
          <cell r="DN9">
            <v>0</v>
          </cell>
          <cell r="DO9">
            <v>1</v>
          </cell>
          <cell r="DP9">
            <v>0</v>
          </cell>
          <cell r="DQ9">
            <v>0</v>
          </cell>
          <cell r="DR9">
            <v>0</v>
          </cell>
          <cell r="DS9">
            <v>28</v>
          </cell>
          <cell r="DT9" t="str">
            <v>Yes</v>
          </cell>
          <cell r="DU9" t="str">
            <v>-</v>
          </cell>
          <cell r="DV9" t="str">
            <v>01524 586819</v>
          </cell>
          <cell r="DW9" t="str">
            <v>pprestpm@lamcaster.gov.uk</v>
          </cell>
        </row>
        <row r="10">
          <cell r="B10" t="str">
            <v>Rutland</v>
          </cell>
          <cell r="C10">
            <v>3</v>
          </cell>
          <cell r="D10">
            <v>0</v>
          </cell>
          <cell r="E10">
            <v>0</v>
          </cell>
          <cell r="F10">
            <v>0</v>
          </cell>
          <cell r="G10">
            <v>0</v>
          </cell>
          <cell r="H10">
            <v>0</v>
          </cell>
          <cell r="I10">
            <v>0</v>
          </cell>
          <cell r="J10">
            <v>0</v>
          </cell>
          <cell r="K10">
            <v>0</v>
          </cell>
          <cell r="L10">
            <v>1</v>
          </cell>
          <cell r="M10">
            <v>0</v>
          </cell>
          <cell r="N10">
            <v>0</v>
          </cell>
          <cell r="O10">
            <v>0</v>
          </cell>
          <cell r="P10">
            <v>0</v>
          </cell>
          <cell r="Q10">
            <v>0</v>
          </cell>
          <cell r="R10">
            <v>0</v>
          </cell>
          <cell r="S10">
            <v>1</v>
          </cell>
          <cell r="T10">
            <v>3</v>
          </cell>
          <cell r="U10">
            <v>1</v>
          </cell>
          <cell r="V10">
            <v>0</v>
          </cell>
          <cell r="W10">
            <v>0</v>
          </cell>
          <cell r="X10">
            <v>0</v>
          </cell>
          <cell r="Y10">
            <v>0</v>
          </cell>
          <cell r="Z10">
            <v>0</v>
          </cell>
          <cell r="AA10">
            <v>4</v>
          </cell>
          <cell r="AB10">
            <v>1</v>
          </cell>
          <cell r="AC10">
            <v>0</v>
          </cell>
          <cell r="AD10">
            <v>0</v>
          </cell>
          <cell r="AE10">
            <v>0</v>
          </cell>
          <cell r="AF10">
            <v>0</v>
          </cell>
          <cell r="AG10">
            <v>0</v>
          </cell>
          <cell r="AH10">
            <v>0</v>
          </cell>
          <cell r="AI10">
            <v>1</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5</v>
          </cell>
          <cell r="BI10">
            <v>1</v>
          </cell>
          <cell r="BJ10">
            <v>0</v>
          </cell>
          <cell r="BK10">
            <v>0</v>
          </cell>
          <cell r="BL10">
            <v>0</v>
          </cell>
          <cell r="BM10">
            <v>0</v>
          </cell>
          <cell r="BN10">
            <v>0</v>
          </cell>
          <cell r="BO10">
            <v>6</v>
          </cell>
          <cell r="BP10">
            <v>0</v>
          </cell>
          <cell r="BQ10">
            <v>0</v>
          </cell>
          <cell r="BR10">
            <v>0</v>
          </cell>
          <cell r="BS10">
            <v>0</v>
          </cell>
          <cell r="BT10">
            <v>0</v>
          </cell>
          <cell r="BU10">
            <v>0</v>
          </cell>
          <cell r="BV10">
            <v>0</v>
          </cell>
          <cell r="BW10">
            <v>0</v>
          </cell>
          <cell r="BX10">
            <v>1</v>
          </cell>
          <cell r="BY10">
            <v>0</v>
          </cell>
          <cell r="BZ10">
            <v>0</v>
          </cell>
          <cell r="CA10">
            <v>0</v>
          </cell>
          <cell r="CB10">
            <v>0</v>
          </cell>
          <cell r="CC10">
            <v>0</v>
          </cell>
          <cell r="CD10">
            <v>0</v>
          </cell>
          <cell r="CE10">
            <v>1</v>
          </cell>
          <cell r="CF10">
            <v>2</v>
          </cell>
          <cell r="CG10">
            <v>0</v>
          </cell>
          <cell r="CH10">
            <v>0</v>
          </cell>
          <cell r="CI10">
            <v>0</v>
          </cell>
          <cell r="CJ10">
            <v>0</v>
          </cell>
          <cell r="CK10">
            <v>0</v>
          </cell>
          <cell r="CL10">
            <v>0</v>
          </cell>
          <cell r="CM10">
            <v>2</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1</v>
          </cell>
          <cell r="DE10">
            <v>0</v>
          </cell>
          <cell r="DF10">
            <v>0</v>
          </cell>
          <cell r="DG10">
            <v>0</v>
          </cell>
          <cell r="DH10">
            <v>0</v>
          </cell>
          <cell r="DI10">
            <v>0</v>
          </cell>
          <cell r="DJ10">
            <v>0</v>
          </cell>
          <cell r="DK10">
            <v>1</v>
          </cell>
          <cell r="DL10">
            <v>4</v>
          </cell>
          <cell r="DM10">
            <v>0</v>
          </cell>
          <cell r="DN10">
            <v>0</v>
          </cell>
          <cell r="DO10">
            <v>0</v>
          </cell>
          <cell r="DP10">
            <v>0</v>
          </cell>
          <cell r="DQ10">
            <v>0</v>
          </cell>
          <cell r="DR10">
            <v>0</v>
          </cell>
          <cell r="DS10">
            <v>4</v>
          </cell>
          <cell r="DT10" t="str">
            <v>Yes</v>
          </cell>
          <cell r="DU10" t="str">
            <v>'Other' reason for homelessness - Applicant took over responsibility for care of three children - previous accommodation (room in shared house) totally unsuitable.</v>
          </cell>
          <cell r="DV10" t="str">
            <v>01572 758126</v>
          </cell>
          <cell r="DW10" t="str">
            <v>hsellers@rutland.gov.uk</v>
          </cell>
        </row>
        <row r="11">
          <cell r="B11" t="str">
            <v>South Holland</v>
          </cell>
          <cell r="C11">
            <v>3</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5</v>
          </cell>
          <cell r="U11">
            <v>7</v>
          </cell>
          <cell r="V11">
            <v>1</v>
          </cell>
          <cell r="W11">
            <v>0</v>
          </cell>
          <cell r="X11">
            <v>0</v>
          </cell>
          <cell r="Y11">
            <v>0</v>
          </cell>
          <cell r="Z11">
            <v>0</v>
          </cell>
          <cell r="AA11">
            <v>13</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5</v>
          </cell>
          <cell r="BI11">
            <v>7</v>
          </cell>
          <cell r="BJ11">
            <v>1</v>
          </cell>
          <cell r="BK11">
            <v>0</v>
          </cell>
          <cell r="BL11">
            <v>0</v>
          </cell>
          <cell r="BM11">
            <v>0</v>
          </cell>
          <cell r="BN11">
            <v>0</v>
          </cell>
          <cell r="BO11">
            <v>13</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Yes</v>
          </cell>
          <cell r="DU11" t="str">
            <v>-</v>
          </cell>
          <cell r="DV11" t="str">
            <v>01775 761161 EXT 4794</v>
          </cell>
          <cell r="DW11" t="str">
            <v>wrabbani@sholland.gov.uk</v>
          </cell>
        </row>
        <row r="12">
          <cell r="B12" t="str">
            <v>Alnwick</v>
          </cell>
          <cell r="C12">
            <v>1</v>
          </cell>
          <cell r="D12">
            <v>1</v>
          </cell>
          <cell r="E12">
            <v>0</v>
          </cell>
          <cell r="F12">
            <v>0</v>
          </cell>
          <cell r="G12">
            <v>0</v>
          </cell>
          <cell r="H12">
            <v>0</v>
          </cell>
          <cell r="I12">
            <v>0</v>
          </cell>
          <cell r="J12">
            <v>0</v>
          </cell>
          <cell r="K12">
            <v>1</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1</v>
          </cell>
          <cell r="BA12">
            <v>0</v>
          </cell>
          <cell r="BB12">
            <v>0</v>
          </cell>
          <cell r="BC12">
            <v>0</v>
          </cell>
          <cell r="BD12">
            <v>0</v>
          </cell>
          <cell r="BE12">
            <v>0</v>
          </cell>
          <cell r="BF12">
            <v>0</v>
          </cell>
          <cell r="BG12">
            <v>1</v>
          </cell>
          <cell r="BH12">
            <v>2</v>
          </cell>
          <cell r="BI12">
            <v>0</v>
          </cell>
          <cell r="BJ12">
            <v>0</v>
          </cell>
          <cell r="BK12">
            <v>0</v>
          </cell>
          <cell r="BL12">
            <v>0</v>
          </cell>
          <cell r="BM12">
            <v>0</v>
          </cell>
          <cell r="BN12">
            <v>0</v>
          </cell>
          <cell r="BO12">
            <v>2</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Yes</v>
          </cell>
          <cell r="DU12" t="str">
            <v>-</v>
          </cell>
          <cell r="DV12" t="str">
            <v>01665 511672</v>
          </cell>
          <cell r="DW12" t="str">
            <v>bhgibson@alnwick.gov.uk</v>
          </cell>
        </row>
        <row r="13">
          <cell r="B13" t="str">
            <v>Bassetlaw</v>
          </cell>
          <cell r="C13">
            <v>3</v>
          </cell>
          <cell r="D13">
            <v>2</v>
          </cell>
          <cell r="E13">
            <v>0</v>
          </cell>
          <cell r="F13">
            <v>0</v>
          </cell>
          <cell r="G13">
            <v>0</v>
          </cell>
          <cell r="H13">
            <v>0</v>
          </cell>
          <cell r="I13">
            <v>0</v>
          </cell>
          <cell r="J13">
            <v>0</v>
          </cell>
          <cell r="K13">
            <v>2</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2</v>
          </cell>
          <cell r="BI13">
            <v>0</v>
          </cell>
          <cell r="BJ13">
            <v>0</v>
          </cell>
          <cell r="BK13">
            <v>0</v>
          </cell>
          <cell r="BL13">
            <v>0</v>
          </cell>
          <cell r="BM13">
            <v>0</v>
          </cell>
          <cell r="BN13">
            <v>0</v>
          </cell>
          <cell r="BO13">
            <v>2</v>
          </cell>
          <cell r="BP13">
            <v>3</v>
          </cell>
          <cell r="BQ13">
            <v>0</v>
          </cell>
          <cell r="BR13">
            <v>0</v>
          </cell>
          <cell r="BS13">
            <v>0</v>
          </cell>
          <cell r="BT13">
            <v>0</v>
          </cell>
          <cell r="BU13">
            <v>0</v>
          </cell>
          <cell r="BV13">
            <v>0</v>
          </cell>
          <cell r="BW13">
            <v>3</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3</v>
          </cell>
          <cell r="DM13">
            <v>0</v>
          </cell>
          <cell r="DN13">
            <v>0</v>
          </cell>
          <cell r="DO13">
            <v>0</v>
          </cell>
          <cell r="DP13">
            <v>0</v>
          </cell>
          <cell r="DQ13">
            <v>0</v>
          </cell>
          <cell r="DR13">
            <v>0</v>
          </cell>
          <cell r="DS13">
            <v>3</v>
          </cell>
          <cell r="DT13" t="str">
            <v>Yes</v>
          </cell>
          <cell r="DU13" t="str">
            <v>-</v>
          </cell>
          <cell r="DV13" t="str">
            <v>01909 533455</v>
          </cell>
          <cell r="DW13" t="str">
            <v>Angela.McLoughlin@bassetlaw.gov.uk</v>
          </cell>
        </row>
        <row r="14">
          <cell r="B14" t="str">
            <v>Woking</v>
          </cell>
          <cell r="C14">
            <v>6</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v>
          </cell>
          <cell r="U14">
            <v>1</v>
          </cell>
          <cell r="V14">
            <v>0</v>
          </cell>
          <cell r="W14">
            <v>0</v>
          </cell>
          <cell r="X14">
            <v>0</v>
          </cell>
          <cell r="Y14">
            <v>0</v>
          </cell>
          <cell r="Z14">
            <v>0</v>
          </cell>
          <cell r="AA14">
            <v>2</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2</v>
          </cell>
          <cell r="AS14">
            <v>0</v>
          </cell>
          <cell r="AT14">
            <v>0</v>
          </cell>
          <cell r="AU14">
            <v>0</v>
          </cell>
          <cell r="AV14">
            <v>0</v>
          </cell>
          <cell r="AW14">
            <v>0</v>
          </cell>
          <cell r="AX14">
            <v>0</v>
          </cell>
          <cell r="AY14">
            <v>2</v>
          </cell>
          <cell r="AZ14">
            <v>0</v>
          </cell>
          <cell r="BA14">
            <v>0</v>
          </cell>
          <cell r="BB14">
            <v>0</v>
          </cell>
          <cell r="BC14">
            <v>0</v>
          </cell>
          <cell r="BD14">
            <v>0</v>
          </cell>
          <cell r="BE14">
            <v>0</v>
          </cell>
          <cell r="BF14">
            <v>0</v>
          </cell>
          <cell r="BG14">
            <v>0</v>
          </cell>
          <cell r="BH14">
            <v>3</v>
          </cell>
          <cell r="BI14">
            <v>1</v>
          </cell>
          <cell r="BJ14">
            <v>0</v>
          </cell>
          <cell r="BK14">
            <v>0</v>
          </cell>
          <cell r="BL14">
            <v>0</v>
          </cell>
          <cell r="BM14">
            <v>0</v>
          </cell>
          <cell r="BN14">
            <v>0</v>
          </cell>
          <cell r="BO14">
            <v>4</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Yes</v>
          </cell>
          <cell r="DU14" t="str">
            <v>-</v>
          </cell>
          <cell r="DV14" t="str">
            <v>01483 743660</v>
          </cell>
          <cell r="DW14" t="str">
            <v>helen.kempsell@woking.gov.uk</v>
          </cell>
        </row>
        <row r="15">
          <cell r="B15" t="str">
            <v>South Tyneside</v>
          </cell>
          <cell r="C15">
            <v>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13</v>
          </cell>
          <cell r="U15">
            <v>0</v>
          </cell>
          <cell r="V15">
            <v>0</v>
          </cell>
          <cell r="W15">
            <v>0</v>
          </cell>
          <cell r="X15">
            <v>0</v>
          </cell>
          <cell r="Y15">
            <v>0</v>
          </cell>
          <cell r="Z15">
            <v>0</v>
          </cell>
          <cell r="AA15">
            <v>13</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1</v>
          </cell>
          <cell r="BA15">
            <v>0</v>
          </cell>
          <cell r="BB15">
            <v>0</v>
          </cell>
          <cell r="BC15">
            <v>0</v>
          </cell>
          <cell r="BD15">
            <v>0</v>
          </cell>
          <cell r="BE15">
            <v>0</v>
          </cell>
          <cell r="BF15">
            <v>0</v>
          </cell>
          <cell r="BG15">
            <v>1</v>
          </cell>
          <cell r="BH15">
            <v>14</v>
          </cell>
          <cell r="BI15">
            <v>0</v>
          </cell>
          <cell r="BJ15">
            <v>0</v>
          </cell>
          <cell r="BK15">
            <v>0</v>
          </cell>
          <cell r="BL15">
            <v>0</v>
          </cell>
          <cell r="BM15">
            <v>0</v>
          </cell>
          <cell r="BN15">
            <v>0</v>
          </cell>
          <cell r="BO15">
            <v>14</v>
          </cell>
          <cell r="BP15">
            <v>1</v>
          </cell>
          <cell r="BQ15">
            <v>0</v>
          </cell>
          <cell r="BR15">
            <v>0</v>
          </cell>
          <cell r="BS15">
            <v>0</v>
          </cell>
          <cell r="BT15">
            <v>0</v>
          </cell>
          <cell r="BU15">
            <v>0</v>
          </cell>
          <cell r="BV15">
            <v>0</v>
          </cell>
          <cell r="BW15">
            <v>1</v>
          </cell>
          <cell r="BX15">
            <v>37</v>
          </cell>
          <cell r="BY15">
            <v>2</v>
          </cell>
          <cell r="BZ15">
            <v>0</v>
          </cell>
          <cell r="CA15">
            <v>0</v>
          </cell>
          <cell r="CB15">
            <v>0</v>
          </cell>
          <cell r="CC15">
            <v>0</v>
          </cell>
          <cell r="CD15">
            <v>0</v>
          </cell>
          <cell r="CE15">
            <v>39</v>
          </cell>
          <cell r="CF15">
            <v>3</v>
          </cell>
          <cell r="CG15">
            <v>0</v>
          </cell>
          <cell r="CH15">
            <v>0</v>
          </cell>
          <cell r="CI15">
            <v>0</v>
          </cell>
          <cell r="CJ15">
            <v>0</v>
          </cell>
          <cell r="CK15">
            <v>0</v>
          </cell>
          <cell r="CL15">
            <v>0</v>
          </cell>
          <cell r="CM15">
            <v>3</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4</v>
          </cell>
          <cell r="DE15">
            <v>0</v>
          </cell>
          <cell r="DF15">
            <v>0</v>
          </cell>
          <cell r="DG15">
            <v>0</v>
          </cell>
          <cell r="DH15">
            <v>0</v>
          </cell>
          <cell r="DI15">
            <v>0</v>
          </cell>
          <cell r="DJ15">
            <v>0</v>
          </cell>
          <cell r="DK15">
            <v>4</v>
          </cell>
          <cell r="DL15">
            <v>45</v>
          </cell>
          <cell r="DM15">
            <v>2</v>
          </cell>
          <cell r="DN15">
            <v>0</v>
          </cell>
          <cell r="DO15">
            <v>0</v>
          </cell>
          <cell r="DP15">
            <v>0</v>
          </cell>
          <cell r="DQ15">
            <v>0</v>
          </cell>
          <cell r="DR15">
            <v>0</v>
          </cell>
          <cell r="DS15">
            <v>47</v>
          </cell>
          <cell r="DT15" t="str">
            <v>Yes</v>
          </cell>
          <cell r="DU15" t="str">
            <v>-</v>
          </cell>
          <cell r="DV15" t="str">
            <v>0191 424 7961</v>
          </cell>
          <cell r="DW15" t="str">
            <v>stephen.hamilton@southtynside.gov.uk</v>
          </cell>
        </row>
        <row r="16">
          <cell r="B16" t="str">
            <v>Calderdale</v>
          </cell>
          <cell r="C16">
            <v>2</v>
          </cell>
          <cell r="D16">
            <v>0</v>
          </cell>
          <cell r="E16">
            <v>0</v>
          </cell>
          <cell r="F16">
            <v>0</v>
          </cell>
          <cell r="G16">
            <v>0</v>
          </cell>
          <cell r="H16">
            <v>0</v>
          </cell>
          <cell r="I16">
            <v>0</v>
          </cell>
          <cell r="J16">
            <v>0</v>
          </cell>
          <cell r="K16">
            <v>0</v>
          </cell>
          <cell r="L16">
            <v>1</v>
          </cell>
          <cell r="M16">
            <v>0</v>
          </cell>
          <cell r="N16">
            <v>0</v>
          </cell>
          <cell r="O16">
            <v>0</v>
          </cell>
          <cell r="P16">
            <v>0</v>
          </cell>
          <cell r="Q16">
            <v>0</v>
          </cell>
          <cell r="R16">
            <v>0</v>
          </cell>
          <cell r="S16">
            <v>1</v>
          </cell>
          <cell r="T16">
            <v>9</v>
          </cell>
          <cell r="U16">
            <v>1</v>
          </cell>
          <cell r="V16">
            <v>0</v>
          </cell>
          <cell r="W16">
            <v>0</v>
          </cell>
          <cell r="X16">
            <v>0</v>
          </cell>
          <cell r="Y16">
            <v>0</v>
          </cell>
          <cell r="Z16">
            <v>0</v>
          </cell>
          <cell r="AA16">
            <v>10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1</v>
          </cell>
          <cell r="AS16">
            <v>0</v>
          </cell>
          <cell r="AT16">
            <v>1</v>
          </cell>
          <cell r="AU16">
            <v>0</v>
          </cell>
          <cell r="AV16">
            <v>0</v>
          </cell>
          <cell r="AW16">
            <v>0</v>
          </cell>
          <cell r="AX16">
            <v>0</v>
          </cell>
          <cell r="AY16">
            <v>2</v>
          </cell>
          <cell r="AZ16">
            <v>8</v>
          </cell>
          <cell r="BA16">
            <v>1</v>
          </cell>
          <cell r="BB16">
            <v>0</v>
          </cell>
          <cell r="BC16">
            <v>0</v>
          </cell>
          <cell r="BD16">
            <v>0</v>
          </cell>
          <cell r="BE16">
            <v>0</v>
          </cell>
          <cell r="BF16">
            <v>0</v>
          </cell>
          <cell r="BG16">
            <v>9</v>
          </cell>
          <cell r="BH16">
            <v>19</v>
          </cell>
          <cell r="BI16">
            <v>2</v>
          </cell>
          <cell r="BJ16">
            <v>1</v>
          </cell>
          <cell r="BK16">
            <v>0</v>
          </cell>
          <cell r="BL16">
            <v>0</v>
          </cell>
          <cell r="BM16">
            <v>0</v>
          </cell>
          <cell r="BN16">
            <v>0</v>
          </cell>
          <cell r="BO16">
            <v>22</v>
          </cell>
          <cell r="BP16">
            <v>0</v>
          </cell>
          <cell r="BQ16">
            <v>0</v>
          </cell>
          <cell r="BR16">
            <v>0</v>
          </cell>
          <cell r="BS16">
            <v>0</v>
          </cell>
          <cell r="BT16">
            <v>0</v>
          </cell>
          <cell r="BU16">
            <v>0</v>
          </cell>
          <cell r="BV16">
            <v>0</v>
          </cell>
          <cell r="BW16">
            <v>0</v>
          </cell>
          <cell r="BX16">
            <v>13</v>
          </cell>
          <cell r="BY16">
            <v>3</v>
          </cell>
          <cell r="BZ16">
            <v>0</v>
          </cell>
          <cell r="CA16">
            <v>0</v>
          </cell>
          <cell r="CB16">
            <v>0</v>
          </cell>
          <cell r="CC16">
            <v>0</v>
          </cell>
          <cell r="CD16">
            <v>0</v>
          </cell>
          <cell r="CE16">
            <v>16</v>
          </cell>
          <cell r="CF16">
            <v>0</v>
          </cell>
          <cell r="CG16">
            <v>0</v>
          </cell>
          <cell r="CH16">
            <v>1</v>
          </cell>
          <cell r="CI16">
            <v>0</v>
          </cell>
          <cell r="CJ16">
            <v>0</v>
          </cell>
          <cell r="CK16">
            <v>0</v>
          </cell>
          <cell r="CL16">
            <v>0</v>
          </cell>
          <cell r="CM16">
            <v>1</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v>
          </cell>
          <cell r="DE16">
            <v>0</v>
          </cell>
          <cell r="DF16">
            <v>0</v>
          </cell>
          <cell r="DG16">
            <v>0</v>
          </cell>
          <cell r="DH16">
            <v>0</v>
          </cell>
          <cell r="DI16">
            <v>0</v>
          </cell>
          <cell r="DJ16">
            <v>0</v>
          </cell>
          <cell r="DK16">
            <v>2</v>
          </cell>
          <cell r="DL16">
            <v>15</v>
          </cell>
          <cell r="DM16">
            <v>3</v>
          </cell>
          <cell r="DN16">
            <v>1</v>
          </cell>
          <cell r="DO16">
            <v>0</v>
          </cell>
          <cell r="DP16">
            <v>0</v>
          </cell>
          <cell r="DQ16">
            <v>0</v>
          </cell>
          <cell r="DR16">
            <v>0</v>
          </cell>
          <cell r="DS16">
            <v>19</v>
          </cell>
          <cell r="DT16" t="str">
            <v>Yes</v>
          </cell>
          <cell r="DU16" t="str">
            <v>-</v>
          </cell>
          <cell r="DV16" t="str">
            <v>01422 392455</v>
          </cell>
          <cell r="DW16" t="str">
            <v>gillian.west@calderdale.gov.uk</v>
          </cell>
        </row>
        <row r="17">
          <cell r="B17" t="str">
            <v>Ealing</v>
          </cell>
          <cell r="C17">
            <v>5</v>
          </cell>
          <cell r="D17">
            <v>0</v>
          </cell>
          <cell r="E17">
            <v>0</v>
          </cell>
          <cell r="F17">
            <v>0</v>
          </cell>
          <cell r="G17">
            <v>0</v>
          </cell>
          <cell r="H17">
            <v>0</v>
          </cell>
          <cell r="I17">
            <v>0</v>
          </cell>
          <cell r="J17">
            <v>0</v>
          </cell>
          <cell r="K17">
            <v>0</v>
          </cell>
          <cell r="L17">
            <v>2</v>
          </cell>
          <cell r="M17">
            <v>0</v>
          </cell>
          <cell r="N17">
            <v>1</v>
          </cell>
          <cell r="O17">
            <v>0</v>
          </cell>
          <cell r="P17">
            <v>3</v>
          </cell>
          <cell r="Q17">
            <v>0</v>
          </cell>
          <cell r="R17">
            <v>1</v>
          </cell>
          <cell r="S17">
            <v>7</v>
          </cell>
          <cell r="T17">
            <v>7</v>
          </cell>
          <cell r="U17">
            <v>10</v>
          </cell>
          <cell r="V17">
            <v>7</v>
          </cell>
          <cell r="W17">
            <v>12</v>
          </cell>
          <cell r="X17">
            <v>31</v>
          </cell>
          <cell r="Y17">
            <v>9</v>
          </cell>
          <cell r="Z17">
            <v>14</v>
          </cell>
          <cell r="AA17">
            <v>90</v>
          </cell>
          <cell r="AB17">
            <v>1</v>
          </cell>
          <cell r="AC17">
            <v>1</v>
          </cell>
          <cell r="AD17">
            <v>0</v>
          </cell>
          <cell r="AE17">
            <v>0</v>
          </cell>
          <cell r="AF17">
            <v>1</v>
          </cell>
          <cell r="AG17">
            <v>0</v>
          </cell>
          <cell r="AH17">
            <v>4</v>
          </cell>
          <cell r="AI17">
            <v>7</v>
          </cell>
          <cell r="AJ17">
            <v>0</v>
          </cell>
          <cell r="AK17">
            <v>0</v>
          </cell>
          <cell r="AL17">
            <v>0</v>
          </cell>
          <cell r="AM17">
            <v>0</v>
          </cell>
          <cell r="AN17">
            <v>0</v>
          </cell>
          <cell r="AO17">
            <v>0</v>
          </cell>
          <cell r="AP17">
            <v>0</v>
          </cell>
          <cell r="AQ17">
            <v>0</v>
          </cell>
          <cell r="AR17">
            <v>0</v>
          </cell>
          <cell r="AS17">
            <v>0</v>
          </cell>
          <cell r="AT17">
            <v>0</v>
          </cell>
          <cell r="AU17">
            <v>0</v>
          </cell>
          <cell r="AV17">
            <v>1</v>
          </cell>
          <cell r="AW17">
            <v>1</v>
          </cell>
          <cell r="AX17">
            <v>0</v>
          </cell>
          <cell r="AY17">
            <v>2</v>
          </cell>
          <cell r="AZ17">
            <v>5</v>
          </cell>
          <cell r="BA17">
            <v>2</v>
          </cell>
          <cell r="BB17">
            <v>4</v>
          </cell>
          <cell r="BC17">
            <v>5</v>
          </cell>
          <cell r="BD17">
            <v>2</v>
          </cell>
          <cell r="BE17">
            <v>5</v>
          </cell>
          <cell r="BF17">
            <v>2</v>
          </cell>
          <cell r="BG17">
            <v>25</v>
          </cell>
          <cell r="BH17">
            <v>15</v>
          </cell>
          <cell r="BI17">
            <v>13</v>
          </cell>
          <cell r="BJ17">
            <v>12</v>
          </cell>
          <cell r="BK17">
            <v>17</v>
          </cell>
          <cell r="BL17">
            <v>38</v>
          </cell>
          <cell r="BM17">
            <v>15</v>
          </cell>
          <cell r="BN17">
            <v>21</v>
          </cell>
          <cell r="BO17">
            <v>131</v>
          </cell>
          <cell r="BP17">
            <v>0</v>
          </cell>
          <cell r="BQ17">
            <v>0</v>
          </cell>
          <cell r="BR17">
            <v>0</v>
          </cell>
          <cell r="BS17">
            <v>0</v>
          </cell>
          <cell r="BT17">
            <v>0</v>
          </cell>
          <cell r="BU17">
            <v>0</v>
          </cell>
          <cell r="BV17">
            <v>0</v>
          </cell>
          <cell r="BW17">
            <v>0</v>
          </cell>
          <cell r="BX17">
            <v>4</v>
          </cell>
          <cell r="BY17">
            <v>2</v>
          </cell>
          <cell r="BZ17">
            <v>0</v>
          </cell>
          <cell r="CA17">
            <v>1</v>
          </cell>
          <cell r="CB17">
            <v>0</v>
          </cell>
          <cell r="CC17">
            <v>0</v>
          </cell>
          <cell r="CD17">
            <v>0</v>
          </cell>
          <cell r="CE17">
            <v>7</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4</v>
          </cell>
          <cell r="DM17">
            <v>2</v>
          </cell>
          <cell r="DN17">
            <v>0</v>
          </cell>
          <cell r="DO17">
            <v>1</v>
          </cell>
          <cell r="DP17">
            <v>0</v>
          </cell>
          <cell r="DQ17">
            <v>0</v>
          </cell>
          <cell r="DR17">
            <v>0</v>
          </cell>
          <cell r="DS17">
            <v>7</v>
          </cell>
          <cell r="DT17" t="str">
            <v>Yes</v>
          </cell>
          <cell r="DU17" t="str">
            <v>-</v>
          </cell>
          <cell r="DV17" t="str">
            <v>020 8825 5024</v>
          </cell>
          <cell r="DW17" t="str">
            <v>arec.koundarjian@ealing.gov.uk</v>
          </cell>
        </row>
        <row r="18">
          <cell r="B18" t="str">
            <v>Southwark</v>
          </cell>
          <cell r="C18">
            <v>5</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5</v>
          </cell>
          <cell r="U18">
            <v>10</v>
          </cell>
          <cell r="V18">
            <v>16</v>
          </cell>
          <cell r="W18">
            <v>31</v>
          </cell>
          <cell r="X18">
            <v>0</v>
          </cell>
          <cell r="Y18">
            <v>0</v>
          </cell>
          <cell r="Z18">
            <v>0</v>
          </cell>
          <cell r="AA18">
            <v>62</v>
          </cell>
          <cell r="AB18">
            <v>1</v>
          </cell>
          <cell r="AC18">
            <v>0</v>
          </cell>
          <cell r="AD18">
            <v>0</v>
          </cell>
          <cell r="AE18">
            <v>2</v>
          </cell>
          <cell r="AF18">
            <v>0</v>
          </cell>
          <cell r="AG18">
            <v>0</v>
          </cell>
          <cell r="AH18">
            <v>0</v>
          </cell>
          <cell r="AI18">
            <v>3</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1</v>
          </cell>
          <cell r="BB18">
            <v>1</v>
          </cell>
          <cell r="BC18">
            <v>0</v>
          </cell>
          <cell r="BD18">
            <v>0</v>
          </cell>
          <cell r="BE18">
            <v>0</v>
          </cell>
          <cell r="BF18">
            <v>0</v>
          </cell>
          <cell r="BG18">
            <v>2</v>
          </cell>
          <cell r="BH18">
            <v>6</v>
          </cell>
          <cell r="BI18">
            <v>11</v>
          </cell>
          <cell r="BJ18">
            <v>17</v>
          </cell>
          <cell r="BK18">
            <v>33</v>
          </cell>
          <cell r="BL18">
            <v>0</v>
          </cell>
          <cell r="BM18">
            <v>0</v>
          </cell>
          <cell r="BN18">
            <v>0</v>
          </cell>
          <cell r="BO18">
            <v>67</v>
          </cell>
          <cell r="BP18">
            <v>0</v>
          </cell>
          <cell r="BQ18">
            <v>0</v>
          </cell>
          <cell r="BR18">
            <v>0</v>
          </cell>
          <cell r="BS18">
            <v>0</v>
          </cell>
          <cell r="BT18">
            <v>0</v>
          </cell>
          <cell r="BU18">
            <v>0</v>
          </cell>
          <cell r="BV18">
            <v>0</v>
          </cell>
          <cell r="BW18">
            <v>0</v>
          </cell>
          <cell r="BX18">
            <v>3</v>
          </cell>
          <cell r="BY18">
            <v>7</v>
          </cell>
          <cell r="BZ18">
            <v>12</v>
          </cell>
          <cell r="CA18">
            <v>19</v>
          </cell>
          <cell r="CB18">
            <v>0</v>
          </cell>
          <cell r="CC18">
            <v>0</v>
          </cell>
          <cell r="CD18">
            <v>0</v>
          </cell>
          <cell r="CE18">
            <v>41</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v>
          </cell>
          <cell r="DE18">
            <v>3</v>
          </cell>
          <cell r="DF18">
            <v>2</v>
          </cell>
          <cell r="DG18">
            <v>4</v>
          </cell>
          <cell r="DH18">
            <v>0</v>
          </cell>
          <cell r="DI18">
            <v>0</v>
          </cell>
          <cell r="DJ18">
            <v>0</v>
          </cell>
          <cell r="DK18">
            <v>10</v>
          </cell>
          <cell r="DL18">
            <v>4</v>
          </cell>
          <cell r="DM18">
            <v>10</v>
          </cell>
          <cell r="DN18">
            <v>14</v>
          </cell>
          <cell r="DO18">
            <v>23</v>
          </cell>
          <cell r="DP18">
            <v>0</v>
          </cell>
          <cell r="DQ18">
            <v>0</v>
          </cell>
          <cell r="DR18">
            <v>0</v>
          </cell>
          <cell r="DS18">
            <v>51</v>
          </cell>
          <cell r="DT18" t="str">
            <v>Yes</v>
          </cell>
          <cell r="DU18" t="str">
            <v>-</v>
          </cell>
          <cell r="DV18" t="str">
            <v>0207 525 7775</v>
          </cell>
          <cell r="DW18" t="str">
            <v>JACKIE.RICHARDS@SOUTHWARK.GOV.UK</v>
          </cell>
        </row>
        <row r="19">
          <cell r="B19" t="str">
            <v>Test Account</v>
          </cell>
          <cell r="C19">
            <v>10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row>
        <row r="20">
          <cell r="B20" t="str">
            <v>Luton</v>
          </cell>
          <cell r="C20">
            <v>4</v>
          </cell>
          <cell r="D20">
            <v>0</v>
          </cell>
          <cell r="E20">
            <v>0</v>
          </cell>
          <cell r="F20">
            <v>0</v>
          </cell>
          <cell r="G20">
            <v>0</v>
          </cell>
          <cell r="H20">
            <v>0</v>
          </cell>
          <cell r="I20">
            <v>0</v>
          </cell>
          <cell r="J20">
            <v>0</v>
          </cell>
          <cell r="K20">
            <v>0</v>
          </cell>
          <cell r="L20">
            <v>1</v>
          </cell>
          <cell r="M20">
            <v>0</v>
          </cell>
          <cell r="N20">
            <v>0</v>
          </cell>
          <cell r="O20">
            <v>0</v>
          </cell>
          <cell r="P20">
            <v>0</v>
          </cell>
          <cell r="Q20">
            <v>0</v>
          </cell>
          <cell r="R20">
            <v>0</v>
          </cell>
          <cell r="S20">
            <v>1</v>
          </cell>
          <cell r="T20">
            <v>0</v>
          </cell>
          <cell r="U20">
            <v>0</v>
          </cell>
          <cell r="V20">
            <v>47</v>
          </cell>
          <cell r="W20">
            <v>0</v>
          </cell>
          <cell r="X20">
            <v>0</v>
          </cell>
          <cell r="Y20">
            <v>0</v>
          </cell>
          <cell r="Z20">
            <v>0</v>
          </cell>
          <cell r="AA20">
            <v>47</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5</v>
          </cell>
          <cell r="AS20">
            <v>5</v>
          </cell>
          <cell r="AT20">
            <v>0</v>
          </cell>
          <cell r="AU20">
            <v>0</v>
          </cell>
          <cell r="AV20">
            <v>0</v>
          </cell>
          <cell r="AW20">
            <v>0</v>
          </cell>
          <cell r="AX20">
            <v>0</v>
          </cell>
          <cell r="AY20">
            <v>10</v>
          </cell>
          <cell r="AZ20">
            <v>0</v>
          </cell>
          <cell r="BA20">
            <v>0</v>
          </cell>
          <cell r="BB20">
            <v>0</v>
          </cell>
          <cell r="BC20">
            <v>0</v>
          </cell>
          <cell r="BD20">
            <v>0</v>
          </cell>
          <cell r="BE20">
            <v>0</v>
          </cell>
          <cell r="BF20">
            <v>0</v>
          </cell>
          <cell r="BG20">
            <v>0</v>
          </cell>
          <cell r="BH20">
            <v>6</v>
          </cell>
          <cell r="BI20">
            <v>5</v>
          </cell>
          <cell r="BJ20">
            <v>47</v>
          </cell>
          <cell r="BK20">
            <v>0</v>
          </cell>
          <cell r="BL20">
            <v>0</v>
          </cell>
          <cell r="BM20">
            <v>0</v>
          </cell>
          <cell r="BN20">
            <v>0</v>
          </cell>
          <cell r="BO20">
            <v>58</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Yes</v>
          </cell>
          <cell r="DU20" t="str">
            <v>-</v>
          </cell>
          <cell r="DV20" t="str">
            <v>01582546961</v>
          </cell>
          <cell r="DW20" t="str">
            <v>dolanm@luton.gov.uk</v>
          </cell>
        </row>
        <row r="21">
          <cell r="B21" t="str">
            <v>Congleton</v>
          </cell>
          <cell r="C21">
            <v>9</v>
          </cell>
          <cell r="D21">
            <v>0</v>
          </cell>
          <cell r="E21">
            <v>0</v>
          </cell>
          <cell r="F21">
            <v>0</v>
          </cell>
          <cell r="G21">
            <v>0</v>
          </cell>
          <cell r="H21">
            <v>0</v>
          </cell>
          <cell r="I21">
            <v>0</v>
          </cell>
          <cell r="J21">
            <v>0</v>
          </cell>
          <cell r="K21">
            <v>0</v>
          </cell>
          <cell r="L21">
            <v>0</v>
          </cell>
          <cell r="M21">
            <v>1</v>
          </cell>
          <cell r="N21">
            <v>0</v>
          </cell>
          <cell r="O21">
            <v>0</v>
          </cell>
          <cell r="P21">
            <v>0</v>
          </cell>
          <cell r="Q21">
            <v>0</v>
          </cell>
          <cell r="R21">
            <v>0</v>
          </cell>
          <cell r="S21">
            <v>1</v>
          </cell>
          <cell r="T21">
            <v>5</v>
          </cell>
          <cell r="U21">
            <v>0</v>
          </cell>
          <cell r="V21">
            <v>0</v>
          </cell>
          <cell r="W21">
            <v>0</v>
          </cell>
          <cell r="X21">
            <v>0</v>
          </cell>
          <cell r="Y21">
            <v>0</v>
          </cell>
          <cell r="Z21">
            <v>0</v>
          </cell>
          <cell r="AA21">
            <v>5</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1</v>
          </cell>
          <cell r="BA21">
            <v>1</v>
          </cell>
          <cell r="BB21">
            <v>0</v>
          </cell>
          <cell r="BC21">
            <v>0</v>
          </cell>
          <cell r="BD21">
            <v>0</v>
          </cell>
          <cell r="BE21">
            <v>0</v>
          </cell>
          <cell r="BF21">
            <v>0</v>
          </cell>
          <cell r="BG21">
            <v>2</v>
          </cell>
          <cell r="BH21">
            <v>6</v>
          </cell>
          <cell r="BI21">
            <v>2</v>
          </cell>
          <cell r="BJ21">
            <v>0</v>
          </cell>
          <cell r="BK21">
            <v>0</v>
          </cell>
          <cell r="BL21">
            <v>0</v>
          </cell>
          <cell r="BM21">
            <v>0</v>
          </cell>
          <cell r="BN21">
            <v>0</v>
          </cell>
          <cell r="BO21">
            <v>8</v>
          </cell>
          <cell r="BP21">
            <v>0</v>
          </cell>
          <cell r="BQ21">
            <v>0</v>
          </cell>
          <cell r="BR21">
            <v>0</v>
          </cell>
          <cell r="BS21">
            <v>0</v>
          </cell>
          <cell r="BT21">
            <v>0</v>
          </cell>
          <cell r="BU21">
            <v>0</v>
          </cell>
          <cell r="BV21">
            <v>0</v>
          </cell>
          <cell r="BW21">
            <v>0</v>
          </cell>
          <cell r="BX21">
            <v>1</v>
          </cell>
          <cell r="BY21">
            <v>0</v>
          </cell>
          <cell r="BZ21">
            <v>0</v>
          </cell>
          <cell r="CA21">
            <v>0</v>
          </cell>
          <cell r="CB21">
            <v>0</v>
          </cell>
          <cell r="CC21">
            <v>0</v>
          </cell>
          <cell r="CD21">
            <v>0</v>
          </cell>
          <cell r="CE21">
            <v>1</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1</v>
          </cell>
          <cell r="DM21">
            <v>0</v>
          </cell>
          <cell r="DN21">
            <v>0</v>
          </cell>
          <cell r="DO21">
            <v>0</v>
          </cell>
          <cell r="DP21">
            <v>0</v>
          </cell>
          <cell r="DQ21">
            <v>0</v>
          </cell>
          <cell r="DR21">
            <v>0</v>
          </cell>
          <cell r="DS21">
            <v>1</v>
          </cell>
          <cell r="DT21" t="str">
            <v>Yes</v>
          </cell>
          <cell r="DU21" t="str">
            <v>-</v>
          </cell>
          <cell r="DV21" t="str">
            <v>01270 769350</v>
          </cell>
          <cell r="DW21" t="str">
            <v>helenlonsdale@congleton.gov.uk</v>
          </cell>
        </row>
        <row r="22">
          <cell r="B22" t="str">
            <v>North East Derbyshire</v>
          </cell>
          <cell r="C22">
            <v>3</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22</v>
          </cell>
          <cell r="U22">
            <v>26</v>
          </cell>
          <cell r="V22">
            <v>46</v>
          </cell>
          <cell r="W22">
            <v>28</v>
          </cell>
          <cell r="X22">
            <v>16</v>
          </cell>
          <cell r="Y22">
            <v>15</v>
          </cell>
          <cell r="Z22">
            <v>12</v>
          </cell>
          <cell r="AA22">
            <v>165</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1</v>
          </cell>
          <cell r="BA22">
            <v>1</v>
          </cell>
          <cell r="BB22">
            <v>0</v>
          </cell>
          <cell r="BC22">
            <v>0</v>
          </cell>
          <cell r="BD22">
            <v>0</v>
          </cell>
          <cell r="BE22">
            <v>0</v>
          </cell>
          <cell r="BF22">
            <v>0</v>
          </cell>
          <cell r="BG22">
            <v>2</v>
          </cell>
          <cell r="BH22">
            <v>23</v>
          </cell>
          <cell r="BI22">
            <v>27</v>
          </cell>
          <cell r="BJ22">
            <v>46</v>
          </cell>
          <cell r="BK22">
            <v>28</v>
          </cell>
          <cell r="BL22">
            <v>16</v>
          </cell>
          <cell r="BM22">
            <v>15</v>
          </cell>
          <cell r="BN22">
            <v>12</v>
          </cell>
          <cell r="BO22">
            <v>167</v>
          </cell>
          <cell r="BP22">
            <v>0</v>
          </cell>
          <cell r="BQ22">
            <v>0</v>
          </cell>
          <cell r="BR22">
            <v>0</v>
          </cell>
          <cell r="BS22">
            <v>0</v>
          </cell>
          <cell r="BT22">
            <v>0</v>
          </cell>
          <cell r="BU22">
            <v>0</v>
          </cell>
          <cell r="BV22">
            <v>0</v>
          </cell>
          <cell r="BW22">
            <v>0</v>
          </cell>
          <cell r="BX22">
            <v>3</v>
          </cell>
          <cell r="BY22">
            <v>0</v>
          </cell>
          <cell r="BZ22">
            <v>0</v>
          </cell>
          <cell r="CA22">
            <v>0</v>
          </cell>
          <cell r="CB22">
            <v>0</v>
          </cell>
          <cell r="CC22">
            <v>0</v>
          </cell>
          <cell r="CD22">
            <v>0</v>
          </cell>
          <cell r="CE22">
            <v>3</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3</v>
          </cell>
          <cell r="DM22">
            <v>0</v>
          </cell>
          <cell r="DN22">
            <v>0</v>
          </cell>
          <cell r="DO22">
            <v>0</v>
          </cell>
          <cell r="DP22">
            <v>0</v>
          </cell>
          <cell r="DQ22">
            <v>0</v>
          </cell>
          <cell r="DR22">
            <v>0</v>
          </cell>
          <cell r="DS22">
            <v>3</v>
          </cell>
          <cell r="DT22" t="str">
            <v>Yes</v>
          </cell>
          <cell r="DU22" t="str">
            <v>-The reasons for these discrepancies are as follows:_x000D_
_x000D_
When I took over producing the P1e in about September last year I continued to classify the different types of accommodation as they were previously done. I am now training a colleague to complete th</v>
          </cell>
          <cell r="DV22" t="str">
            <v>01246 217303</v>
          </cell>
          <cell r="DW22" t="str">
            <v>joanna.buckle@ne-derbyshire.gov.uk</v>
          </cell>
        </row>
        <row r="23">
          <cell r="B23" t="str">
            <v>Purbeck</v>
          </cell>
          <cell r="C23">
            <v>7</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v>
          </cell>
          <cell r="W23">
            <v>2</v>
          </cell>
          <cell r="X23">
            <v>0</v>
          </cell>
          <cell r="Y23">
            <v>0</v>
          </cell>
          <cell r="Z23">
            <v>0</v>
          </cell>
          <cell r="AA23">
            <v>4</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2</v>
          </cell>
          <cell r="BK23">
            <v>2</v>
          </cell>
          <cell r="BL23">
            <v>0</v>
          </cell>
          <cell r="BM23">
            <v>0</v>
          </cell>
          <cell r="BN23">
            <v>0</v>
          </cell>
          <cell r="BO23">
            <v>4</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Yes</v>
          </cell>
          <cell r="DU23" t="str">
            <v>-</v>
          </cell>
          <cell r="DV23" t="str">
            <v>01929 557284</v>
          </cell>
          <cell r="DW23" t="str">
            <v>philipbrown@purbeck-dc.gov.uk</v>
          </cell>
        </row>
        <row r="24">
          <cell r="B24" t="str">
            <v>Hastings</v>
          </cell>
          <cell r="C24">
            <v>6</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15</v>
          </cell>
          <cell r="U24">
            <v>12</v>
          </cell>
          <cell r="V24">
            <v>8</v>
          </cell>
          <cell r="W24">
            <v>3</v>
          </cell>
          <cell r="X24">
            <v>1</v>
          </cell>
          <cell r="Y24">
            <v>0</v>
          </cell>
          <cell r="Z24">
            <v>1</v>
          </cell>
          <cell r="AA24">
            <v>40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39</v>
          </cell>
          <cell r="BA24">
            <v>4</v>
          </cell>
          <cell r="BB24">
            <v>6</v>
          </cell>
          <cell r="BC24">
            <v>1</v>
          </cell>
          <cell r="BD24">
            <v>1</v>
          </cell>
          <cell r="BE24">
            <v>0</v>
          </cell>
          <cell r="BF24">
            <v>0</v>
          </cell>
          <cell r="BG24">
            <v>51</v>
          </cell>
          <cell r="BH24">
            <v>54</v>
          </cell>
          <cell r="BI24">
            <v>16</v>
          </cell>
          <cell r="BJ24">
            <v>14</v>
          </cell>
          <cell r="BK24">
            <v>4</v>
          </cell>
          <cell r="BL24">
            <v>2</v>
          </cell>
          <cell r="BM24">
            <v>0</v>
          </cell>
          <cell r="BN24">
            <v>1</v>
          </cell>
          <cell r="BO24">
            <v>91</v>
          </cell>
          <cell r="BP24">
            <v>0</v>
          </cell>
          <cell r="BQ24">
            <v>0</v>
          </cell>
          <cell r="BR24">
            <v>0</v>
          </cell>
          <cell r="BS24">
            <v>0</v>
          </cell>
          <cell r="BT24">
            <v>0</v>
          </cell>
          <cell r="BU24">
            <v>0</v>
          </cell>
          <cell r="BV24">
            <v>0</v>
          </cell>
          <cell r="BW24">
            <v>0</v>
          </cell>
          <cell r="BX24">
            <v>12</v>
          </cell>
          <cell r="BY24">
            <v>2</v>
          </cell>
          <cell r="BZ24">
            <v>0</v>
          </cell>
          <cell r="CA24">
            <v>0</v>
          </cell>
          <cell r="CB24">
            <v>0</v>
          </cell>
          <cell r="CC24">
            <v>0</v>
          </cell>
          <cell r="CD24">
            <v>0</v>
          </cell>
          <cell r="CE24">
            <v>14</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v>
          </cell>
          <cell r="DE24">
            <v>1</v>
          </cell>
          <cell r="DF24">
            <v>0</v>
          </cell>
          <cell r="DG24">
            <v>0</v>
          </cell>
          <cell r="DH24">
            <v>0</v>
          </cell>
          <cell r="DI24">
            <v>0</v>
          </cell>
          <cell r="DJ24">
            <v>0</v>
          </cell>
          <cell r="DK24">
            <v>4</v>
          </cell>
          <cell r="DL24">
            <v>15</v>
          </cell>
          <cell r="DM24">
            <v>3</v>
          </cell>
          <cell r="DN24">
            <v>0</v>
          </cell>
          <cell r="DO24">
            <v>0</v>
          </cell>
          <cell r="DP24">
            <v>0</v>
          </cell>
          <cell r="DQ24">
            <v>0</v>
          </cell>
          <cell r="DR24">
            <v>0</v>
          </cell>
          <cell r="DS24">
            <v>18</v>
          </cell>
          <cell r="DT24" t="str">
            <v>Yes</v>
          </cell>
          <cell r="DU24" t="str">
            <v>-E2 9d (cell d)Other reason-Dysphasia. The person is at risk of sexual or financial exploitation if he were to be street homeless.</v>
          </cell>
          <cell r="DV24" t="str">
            <v>01424 451312</v>
          </cell>
          <cell r="DW24" t="str">
            <v>aclemett@hastings.gov.uk</v>
          </cell>
        </row>
        <row r="25">
          <cell r="B25" t="str">
            <v>Rochford</v>
          </cell>
          <cell r="C25">
            <v>4</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8</v>
          </cell>
          <cell r="U25">
            <v>3</v>
          </cell>
          <cell r="V25">
            <v>0</v>
          </cell>
          <cell r="W25">
            <v>0</v>
          </cell>
          <cell r="X25">
            <v>0</v>
          </cell>
          <cell r="Y25">
            <v>0</v>
          </cell>
          <cell r="Z25">
            <v>0</v>
          </cell>
          <cell r="AA25">
            <v>11</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8</v>
          </cell>
          <cell r="BI25">
            <v>3</v>
          </cell>
          <cell r="BJ25">
            <v>0</v>
          </cell>
          <cell r="BK25">
            <v>0</v>
          </cell>
          <cell r="BL25">
            <v>0</v>
          </cell>
          <cell r="BM25">
            <v>0</v>
          </cell>
          <cell r="BN25">
            <v>0</v>
          </cell>
          <cell r="BO25">
            <v>11</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t="str">
            <v>Yes</v>
          </cell>
          <cell r="DU25" t="str">
            <v>-</v>
          </cell>
          <cell r="DV25" t="str">
            <v>01702 318069</v>
          </cell>
          <cell r="DW25" t="str">
            <v>jeanette.moulsdale@rochford.gov.uk</v>
          </cell>
        </row>
        <row r="26">
          <cell r="B26" t="str">
            <v>Cheltenham</v>
          </cell>
          <cell r="C26">
            <v>7</v>
          </cell>
          <cell r="D26">
            <v>0</v>
          </cell>
          <cell r="E26">
            <v>0</v>
          </cell>
          <cell r="F26">
            <v>0</v>
          </cell>
          <cell r="G26">
            <v>0</v>
          </cell>
          <cell r="H26">
            <v>0</v>
          </cell>
          <cell r="I26">
            <v>0</v>
          </cell>
          <cell r="J26">
            <v>0</v>
          </cell>
          <cell r="K26">
            <v>0</v>
          </cell>
          <cell r="L26">
            <v>1</v>
          </cell>
          <cell r="M26">
            <v>0</v>
          </cell>
          <cell r="N26">
            <v>1</v>
          </cell>
          <cell r="O26">
            <v>0</v>
          </cell>
          <cell r="P26">
            <v>0</v>
          </cell>
          <cell r="Q26">
            <v>0</v>
          </cell>
          <cell r="R26">
            <v>0</v>
          </cell>
          <cell r="S26">
            <v>2</v>
          </cell>
          <cell r="T26">
            <v>15</v>
          </cell>
          <cell r="U26">
            <v>2</v>
          </cell>
          <cell r="V26">
            <v>2</v>
          </cell>
          <cell r="W26">
            <v>2</v>
          </cell>
          <cell r="X26">
            <v>0</v>
          </cell>
          <cell r="Y26">
            <v>0</v>
          </cell>
          <cell r="Z26">
            <v>0</v>
          </cell>
          <cell r="AA26">
            <v>21</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2</v>
          </cell>
          <cell r="BA26">
            <v>1</v>
          </cell>
          <cell r="BB26">
            <v>0</v>
          </cell>
          <cell r="BC26">
            <v>1</v>
          </cell>
          <cell r="BD26">
            <v>0</v>
          </cell>
          <cell r="BE26">
            <v>0</v>
          </cell>
          <cell r="BF26">
            <v>0</v>
          </cell>
          <cell r="BG26">
            <v>4</v>
          </cell>
          <cell r="BH26">
            <v>18</v>
          </cell>
          <cell r="BI26">
            <v>3</v>
          </cell>
          <cell r="BJ26">
            <v>3</v>
          </cell>
          <cell r="BK26">
            <v>3</v>
          </cell>
          <cell r="BL26">
            <v>0</v>
          </cell>
          <cell r="BM26">
            <v>0</v>
          </cell>
          <cell r="BN26">
            <v>0</v>
          </cell>
          <cell r="BO26">
            <v>27</v>
          </cell>
          <cell r="BP26">
            <v>0</v>
          </cell>
          <cell r="BQ26">
            <v>0</v>
          </cell>
          <cell r="BR26">
            <v>0</v>
          </cell>
          <cell r="BS26">
            <v>0</v>
          </cell>
          <cell r="BT26">
            <v>0</v>
          </cell>
          <cell r="BU26">
            <v>0</v>
          </cell>
          <cell r="BV26">
            <v>0</v>
          </cell>
          <cell r="BW26">
            <v>0</v>
          </cell>
          <cell r="BX26">
            <v>20</v>
          </cell>
          <cell r="BY26">
            <v>1</v>
          </cell>
          <cell r="BZ26">
            <v>2</v>
          </cell>
          <cell r="CA26">
            <v>0</v>
          </cell>
          <cell r="CB26">
            <v>0</v>
          </cell>
          <cell r="CC26">
            <v>0</v>
          </cell>
          <cell r="CD26">
            <v>0</v>
          </cell>
          <cell r="CE26">
            <v>23</v>
          </cell>
          <cell r="CF26">
            <v>2</v>
          </cell>
          <cell r="CG26">
            <v>0</v>
          </cell>
          <cell r="CH26">
            <v>0</v>
          </cell>
          <cell r="CI26">
            <v>0</v>
          </cell>
          <cell r="CJ26">
            <v>0</v>
          </cell>
          <cell r="CK26">
            <v>0</v>
          </cell>
          <cell r="CL26">
            <v>0</v>
          </cell>
          <cell r="CM26">
            <v>2</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2</v>
          </cell>
          <cell r="DF26">
            <v>0</v>
          </cell>
          <cell r="DG26">
            <v>0</v>
          </cell>
          <cell r="DH26">
            <v>0</v>
          </cell>
          <cell r="DI26">
            <v>0</v>
          </cell>
          <cell r="DJ26">
            <v>0</v>
          </cell>
          <cell r="DK26">
            <v>2</v>
          </cell>
          <cell r="DL26">
            <v>22</v>
          </cell>
          <cell r="DM26">
            <v>3</v>
          </cell>
          <cell r="DN26">
            <v>2</v>
          </cell>
          <cell r="DO26">
            <v>0</v>
          </cell>
          <cell r="DP26">
            <v>0</v>
          </cell>
          <cell r="DQ26">
            <v>0</v>
          </cell>
          <cell r="DR26">
            <v>0</v>
          </cell>
          <cell r="DS26">
            <v>27</v>
          </cell>
          <cell r="DT26" t="str">
            <v>Yes</v>
          </cell>
          <cell r="DU26" t="str">
            <v>-</v>
          </cell>
          <cell r="DV26" t="str">
            <v>01242 775144</v>
          </cell>
          <cell r="DW26" t="str">
            <v>erin.davies@cheltenham.gov.uk</v>
          </cell>
        </row>
        <row r="27">
          <cell r="B27" t="str">
            <v>New Forest</v>
          </cell>
          <cell r="C27">
            <v>6</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1</v>
          </cell>
          <cell r="U27">
            <v>0</v>
          </cell>
          <cell r="V27">
            <v>3</v>
          </cell>
          <cell r="W27">
            <v>1</v>
          </cell>
          <cell r="X27">
            <v>1</v>
          </cell>
          <cell r="Y27">
            <v>0</v>
          </cell>
          <cell r="Z27">
            <v>3</v>
          </cell>
          <cell r="AA27">
            <v>9</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2</v>
          </cell>
          <cell r="BB27">
            <v>2</v>
          </cell>
          <cell r="BC27">
            <v>1</v>
          </cell>
          <cell r="BD27">
            <v>2</v>
          </cell>
          <cell r="BE27">
            <v>0</v>
          </cell>
          <cell r="BF27">
            <v>1</v>
          </cell>
          <cell r="BG27">
            <v>8</v>
          </cell>
          <cell r="BH27">
            <v>1</v>
          </cell>
          <cell r="BI27">
            <v>2</v>
          </cell>
          <cell r="BJ27">
            <v>5</v>
          </cell>
          <cell r="BK27">
            <v>2</v>
          </cell>
          <cell r="BL27">
            <v>3</v>
          </cell>
          <cell r="BM27">
            <v>0</v>
          </cell>
          <cell r="BN27">
            <v>4</v>
          </cell>
          <cell r="BO27">
            <v>17</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t="str">
            <v>Yes</v>
          </cell>
          <cell r="DU27" t="str">
            <v>-</v>
          </cell>
          <cell r="DV27" t="str">
            <v>02380285190</v>
          </cell>
          <cell r="DW27" t="str">
            <v>greg.spawton@nfdc.gov.uk</v>
          </cell>
        </row>
        <row r="28">
          <cell r="B28" t="str">
            <v>St Albans</v>
          </cell>
          <cell r="C28">
            <v>4</v>
          </cell>
          <cell r="D28">
            <v>3</v>
          </cell>
          <cell r="E28">
            <v>0</v>
          </cell>
          <cell r="F28">
            <v>0</v>
          </cell>
          <cell r="G28">
            <v>0</v>
          </cell>
          <cell r="H28">
            <v>0</v>
          </cell>
          <cell r="I28">
            <v>0</v>
          </cell>
          <cell r="J28">
            <v>0</v>
          </cell>
          <cell r="K28">
            <v>3</v>
          </cell>
          <cell r="L28">
            <v>0</v>
          </cell>
          <cell r="M28">
            <v>0</v>
          </cell>
          <cell r="N28">
            <v>0</v>
          </cell>
          <cell r="O28">
            <v>0</v>
          </cell>
          <cell r="P28">
            <v>0</v>
          </cell>
          <cell r="Q28">
            <v>0</v>
          </cell>
          <cell r="R28">
            <v>0</v>
          </cell>
          <cell r="S28">
            <v>0</v>
          </cell>
          <cell r="T28">
            <v>4</v>
          </cell>
          <cell r="U28">
            <v>16</v>
          </cell>
          <cell r="V28">
            <v>4</v>
          </cell>
          <cell r="W28">
            <v>0</v>
          </cell>
          <cell r="X28">
            <v>0</v>
          </cell>
          <cell r="Y28">
            <v>0</v>
          </cell>
          <cell r="Z28">
            <v>0</v>
          </cell>
          <cell r="AA28">
            <v>24</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2</v>
          </cell>
          <cell r="BA28">
            <v>1</v>
          </cell>
          <cell r="BB28">
            <v>0</v>
          </cell>
          <cell r="BC28">
            <v>0</v>
          </cell>
          <cell r="BD28">
            <v>0</v>
          </cell>
          <cell r="BE28">
            <v>0</v>
          </cell>
          <cell r="BF28">
            <v>0</v>
          </cell>
          <cell r="BG28">
            <v>3</v>
          </cell>
          <cell r="BH28">
            <v>9</v>
          </cell>
          <cell r="BI28">
            <v>17</v>
          </cell>
          <cell r="BJ28">
            <v>4</v>
          </cell>
          <cell r="BK28">
            <v>0</v>
          </cell>
          <cell r="BL28">
            <v>0</v>
          </cell>
          <cell r="BM28">
            <v>0</v>
          </cell>
          <cell r="BN28">
            <v>0</v>
          </cell>
          <cell r="BO28">
            <v>30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t="str">
            <v>Yes</v>
          </cell>
          <cell r="DU28" t="str">
            <v>-</v>
          </cell>
          <cell r="DV28" t="str">
            <v>01727 819408</v>
          </cell>
          <cell r="DW28" t="str">
            <v>s.iyalla.stalbans.gov.uk</v>
          </cell>
        </row>
        <row r="29">
          <cell r="B29" t="str">
            <v>North East Lincolnshire</v>
          </cell>
          <cell r="C29">
            <v>2</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20</v>
          </cell>
          <cell r="U29">
            <v>0</v>
          </cell>
          <cell r="V29">
            <v>0</v>
          </cell>
          <cell r="W29">
            <v>0</v>
          </cell>
          <cell r="X29">
            <v>0</v>
          </cell>
          <cell r="Y29">
            <v>0</v>
          </cell>
          <cell r="Z29">
            <v>0</v>
          </cell>
          <cell r="AA29">
            <v>20</v>
          </cell>
          <cell r="AB29">
            <v>2</v>
          </cell>
          <cell r="AC29">
            <v>0</v>
          </cell>
          <cell r="AD29">
            <v>0</v>
          </cell>
          <cell r="AE29">
            <v>0</v>
          </cell>
          <cell r="AF29">
            <v>0</v>
          </cell>
          <cell r="AG29">
            <v>0</v>
          </cell>
          <cell r="AH29">
            <v>0</v>
          </cell>
          <cell r="AI29">
            <v>2</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2</v>
          </cell>
          <cell r="BA29">
            <v>0</v>
          </cell>
          <cell r="BB29">
            <v>0</v>
          </cell>
          <cell r="BC29">
            <v>0</v>
          </cell>
          <cell r="BD29">
            <v>0</v>
          </cell>
          <cell r="BE29">
            <v>0</v>
          </cell>
          <cell r="BF29">
            <v>0</v>
          </cell>
          <cell r="BG29">
            <v>2</v>
          </cell>
          <cell r="BH29">
            <v>24</v>
          </cell>
          <cell r="BI29">
            <v>0</v>
          </cell>
          <cell r="BJ29">
            <v>0</v>
          </cell>
          <cell r="BK29">
            <v>0</v>
          </cell>
          <cell r="BL29">
            <v>0</v>
          </cell>
          <cell r="BM29">
            <v>0</v>
          </cell>
          <cell r="BN29">
            <v>0</v>
          </cell>
          <cell r="BO29">
            <v>24</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43</v>
          </cell>
          <cell r="CG29">
            <v>0</v>
          </cell>
          <cell r="CH29">
            <v>0</v>
          </cell>
          <cell r="CI29">
            <v>0</v>
          </cell>
          <cell r="CJ29">
            <v>0</v>
          </cell>
          <cell r="CK29">
            <v>0</v>
          </cell>
          <cell r="CL29">
            <v>0</v>
          </cell>
          <cell r="CM29">
            <v>43</v>
          </cell>
          <cell r="CN29">
            <v>10</v>
          </cell>
          <cell r="CO29">
            <v>0</v>
          </cell>
          <cell r="CP29">
            <v>0</v>
          </cell>
          <cell r="CQ29">
            <v>0</v>
          </cell>
          <cell r="CR29">
            <v>0</v>
          </cell>
          <cell r="CS29">
            <v>0</v>
          </cell>
          <cell r="CT29">
            <v>0</v>
          </cell>
          <cell r="CU29">
            <v>10</v>
          </cell>
          <cell r="CV29">
            <v>2</v>
          </cell>
          <cell r="CW29">
            <v>0</v>
          </cell>
          <cell r="CX29">
            <v>0</v>
          </cell>
          <cell r="CY29">
            <v>0</v>
          </cell>
          <cell r="CZ29">
            <v>0</v>
          </cell>
          <cell r="DA29">
            <v>0</v>
          </cell>
          <cell r="DB29">
            <v>0</v>
          </cell>
          <cell r="DC29">
            <v>2</v>
          </cell>
          <cell r="DD29">
            <v>6</v>
          </cell>
          <cell r="DE29">
            <v>0</v>
          </cell>
          <cell r="DF29">
            <v>0</v>
          </cell>
          <cell r="DG29">
            <v>0</v>
          </cell>
          <cell r="DH29">
            <v>0</v>
          </cell>
          <cell r="DI29">
            <v>0</v>
          </cell>
          <cell r="DJ29">
            <v>0</v>
          </cell>
          <cell r="DK29">
            <v>6</v>
          </cell>
          <cell r="DL29">
            <v>61</v>
          </cell>
          <cell r="DM29">
            <v>0</v>
          </cell>
          <cell r="DN29">
            <v>0</v>
          </cell>
          <cell r="DO29">
            <v>0</v>
          </cell>
          <cell r="DP29">
            <v>0</v>
          </cell>
          <cell r="DQ29">
            <v>0</v>
          </cell>
          <cell r="DR29">
            <v>0</v>
          </cell>
          <cell r="DS29">
            <v>61</v>
          </cell>
          <cell r="DT29" t="str">
            <v>Yes</v>
          </cell>
          <cell r="DU29" t="str">
            <v>-</v>
          </cell>
          <cell r="DV29" t="str">
            <v>01472 326677</v>
          </cell>
          <cell r="DW29" t="str">
            <v>Andrew.King@nelincs.gov.uk</v>
          </cell>
        </row>
        <row r="30">
          <cell r="B30" t="str">
            <v>Rossendale</v>
          </cell>
          <cell r="C30">
            <v>9</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2</v>
          </cell>
          <cell r="U30">
            <v>0</v>
          </cell>
          <cell r="V30">
            <v>1</v>
          </cell>
          <cell r="W30">
            <v>0</v>
          </cell>
          <cell r="X30">
            <v>0</v>
          </cell>
          <cell r="Y30">
            <v>0</v>
          </cell>
          <cell r="Z30">
            <v>0</v>
          </cell>
          <cell r="AA30">
            <v>3</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2</v>
          </cell>
          <cell r="BA30">
            <v>0</v>
          </cell>
          <cell r="BB30">
            <v>0</v>
          </cell>
          <cell r="BC30">
            <v>0</v>
          </cell>
          <cell r="BD30">
            <v>0</v>
          </cell>
          <cell r="BE30">
            <v>0</v>
          </cell>
          <cell r="BF30">
            <v>0</v>
          </cell>
          <cell r="BG30">
            <v>2</v>
          </cell>
          <cell r="BH30">
            <v>4</v>
          </cell>
          <cell r="BI30">
            <v>0</v>
          </cell>
          <cell r="BJ30">
            <v>1</v>
          </cell>
          <cell r="BK30">
            <v>0</v>
          </cell>
          <cell r="BL30">
            <v>0</v>
          </cell>
          <cell r="BM30">
            <v>0</v>
          </cell>
          <cell r="BN30">
            <v>0</v>
          </cell>
          <cell r="BO30">
            <v>5</v>
          </cell>
          <cell r="BP30">
            <v>0</v>
          </cell>
          <cell r="BQ30">
            <v>0</v>
          </cell>
          <cell r="BR30">
            <v>0</v>
          </cell>
          <cell r="BS30">
            <v>0</v>
          </cell>
          <cell r="BT30">
            <v>0</v>
          </cell>
          <cell r="BU30">
            <v>0</v>
          </cell>
          <cell r="BV30">
            <v>0</v>
          </cell>
          <cell r="BW30">
            <v>0</v>
          </cell>
          <cell r="BX30">
            <v>8</v>
          </cell>
          <cell r="BY30">
            <v>0</v>
          </cell>
          <cell r="BZ30">
            <v>2</v>
          </cell>
          <cell r="CA30">
            <v>0</v>
          </cell>
          <cell r="CB30">
            <v>0</v>
          </cell>
          <cell r="CC30">
            <v>0</v>
          </cell>
          <cell r="CD30">
            <v>0</v>
          </cell>
          <cell r="CE30">
            <v>10</v>
          </cell>
          <cell r="CF30">
            <v>0</v>
          </cell>
          <cell r="CG30">
            <v>0</v>
          </cell>
          <cell r="CH30">
            <v>2</v>
          </cell>
          <cell r="CI30">
            <v>0</v>
          </cell>
          <cell r="CJ30">
            <v>0</v>
          </cell>
          <cell r="CK30">
            <v>0</v>
          </cell>
          <cell r="CL30">
            <v>0</v>
          </cell>
          <cell r="CM30">
            <v>2</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v>
          </cell>
          <cell r="DE30">
            <v>0</v>
          </cell>
          <cell r="DF30">
            <v>3</v>
          </cell>
          <cell r="DG30">
            <v>0</v>
          </cell>
          <cell r="DH30">
            <v>0</v>
          </cell>
          <cell r="DI30">
            <v>0</v>
          </cell>
          <cell r="DJ30">
            <v>0</v>
          </cell>
          <cell r="DK30">
            <v>5</v>
          </cell>
          <cell r="DL30">
            <v>10</v>
          </cell>
          <cell r="DM30">
            <v>0</v>
          </cell>
          <cell r="DN30">
            <v>7</v>
          </cell>
          <cell r="DO30">
            <v>0</v>
          </cell>
          <cell r="DP30">
            <v>0</v>
          </cell>
          <cell r="DQ30">
            <v>0</v>
          </cell>
          <cell r="DR30">
            <v>0</v>
          </cell>
          <cell r="DS30">
            <v>17</v>
          </cell>
          <cell r="DT30" t="str">
            <v>Yes</v>
          </cell>
          <cell r="DU30" t="str">
            <v>-</v>
          </cell>
          <cell r="DV30" t="str">
            <v>01706 252402</v>
          </cell>
          <cell r="DW30" t="str">
            <v>garyparsons@rossendalebc.gov.uk</v>
          </cell>
        </row>
        <row r="31">
          <cell r="B31" t="str">
            <v>Tynedale</v>
          </cell>
          <cell r="C31">
            <v>1</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2</v>
          </cell>
          <cell r="U31">
            <v>0</v>
          </cell>
          <cell r="V31">
            <v>0</v>
          </cell>
          <cell r="W31">
            <v>0</v>
          </cell>
          <cell r="X31">
            <v>0</v>
          </cell>
          <cell r="Y31">
            <v>0</v>
          </cell>
          <cell r="Z31">
            <v>0</v>
          </cell>
          <cell r="AA31">
            <v>2</v>
          </cell>
          <cell r="AB31">
            <v>0</v>
          </cell>
          <cell r="AC31">
            <v>0</v>
          </cell>
          <cell r="AD31">
            <v>0</v>
          </cell>
          <cell r="AE31">
            <v>0</v>
          </cell>
          <cell r="AF31">
            <v>0</v>
          </cell>
          <cell r="AG31">
            <v>0</v>
          </cell>
          <cell r="AH31">
            <v>0</v>
          </cell>
          <cell r="AI31">
            <v>0</v>
          </cell>
          <cell r="AJ31">
            <v>0</v>
          </cell>
          <cell r="AK31">
            <v>0</v>
          </cell>
          <cell r="AL31">
            <v>1</v>
          </cell>
          <cell r="AM31">
            <v>0</v>
          </cell>
          <cell r="AN31">
            <v>0</v>
          </cell>
          <cell r="AO31">
            <v>0</v>
          </cell>
          <cell r="AP31">
            <v>0</v>
          </cell>
          <cell r="AQ31">
            <v>1</v>
          </cell>
          <cell r="AR31">
            <v>0</v>
          </cell>
          <cell r="AS31">
            <v>0</v>
          </cell>
          <cell r="AT31">
            <v>0</v>
          </cell>
          <cell r="AU31">
            <v>0</v>
          </cell>
          <cell r="AV31">
            <v>0</v>
          </cell>
          <cell r="AW31">
            <v>0</v>
          </cell>
          <cell r="AX31">
            <v>0</v>
          </cell>
          <cell r="AY31">
            <v>0</v>
          </cell>
          <cell r="AZ31">
            <v>1</v>
          </cell>
          <cell r="BA31">
            <v>0</v>
          </cell>
          <cell r="BB31">
            <v>0</v>
          </cell>
          <cell r="BC31">
            <v>0</v>
          </cell>
          <cell r="BD31">
            <v>0</v>
          </cell>
          <cell r="BE31">
            <v>0</v>
          </cell>
          <cell r="BF31">
            <v>0</v>
          </cell>
          <cell r="BG31">
            <v>1</v>
          </cell>
          <cell r="BH31">
            <v>3</v>
          </cell>
          <cell r="BI31">
            <v>0</v>
          </cell>
          <cell r="BJ31">
            <v>1</v>
          </cell>
          <cell r="BK31">
            <v>0</v>
          </cell>
          <cell r="BL31">
            <v>0</v>
          </cell>
          <cell r="BM31">
            <v>0</v>
          </cell>
          <cell r="BN31">
            <v>0</v>
          </cell>
          <cell r="BO31">
            <v>4</v>
          </cell>
          <cell r="BP31">
            <v>0</v>
          </cell>
          <cell r="BQ31">
            <v>0</v>
          </cell>
          <cell r="BR31">
            <v>0</v>
          </cell>
          <cell r="BS31">
            <v>0</v>
          </cell>
          <cell r="BT31">
            <v>0</v>
          </cell>
          <cell r="BU31">
            <v>0</v>
          </cell>
          <cell r="BV31">
            <v>0</v>
          </cell>
          <cell r="BW31">
            <v>0</v>
          </cell>
          <cell r="BX31">
            <v>1</v>
          </cell>
          <cell r="BY31">
            <v>1</v>
          </cell>
          <cell r="BZ31">
            <v>1</v>
          </cell>
          <cell r="CA31">
            <v>0</v>
          </cell>
          <cell r="CB31">
            <v>0</v>
          </cell>
          <cell r="CC31">
            <v>0</v>
          </cell>
          <cell r="CD31">
            <v>0</v>
          </cell>
          <cell r="CE31">
            <v>3</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v>
          </cell>
          <cell r="DE31">
            <v>0</v>
          </cell>
          <cell r="DF31">
            <v>0</v>
          </cell>
          <cell r="DG31">
            <v>0</v>
          </cell>
          <cell r="DH31">
            <v>0</v>
          </cell>
          <cell r="DI31">
            <v>0</v>
          </cell>
          <cell r="DJ31">
            <v>0</v>
          </cell>
          <cell r="DK31">
            <v>1</v>
          </cell>
          <cell r="DL31">
            <v>2</v>
          </cell>
          <cell r="DM31">
            <v>1</v>
          </cell>
          <cell r="DN31">
            <v>1</v>
          </cell>
          <cell r="DO31">
            <v>0</v>
          </cell>
          <cell r="DP31">
            <v>0</v>
          </cell>
          <cell r="DQ31">
            <v>0</v>
          </cell>
          <cell r="DR31">
            <v>0</v>
          </cell>
          <cell r="DS31">
            <v>4</v>
          </cell>
          <cell r="DT31" t="str">
            <v>Yes</v>
          </cell>
          <cell r="DU31" t="str">
            <v>-</v>
          </cell>
          <cell r="DV31" t="str">
            <v>01434 652331</v>
          </cell>
          <cell r="DW31" t="str">
            <v>elayne.bristow@tynedale.gov.uk</v>
          </cell>
        </row>
        <row r="32">
          <cell r="B32" t="str">
            <v>Newark and Sherwood</v>
          </cell>
          <cell r="C32">
            <v>3</v>
          </cell>
          <cell r="D32">
            <v>0</v>
          </cell>
          <cell r="E32">
            <v>0</v>
          </cell>
          <cell r="F32">
            <v>0</v>
          </cell>
          <cell r="G32">
            <v>0</v>
          </cell>
          <cell r="H32">
            <v>0</v>
          </cell>
          <cell r="I32">
            <v>0</v>
          </cell>
          <cell r="J32">
            <v>0</v>
          </cell>
          <cell r="K32">
            <v>0</v>
          </cell>
          <cell r="L32">
            <v>1</v>
          </cell>
          <cell r="M32">
            <v>0</v>
          </cell>
          <cell r="N32">
            <v>0</v>
          </cell>
          <cell r="O32">
            <v>0</v>
          </cell>
          <cell r="P32">
            <v>0</v>
          </cell>
          <cell r="Q32">
            <v>0</v>
          </cell>
          <cell r="R32">
            <v>0</v>
          </cell>
          <cell r="S32">
            <v>1</v>
          </cell>
          <cell r="T32">
            <v>11</v>
          </cell>
          <cell r="U32">
            <v>4</v>
          </cell>
          <cell r="V32">
            <v>0</v>
          </cell>
          <cell r="W32">
            <v>0</v>
          </cell>
          <cell r="X32">
            <v>0</v>
          </cell>
          <cell r="Y32">
            <v>0</v>
          </cell>
          <cell r="Z32">
            <v>0</v>
          </cell>
          <cell r="AA32">
            <v>15</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4</v>
          </cell>
          <cell r="BA32">
            <v>0</v>
          </cell>
          <cell r="BB32">
            <v>0</v>
          </cell>
          <cell r="BC32">
            <v>0</v>
          </cell>
          <cell r="BD32">
            <v>0</v>
          </cell>
          <cell r="BE32">
            <v>0</v>
          </cell>
          <cell r="BF32">
            <v>0</v>
          </cell>
          <cell r="BG32">
            <v>4</v>
          </cell>
          <cell r="BH32">
            <v>16</v>
          </cell>
          <cell r="BI32">
            <v>4</v>
          </cell>
          <cell r="BJ32">
            <v>0</v>
          </cell>
          <cell r="BK32">
            <v>0</v>
          </cell>
          <cell r="BL32">
            <v>0</v>
          </cell>
          <cell r="BM32">
            <v>0</v>
          </cell>
          <cell r="BN32">
            <v>0</v>
          </cell>
          <cell r="BO32">
            <v>20</v>
          </cell>
          <cell r="BP32">
            <v>0</v>
          </cell>
          <cell r="BQ32">
            <v>0</v>
          </cell>
          <cell r="BR32">
            <v>0</v>
          </cell>
          <cell r="BS32">
            <v>0</v>
          </cell>
          <cell r="BT32">
            <v>0</v>
          </cell>
          <cell r="BU32">
            <v>0</v>
          </cell>
          <cell r="BV32">
            <v>0</v>
          </cell>
          <cell r="BW32">
            <v>0</v>
          </cell>
          <cell r="BX32">
            <v>4</v>
          </cell>
          <cell r="BY32">
            <v>0</v>
          </cell>
          <cell r="BZ32">
            <v>0</v>
          </cell>
          <cell r="CA32">
            <v>0</v>
          </cell>
          <cell r="CB32">
            <v>0</v>
          </cell>
          <cell r="CC32">
            <v>0</v>
          </cell>
          <cell r="CD32">
            <v>0</v>
          </cell>
          <cell r="CE32">
            <v>4</v>
          </cell>
          <cell r="CF32">
            <v>1</v>
          </cell>
          <cell r="CG32">
            <v>0</v>
          </cell>
          <cell r="CH32">
            <v>0</v>
          </cell>
          <cell r="CI32">
            <v>0</v>
          </cell>
          <cell r="CJ32">
            <v>0</v>
          </cell>
          <cell r="CK32">
            <v>0</v>
          </cell>
          <cell r="CL32">
            <v>0</v>
          </cell>
          <cell r="CM32">
            <v>1</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5</v>
          </cell>
          <cell r="DM32">
            <v>0</v>
          </cell>
          <cell r="DN32">
            <v>0</v>
          </cell>
          <cell r="DO32">
            <v>0</v>
          </cell>
          <cell r="DP32">
            <v>0</v>
          </cell>
          <cell r="DQ32">
            <v>0</v>
          </cell>
          <cell r="DR32">
            <v>0</v>
          </cell>
          <cell r="DS32">
            <v>5</v>
          </cell>
          <cell r="DT32" t="str">
            <v>Yes</v>
          </cell>
          <cell r="DU32" t="str">
            <v>-</v>
          </cell>
          <cell r="DV32" t="str">
            <v>01636 655545</v>
          </cell>
          <cell r="DW32" t="str">
            <v>leanne.monger@nsdc.info</v>
          </cell>
        </row>
        <row r="33">
          <cell r="B33" t="str">
            <v>Shrewsbury and Atcham</v>
          </cell>
          <cell r="C33">
            <v>8</v>
          </cell>
          <cell r="D33">
            <v>0</v>
          </cell>
          <cell r="E33">
            <v>0</v>
          </cell>
          <cell r="F33">
            <v>0</v>
          </cell>
          <cell r="G33">
            <v>0</v>
          </cell>
          <cell r="H33">
            <v>0</v>
          </cell>
          <cell r="I33">
            <v>0</v>
          </cell>
          <cell r="J33">
            <v>0</v>
          </cell>
          <cell r="K33">
            <v>0</v>
          </cell>
          <cell r="L33">
            <v>1</v>
          </cell>
          <cell r="M33">
            <v>0</v>
          </cell>
          <cell r="N33">
            <v>0</v>
          </cell>
          <cell r="O33">
            <v>0</v>
          </cell>
          <cell r="P33">
            <v>0</v>
          </cell>
          <cell r="Q33">
            <v>0</v>
          </cell>
          <cell r="R33">
            <v>0</v>
          </cell>
          <cell r="S33">
            <v>1</v>
          </cell>
          <cell r="T33">
            <v>17</v>
          </cell>
          <cell r="U33">
            <v>1</v>
          </cell>
          <cell r="V33">
            <v>1</v>
          </cell>
          <cell r="W33">
            <v>0</v>
          </cell>
          <cell r="X33">
            <v>0</v>
          </cell>
          <cell r="Y33">
            <v>0</v>
          </cell>
          <cell r="Z33">
            <v>0</v>
          </cell>
          <cell r="AA33">
            <v>19</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2</v>
          </cell>
          <cell r="BA33">
            <v>0</v>
          </cell>
          <cell r="BB33">
            <v>0</v>
          </cell>
          <cell r="BC33">
            <v>0</v>
          </cell>
          <cell r="BD33">
            <v>0</v>
          </cell>
          <cell r="BE33">
            <v>0</v>
          </cell>
          <cell r="BF33">
            <v>0</v>
          </cell>
          <cell r="BG33">
            <v>2</v>
          </cell>
          <cell r="BH33">
            <v>20</v>
          </cell>
          <cell r="BI33">
            <v>1</v>
          </cell>
          <cell r="BJ33">
            <v>1</v>
          </cell>
          <cell r="BK33">
            <v>0</v>
          </cell>
          <cell r="BL33">
            <v>0</v>
          </cell>
          <cell r="BM33">
            <v>0</v>
          </cell>
          <cell r="BN33">
            <v>0</v>
          </cell>
          <cell r="BO33">
            <v>22</v>
          </cell>
          <cell r="BP33">
            <v>0</v>
          </cell>
          <cell r="BQ33">
            <v>0</v>
          </cell>
          <cell r="BR33">
            <v>0</v>
          </cell>
          <cell r="BS33">
            <v>0</v>
          </cell>
          <cell r="BT33">
            <v>0</v>
          </cell>
          <cell r="BU33">
            <v>0</v>
          </cell>
          <cell r="BV33">
            <v>0</v>
          </cell>
          <cell r="BW33">
            <v>0</v>
          </cell>
          <cell r="BX33">
            <v>3</v>
          </cell>
          <cell r="BY33">
            <v>1</v>
          </cell>
          <cell r="BZ33">
            <v>0</v>
          </cell>
          <cell r="CA33">
            <v>0</v>
          </cell>
          <cell r="CB33">
            <v>0</v>
          </cell>
          <cell r="CC33">
            <v>0</v>
          </cell>
          <cell r="CD33">
            <v>0</v>
          </cell>
          <cell r="CE33">
            <v>4</v>
          </cell>
          <cell r="CF33">
            <v>0</v>
          </cell>
          <cell r="CG33">
            <v>0</v>
          </cell>
          <cell r="CH33">
            <v>0</v>
          </cell>
          <cell r="CI33">
            <v>0</v>
          </cell>
          <cell r="CJ33">
            <v>0</v>
          </cell>
          <cell r="CK33">
            <v>0</v>
          </cell>
          <cell r="CL33">
            <v>0</v>
          </cell>
          <cell r="CM33">
            <v>0</v>
          </cell>
          <cell r="CN33">
            <v>1</v>
          </cell>
          <cell r="CO33">
            <v>0</v>
          </cell>
          <cell r="CP33">
            <v>0</v>
          </cell>
          <cell r="CQ33">
            <v>0</v>
          </cell>
          <cell r="CR33">
            <v>0</v>
          </cell>
          <cell r="CS33">
            <v>0</v>
          </cell>
          <cell r="CT33">
            <v>0</v>
          </cell>
          <cell r="CU33">
            <v>1</v>
          </cell>
          <cell r="CV33">
            <v>0</v>
          </cell>
          <cell r="CW33">
            <v>0</v>
          </cell>
          <cell r="CX33">
            <v>0</v>
          </cell>
          <cell r="CY33">
            <v>0</v>
          </cell>
          <cell r="CZ33">
            <v>0</v>
          </cell>
          <cell r="DA33">
            <v>0</v>
          </cell>
          <cell r="DB33">
            <v>0</v>
          </cell>
          <cell r="DC33">
            <v>0</v>
          </cell>
          <cell r="DD33">
            <v>6</v>
          </cell>
          <cell r="DE33">
            <v>0</v>
          </cell>
          <cell r="DF33">
            <v>0</v>
          </cell>
          <cell r="DG33">
            <v>0</v>
          </cell>
          <cell r="DH33">
            <v>0</v>
          </cell>
          <cell r="DI33">
            <v>0</v>
          </cell>
          <cell r="DJ33">
            <v>0</v>
          </cell>
          <cell r="DK33">
            <v>6</v>
          </cell>
          <cell r="DL33">
            <v>10</v>
          </cell>
          <cell r="DM33">
            <v>1</v>
          </cell>
          <cell r="DN33">
            <v>0</v>
          </cell>
          <cell r="DO33">
            <v>0</v>
          </cell>
          <cell r="DP33">
            <v>0</v>
          </cell>
          <cell r="DQ33">
            <v>0</v>
          </cell>
          <cell r="DR33">
            <v>0</v>
          </cell>
          <cell r="DS33">
            <v>11</v>
          </cell>
          <cell r="DT33" t="str">
            <v>Yes</v>
          </cell>
          <cell r="DU33" t="str">
            <v xml:space="preserve">-The return is correct. The decrease in accommodation in RSL stock is due to the fact that we audited the back up reports and cross checked these with the RSL in question, they  informed me that 7 families who were still showing on our system had in fact </v>
          </cell>
          <cell r="DV33" t="str">
            <v>01743 281473</v>
          </cell>
          <cell r="DW33" t="str">
            <v>shirley.harper@shrewsbury.gov.uk</v>
          </cell>
        </row>
        <row r="34">
          <cell r="B34" t="str">
            <v>East Staffordshire</v>
          </cell>
          <cell r="C34">
            <v>8</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3</v>
          </cell>
          <cell r="U34">
            <v>0</v>
          </cell>
          <cell r="V34">
            <v>0</v>
          </cell>
          <cell r="W34">
            <v>0</v>
          </cell>
          <cell r="X34">
            <v>0</v>
          </cell>
          <cell r="Y34">
            <v>0</v>
          </cell>
          <cell r="Z34">
            <v>0</v>
          </cell>
          <cell r="AA34">
            <v>3</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1</v>
          </cell>
          <cell r="AS34">
            <v>0</v>
          </cell>
          <cell r="AT34">
            <v>0</v>
          </cell>
          <cell r="AU34">
            <v>0</v>
          </cell>
          <cell r="AV34">
            <v>0</v>
          </cell>
          <cell r="AW34">
            <v>0</v>
          </cell>
          <cell r="AX34">
            <v>0</v>
          </cell>
          <cell r="AY34">
            <v>1</v>
          </cell>
          <cell r="AZ34">
            <v>0</v>
          </cell>
          <cell r="BA34">
            <v>0</v>
          </cell>
          <cell r="BB34">
            <v>0</v>
          </cell>
          <cell r="BC34">
            <v>0</v>
          </cell>
          <cell r="BD34">
            <v>0</v>
          </cell>
          <cell r="BE34">
            <v>0</v>
          </cell>
          <cell r="BF34">
            <v>0</v>
          </cell>
          <cell r="BG34">
            <v>0</v>
          </cell>
          <cell r="BH34">
            <v>4</v>
          </cell>
          <cell r="BI34">
            <v>0</v>
          </cell>
          <cell r="BJ34">
            <v>0</v>
          </cell>
          <cell r="BK34">
            <v>0</v>
          </cell>
          <cell r="BL34">
            <v>0</v>
          </cell>
          <cell r="BM34">
            <v>0</v>
          </cell>
          <cell r="BN34">
            <v>0</v>
          </cell>
          <cell r="BO34">
            <v>4</v>
          </cell>
          <cell r="BP34">
            <v>3</v>
          </cell>
          <cell r="BQ34">
            <v>0</v>
          </cell>
          <cell r="BR34">
            <v>0</v>
          </cell>
          <cell r="BS34">
            <v>0</v>
          </cell>
          <cell r="BT34">
            <v>0</v>
          </cell>
          <cell r="BU34">
            <v>0</v>
          </cell>
          <cell r="BV34">
            <v>0</v>
          </cell>
          <cell r="BW34">
            <v>3</v>
          </cell>
          <cell r="BX34">
            <v>8</v>
          </cell>
          <cell r="BY34">
            <v>0</v>
          </cell>
          <cell r="BZ34">
            <v>0</v>
          </cell>
          <cell r="CA34">
            <v>0</v>
          </cell>
          <cell r="CB34">
            <v>0</v>
          </cell>
          <cell r="CC34">
            <v>0</v>
          </cell>
          <cell r="CD34">
            <v>0</v>
          </cell>
          <cell r="CE34">
            <v>8</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4</v>
          </cell>
          <cell r="CW34">
            <v>0</v>
          </cell>
          <cell r="CX34">
            <v>0</v>
          </cell>
          <cell r="CY34">
            <v>0</v>
          </cell>
          <cell r="CZ34">
            <v>0</v>
          </cell>
          <cell r="DA34">
            <v>0</v>
          </cell>
          <cell r="DB34">
            <v>0</v>
          </cell>
          <cell r="DC34">
            <v>4</v>
          </cell>
          <cell r="DD34">
            <v>0</v>
          </cell>
          <cell r="DE34">
            <v>0</v>
          </cell>
          <cell r="DF34">
            <v>0</v>
          </cell>
          <cell r="DG34">
            <v>0</v>
          </cell>
          <cell r="DH34">
            <v>0</v>
          </cell>
          <cell r="DI34">
            <v>0</v>
          </cell>
          <cell r="DJ34">
            <v>0</v>
          </cell>
          <cell r="DK34">
            <v>0</v>
          </cell>
          <cell r="DL34">
            <v>15</v>
          </cell>
          <cell r="DM34">
            <v>0</v>
          </cell>
          <cell r="DN34">
            <v>0</v>
          </cell>
          <cell r="DO34">
            <v>0</v>
          </cell>
          <cell r="DP34">
            <v>0</v>
          </cell>
          <cell r="DQ34">
            <v>0</v>
          </cell>
          <cell r="DR34">
            <v>0</v>
          </cell>
          <cell r="DS34">
            <v>15</v>
          </cell>
          <cell r="DT34" t="str">
            <v>Yes</v>
          </cell>
          <cell r="DU34" t="str">
            <v>I had to add zero values for e1c1h and e6ai before the data would upload even though I don@t think these fields exist!</v>
          </cell>
          <cell r="DV34" t="str">
            <v>01283 508826</v>
          </cell>
          <cell r="DW34" t="str">
            <v>steve.payne@eaststaffsbc.gov.uk</v>
          </cell>
        </row>
        <row r="35">
          <cell r="B35" t="str">
            <v>Manchester</v>
          </cell>
          <cell r="C35">
            <v>9</v>
          </cell>
          <cell r="D35">
            <v>0</v>
          </cell>
          <cell r="E35">
            <v>0</v>
          </cell>
          <cell r="F35">
            <v>0</v>
          </cell>
          <cell r="G35">
            <v>0</v>
          </cell>
          <cell r="H35">
            <v>0</v>
          </cell>
          <cell r="I35">
            <v>0</v>
          </cell>
          <cell r="J35">
            <v>0</v>
          </cell>
          <cell r="K35">
            <v>0</v>
          </cell>
          <cell r="L35">
            <v>14</v>
          </cell>
          <cell r="M35">
            <v>3</v>
          </cell>
          <cell r="N35">
            <v>3</v>
          </cell>
          <cell r="O35">
            <v>0</v>
          </cell>
          <cell r="P35">
            <v>0</v>
          </cell>
          <cell r="Q35">
            <v>0</v>
          </cell>
          <cell r="R35">
            <v>0</v>
          </cell>
          <cell r="S35">
            <v>20</v>
          </cell>
          <cell r="T35">
            <v>49</v>
          </cell>
          <cell r="U35">
            <v>41</v>
          </cell>
          <cell r="V35">
            <v>14</v>
          </cell>
          <cell r="W35">
            <v>4</v>
          </cell>
          <cell r="X35">
            <v>0</v>
          </cell>
          <cell r="Y35">
            <v>0</v>
          </cell>
          <cell r="Z35">
            <v>0</v>
          </cell>
          <cell r="AA35">
            <v>108</v>
          </cell>
          <cell r="AB35">
            <v>15</v>
          </cell>
          <cell r="AC35">
            <v>0</v>
          </cell>
          <cell r="AD35">
            <v>0</v>
          </cell>
          <cell r="AE35">
            <v>0</v>
          </cell>
          <cell r="AF35">
            <v>0</v>
          </cell>
          <cell r="AG35">
            <v>0</v>
          </cell>
          <cell r="AH35">
            <v>0</v>
          </cell>
          <cell r="AI35">
            <v>15</v>
          </cell>
          <cell r="AJ35">
            <v>0</v>
          </cell>
          <cell r="AK35">
            <v>0</v>
          </cell>
          <cell r="AL35">
            <v>0</v>
          </cell>
          <cell r="AM35">
            <v>0</v>
          </cell>
          <cell r="AN35">
            <v>0</v>
          </cell>
          <cell r="AO35">
            <v>0</v>
          </cell>
          <cell r="AP35">
            <v>0</v>
          </cell>
          <cell r="AQ35">
            <v>0</v>
          </cell>
          <cell r="AR35">
            <v>7</v>
          </cell>
          <cell r="AS35">
            <v>4</v>
          </cell>
          <cell r="AT35">
            <v>0</v>
          </cell>
          <cell r="AU35">
            <v>0</v>
          </cell>
          <cell r="AV35">
            <v>0</v>
          </cell>
          <cell r="AW35">
            <v>0</v>
          </cell>
          <cell r="AX35">
            <v>0</v>
          </cell>
          <cell r="AY35">
            <v>11</v>
          </cell>
          <cell r="AZ35">
            <v>44</v>
          </cell>
          <cell r="BA35">
            <v>9</v>
          </cell>
          <cell r="BB35">
            <v>2</v>
          </cell>
          <cell r="BC35">
            <v>1</v>
          </cell>
          <cell r="BD35">
            <v>1</v>
          </cell>
          <cell r="BE35">
            <v>0</v>
          </cell>
          <cell r="BF35">
            <v>0</v>
          </cell>
          <cell r="BG35">
            <v>57</v>
          </cell>
          <cell r="BH35">
            <v>129</v>
          </cell>
          <cell r="BI35">
            <v>57</v>
          </cell>
          <cell r="BJ35">
            <v>19</v>
          </cell>
          <cell r="BK35">
            <v>5</v>
          </cell>
          <cell r="BL35">
            <v>1</v>
          </cell>
          <cell r="BM35">
            <v>0</v>
          </cell>
          <cell r="BN35">
            <v>0</v>
          </cell>
          <cell r="BO35">
            <v>211</v>
          </cell>
          <cell r="BP35">
            <v>0</v>
          </cell>
          <cell r="BQ35">
            <v>0</v>
          </cell>
          <cell r="BR35">
            <v>0</v>
          </cell>
          <cell r="BS35">
            <v>0</v>
          </cell>
          <cell r="BT35">
            <v>0</v>
          </cell>
          <cell r="BU35">
            <v>0</v>
          </cell>
          <cell r="BV35">
            <v>0</v>
          </cell>
          <cell r="BW35">
            <v>0</v>
          </cell>
          <cell r="BX35">
            <v>5</v>
          </cell>
          <cell r="BY35">
            <v>7</v>
          </cell>
          <cell r="BZ35">
            <v>0</v>
          </cell>
          <cell r="CA35">
            <v>1</v>
          </cell>
          <cell r="CB35">
            <v>0</v>
          </cell>
          <cell r="CC35">
            <v>0</v>
          </cell>
          <cell r="CD35">
            <v>0</v>
          </cell>
          <cell r="CE35">
            <v>13</v>
          </cell>
          <cell r="CF35">
            <v>1</v>
          </cell>
          <cell r="CG35">
            <v>0</v>
          </cell>
          <cell r="CH35">
            <v>0</v>
          </cell>
          <cell r="CI35">
            <v>0</v>
          </cell>
          <cell r="CJ35">
            <v>0</v>
          </cell>
          <cell r="CK35">
            <v>0</v>
          </cell>
          <cell r="CL35">
            <v>0</v>
          </cell>
          <cell r="CM35">
            <v>1</v>
          </cell>
          <cell r="CN35">
            <v>0</v>
          </cell>
          <cell r="CO35">
            <v>0</v>
          </cell>
          <cell r="CP35">
            <v>0</v>
          </cell>
          <cell r="CQ35">
            <v>0</v>
          </cell>
          <cell r="CR35">
            <v>0</v>
          </cell>
          <cell r="CS35">
            <v>0</v>
          </cell>
          <cell r="CT35">
            <v>0</v>
          </cell>
          <cell r="CU35">
            <v>0</v>
          </cell>
          <cell r="CV35">
            <v>1</v>
          </cell>
          <cell r="CW35">
            <v>0</v>
          </cell>
          <cell r="CX35">
            <v>0</v>
          </cell>
          <cell r="CY35">
            <v>0</v>
          </cell>
          <cell r="CZ35">
            <v>0</v>
          </cell>
          <cell r="DA35">
            <v>0</v>
          </cell>
          <cell r="DB35">
            <v>0</v>
          </cell>
          <cell r="DC35">
            <v>1</v>
          </cell>
          <cell r="DD35">
            <v>6</v>
          </cell>
          <cell r="DE35">
            <v>1</v>
          </cell>
          <cell r="DF35">
            <v>1</v>
          </cell>
          <cell r="DG35">
            <v>0</v>
          </cell>
          <cell r="DH35">
            <v>0</v>
          </cell>
          <cell r="DI35">
            <v>0</v>
          </cell>
          <cell r="DJ35">
            <v>0</v>
          </cell>
          <cell r="DK35">
            <v>8</v>
          </cell>
          <cell r="DL35">
            <v>13</v>
          </cell>
          <cell r="DM35">
            <v>8</v>
          </cell>
          <cell r="DN35">
            <v>1</v>
          </cell>
          <cell r="DO35">
            <v>1</v>
          </cell>
          <cell r="DP35">
            <v>0</v>
          </cell>
          <cell r="DQ35">
            <v>0</v>
          </cell>
          <cell r="DR35">
            <v>0</v>
          </cell>
          <cell r="DS35">
            <v>23</v>
          </cell>
          <cell r="DT35">
            <v>0</v>
          </cell>
          <cell r="DU35">
            <v>0</v>
          </cell>
          <cell r="DV35">
            <v>0</v>
          </cell>
          <cell r="DW35">
            <v>0</v>
          </cell>
        </row>
        <row r="36">
          <cell r="B36" t="str">
            <v>Barnsley</v>
          </cell>
          <cell r="C36">
            <v>2</v>
          </cell>
          <cell r="D36">
            <v>0</v>
          </cell>
          <cell r="E36">
            <v>0</v>
          </cell>
          <cell r="F36">
            <v>0</v>
          </cell>
          <cell r="G36">
            <v>0</v>
          </cell>
          <cell r="H36">
            <v>0</v>
          </cell>
          <cell r="I36">
            <v>0</v>
          </cell>
          <cell r="J36">
            <v>0</v>
          </cell>
          <cell r="K36">
            <v>0</v>
          </cell>
          <cell r="L36">
            <v>1</v>
          </cell>
          <cell r="M36">
            <v>0</v>
          </cell>
          <cell r="N36">
            <v>0</v>
          </cell>
          <cell r="O36">
            <v>0</v>
          </cell>
          <cell r="P36">
            <v>0</v>
          </cell>
          <cell r="Q36">
            <v>0</v>
          </cell>
          <cell r="R36">
            <v>0</v>
          </cell>
          <cell r="S36">
            <v>1</v>
          </cell>
          <cell r="T36">
            <v>11</v>
          </cell>
          <cell r="U36">
            <v>0</v>
          </cell>
          <cell r="V36">
            <v>0</v>
          </cell>
          <cell r="W36">
            <v>0</v>
          </cell>
          <cell r="X36">
            <v>0</v>
          </cell>
          <cell r="Y36">
            <v>0</v>
          </cell>
          <cell r="Z36">
            <v>0</v>
          </cell>
          <cell r="AA36">
            <v>11</v>
          </cell>
          <cell r="AB36">
            <v>1</v>
          </cell>
          <cell r="AC36">
            <v>0</v>
          </cell>
          <cell r="AD36">
            <v>0</v>
          </cell>
          <cell r="AE36">
            <v>0</v>
          </cell>
          <cell r="AF36">
            <v>0</v>
          </cell>
          <cell r="AG36">
            <v>0</v>
          </cell>
          <cell r="AH36">
            <v>0</v>
          </cell>
          <cell r="AI36">
            <v>1</v>
          </cell>
          <cell r="AJ36">
            <v>2</v>
          </cell>
          <cell r="AK36">
            <v>0</v>
          </cell>
          <cell r="AL36">
            <v>0</v>
          </cell>
          <cell r="AM36">
            <v>0</v>
          </cell>
          <cell r="AN36">
            <v>0</v>
          </cell>
          <cell r="AO36">
            <v>0</v>
          </cell>
          <cell r="AP36">
            <v>0</v>
          </cell>
          <cell r="AQ36">
            <v>2</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15</v>
          </cell>
          <cell r="BI36">
            <v>0</v>
          </cell>
          <cell r="BJ36">
            <v>0</v>
          </cell>
          <cell r="BK36">
            <v>0</v>
          </cell>
          <cell r="BL36">
            <v>0</v>
          </cell>
          <cell r="BM36">
            <v>0</v>
          </cell>
          <cell r="BN36">
            <v>0</v>
          </cell>
          <cell r="BO36">
            <v>15</v>
          </cell>
          <cell r="BP36">
            <v>0</v>
          </cell>
          <cell r="BQ36">
            <v>0</v>
          </cell>
          <cell r="BR36">
            <v>0</v>
          </cell>
          <cell r="BS36">
            <v>0</v>
          </cell>
          <cell r="BT36">
            <v>0</v>
          </cell>
          <cell r="BU36">
            <v>0</v>
          </cell>
          <cell r="BV36">
            <v>0</v>
          </cell>
          <cell r="BW36">
            <v>0</v>
          </cell>
          <cell r="BX36">
            <v>20</v>
          </cell>
          <cell r="BY36">
            <v>0</v>
          </cell>
          <cell r="BZ36">
            <v>0</v>
          </cell>
          <cell r="CA36">
            <v>0</v>
          </cell>
          <cell r="CB36">
            <v>0</v>
          </cell>
          <cell r="CC36">
            <v>0</v>
          </cell>
          <cell r="CD36">
            <v>0</v>
          </cell>
          <cell r="CE36">
            <v>20</v>
          </cell>
          <cell r="CF36">
            <v>1</v>
          </cell>
          <cell r="CG36">
            <v>0</v>
          </cell>
          <cell r="CH36">
            <v>0</v>
          </cell>
          <cell r="CI36">
            <v>0</v>
          </cell>
          <cell r="CJ36">
            <v>0</v>
          </cell>
          <cell r="CK36">
            <v>0</v>
          </cell>
          <cell r="CL36">
            <v>0</v>
          </cell>
          <cell r="CM36">
            <v>1</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21</v>
          </cell>
          <cell r="DM36">
            <v>0</v>
          </cell>
          <cell r="DN36">
            <v>0</v>
          </cell>
          <cell r="DO36">
            <v>0</v>
          </cell>
          <cell r="DP36">
            <v>0</v>
          </cell>
          <cell r="DQ36">
            <v>0</v>
          </cell>
          <cell r="DR36">
            <v>0</v>
          </cell>
          <cell r="DS36">
            <v>21</v>
          </cell>
          <cell r="DT36" t="str">
            <v>Yes</v>
          </cell>
          <cell r="DU36" t="str">
            <v>-</v>
          </cell>
          <cell r="DV36" t="str">
            <v>01226 775644</v>
          </cell>
          <cell r="DW36" t="str">
            <v>christineclegg@barnsley.gov.uk</v>
          </cell>
        </row>
        <row r="37">
          <cell r="B37" t="str">
            <v>Havering</v>
          </cell>
          <cell r="C37">
            <v>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15</v>
          </cell>
          <cell r="U37">
            <v>0</v>
          </cell>
          <cell r="V37">
            <v>0</v>
          </cell>
          <cell r="W37">
            <v>0</v>
          </cell>
          <cell r="X37">
            <v>0</v>
          </cell>
          <cell r="Y37">
            <v>0</v>
          </cell>
          <cell r="Z37">
            <v>0</v>
          </cell>
          <cell r="AA37">
            <v>15</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15</v>
          </cell>
          <cell r="BI37">
            <v>0</v>
          </cell>
          <cell r="BJ37">
            <v>0</v>
          </cell>
          <cell r="BK37">
            <v>0</v>
          </cell>
          <cell r="BL37">
            <v>0</v>
          </cell>
          <cell r="BM37">
            <v>0</v>
          </cell>
          <cell r="BN37">
            <v>0</v>
          </cell>
          <cell r="BO37">
            <v>15</v>
          </cell>
          <cell r="BP37">
            <v>0</v>
          </cell>
          <cell r="BQ37">
            <v>0</v>
          </cell>
          <cell r="BR37">
            <v>0</v>
          </cell>
          <cell r="BS37">
            <v>0</v>
          </cell>
          <cell r="BT37">
            <v>0</v>
          </cell>
          <cell r="BU37">
            <v>0</v>
          </cell>
          <cell r="BV37">
            <v>0</v>
          </cell>
          <cell r="BW37">
            <v>0</v>
          </cell>
          <cell r="BX37">
            <v>2</v>
          </cell>
          <cell r="BY37">
            <v>0</v>
          </cell>
          <cell r="BZ37">
            <v>0</v>
          </cell>
          <cell r="CA37">
            <v>0</v>
          </cell>
          <cell r="CB37">
            <v>0</v>
          </cell>
          <cell r="CC37">
            <v>0</v>
          </cell>
          <cell r="CD37">
            <v>0</v>
          </cell>
          <cell r="CE37">
            <v>2</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2</v>
          </cell>
          <cell r="DM37">
            <v>0</v>
          </cell>
          <cell r="DN37">
            <v>0</v>
          </cell>
          <cell r="DO37">
            <v>0</v>
          </cell>
          <cell r="DP37">
            <v>0</v>
          </cell>
          <cell r="DQ37">
            <v>0</v>
          </cell>
          <cell r="DR37">
            <v>0</v>
          </cell>
          <cell r="DS37">
            <v>2</v>
          </cell>
          <cell r="DT37" t="str">
            <v>Yes</v>
          </cell>
          <cell r="DU37" t="str">
            <v xml:space="preserve"> </v>
          </cell>
          <cell r="DV37" t="str">
            <v>01708 431299</v>
          </cell>
          <cell r="DW37" t="str">
            <v>Anjum.Bhatti@havering.gov.uk</v>
          </cell>
        </row>
        <row r="38">
          <cell r="B38" t="str">
            <v>Macclesfield</v>
          </cell>
          <cell r="C38">
            <v>9</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4</v>
          </cell>
          <cell r="U38">
            <v>4</v>
          </cell>
          <cell r="V38">
            <v>0</v>
          </cell>
          <cell r="W38">
            <v>5</v>
          </cell>
          <cell r="X38">
            <v>3</v>
          </cell>
          <cell r="Y38">
            <v>4</v>
          </cell>
          <cell r="Z38">
            <v>2</v>
          </cell>
          <cell r="AA38">
            <v>22</v>
          </cell>
          <cell r="AB38">
            <v>0</v>
          </cell>
          <cell r="AC38">
            <v>0</v>
          </cell>
          <cell r="AD38">
            <v>0</v>
          </cell>
          <cell r="AE38">
            <v>0</v>
          </cell>
          <cell r="AF38">
            <v>0</v>
          </cell>
          <cell r="AG38">
            <v>0</v>
          </cell>
          <cell r="AH38">
            <v>0</v>
          </cell>
          <cell r="AI38">
            <v>0</v>
          </cell>
          <cell r="AJ38">
            <v>1</v>
          </cell>
          <cell r="AK38">
            <v>0</v>
          </cell>
          <cell r="AL38">
            <v>0</v>
          </cell>
          <cell r="AM38">
            <v>0</v>
          </cell>
          <cell r="AN38">
            <v>0</v>
          </cell>
          <cell r="AO38">
            <v>0</v>
          </cell>
          <cell r="AP38">
            <v>0</v>
          </cell>
          <cell r="AQ38">
            <v>1</v>
          </cell>
          <cell r="AR38">
            <v>1</v>
          </cell>
          <cell r="AS38">
            <v>0</v>
          </cell>
          <cell r="AT38">
            <v>0</v>
          </cell>
          <cell r="AU38">
            <v>0</v>
          </cell>
          <cell r="AV38">
            <v>0</v>
          </cell>
          <cell r="AW38">
            <v>0</v>
          </cell>
          <cell r="AX38">
            <v>0</v>
          </cell>
          <cell r="AY38">
            <v>1</v>
          </cell>
          <cell r="AZ38">
            <v>2</v>
          </cell>
          <cell r="BA38">
            <v>0</v>
          </cell>
          <cell r="BB38">
            <v>0</v>
          </cell>
          <cell r="BC38">
            <v>0</v>
          </cell>
          <cell r="BD38">
            <v>0</v>
          </cell>
          <cell r="BE38">
            <v>0</v>
          </cell>
          <cell r="BF38">
            <v>0</v>
          </cell>
          <cell r="BG38">
            <v>2</v>
          </cell>
          <cell r="BH38">
            <v>8</v>
          </cell>
          <cell r="BI38">
            <v>4</v>
          </cell>
          <cell r="BJ38">
            <v>0</v>
          </cell>
          <cell r="BK38">
            <v>5</v>
          </cell>
          <cell r="BL38">
            <v>3</v>
          </cell>
          <cell r="BM38">
            <v>4</v>
          </cell>
          <cell r="BN38">
            <v>2</v>
          </cell>
          <cell r="BO38">
            <v>26</v>
          </cell>
          <cell r="BP38">
            <v>0</v>
          </cell>
          <cell r="BQ38">
            <v>0</v>
          </cell>
          <cell r="BR38">
            <v>0</v>
          </cell>
          <cell r="BS38">
            <v>0</v>
          </cell>
          <cell r="BT38">
            <v>0</v>
          </cell>
          <cell r="BU38">
            <v>0</v>
          </cell>
          <cell r="BV38">
            <v>0</v>
          </cell>
          <cell r="BW38">
            <v>0</v>
          </cell>
          <cell r="BX38">
            <v>14</v>
          </cell>
          <cell r="BY38">
            <v>0</v>
          </cell>
          <cell r="BZ38">
            <v>0</v>
          </cell>
          <cell r="CA38">
            <v>0</v>
          </cell>
          <cell r="CB38">
            <v>0</v>
          </cell>
          <cell r="CC38">
            <v>0</v>
          </cell>
          <cell r="CD38">
            <v>0</v>
          </cell>
          <cell r="CE38">
            <v>14</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2</v>
          </cell>
          <cell r="CW38">
            <v>0</v>
          </cell>
          <cell r="CX38">
            <v>0</v>
          </cell>
          <cell r="CY38">
            <v>0</v>
          </cell>
          <cell r="CZ38">
            <v>0</v>
          </cell>
          <cell r="DA38">
            <v>0</v>
          </cell>
          <cell r="DB38">
            <v>0</v>
          </cell>
          <cell r="DC38">
            <v>2</v>
          </cell>
          <cell r="DD38">
            <v>2</v>
          </cell>
          <cell r="DE38">
            <v>0</v>
          </cell>
          <cell r="DF38">
            <v>0</v>
          </cell>
          <cell r="DG38">
            <v>0</v>
          </cell>
          <cell r="DH38">
            <v>0</v>
          </cell>
          <cell r="DI38">
            <v>0</v>
          </cell>
          <cell r="DJ38">
            <v>0</v>
          </cell>
          <cell r="DK38">
            <v>2</v>
          </cell>
          <cell r="DL38">
            <v>18</v>
          </cell>
          <cell r="DM38">
            <v>0</v>
          </cell>
          <cell r="DN38">
            <v>0</v>
          </cell>
          <cell r="DO38">
            <v>0</v>
          </cell>
          <cell r="DP38">
            <v>0</v>
          </cell>
          <cell r="DQ38">
            <v>0</v>
          </cell>
          <cell r="DR38">
            <v>0</v>
          </cell>
          <cell r="DS38">
            <v>18</v>
          </cell>
          <cell r="DT38" t="str">
            <v>Yes</v>
          </cell>
          <cell r="DU38" t="str">
            <v>Section E6 - RSL on assured shorhold tenancy - Have been chasing RSL's so have gone onto secure from temporary.  HS 16/07/07_x000D_
-</v>
          </cell>
          <cell r="DV38" t="str">
            <v>01625 504456</v>
          </cell>
          <cell r="DW38" t="str">
            <v>k.wild@macclesfield.gov.uk</v>
          </cell>
        </row>
        <row r="39">
          <cell r="B39" t="str">
            <v>North Cornwall</v>
          </cell>
          <cell r="C39">
            <v>7</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9</v>
          </cell>
          <cell r="U39">
            <v>2</v>
          </cell>
          <cell r="V39">
            <v>0</v>
          </cell>
          <cell r="W39">
            <v>0</v>
          </cell>
          <cell r="X39">
            <v>0</v>
          </cell>
          <cell r="Y39">
            <v>0</v>
          </cell>
          <cell r="Z39">
            <v>0</v>
          </cell>
          <cell r="AA39">
            <v>11</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2</v>
          </cell>
          <cell r="AS39">
            <v>0</v>
          </cell>
          <cell r="AT39">
            <v>0</v>
          </cell>
          <cell r="AU39">
            <v>0</v>
          </cell>
          <cell r="AV39">
            <v>0</v>
          </cell>
          <cell r="AW39">
            <v>0</v>
          </cell>
          <cell r="AX39">
            <v>0</v>
          </cell>
          <cell r="AY39">
            <v>2</v>
          </cell>
          <cell r="AZ39">
            <v>0</v>
          </cell>
          <cell r="BA39">
            <v>1</v>
          </cell>
          <cell r="BB39">
            <v>1</v>
          </cell>
          <cell r="BC39">
            <v>0</v>
          </cell>
          <cell r="BD39">
            <v>0</v>
          </cell>
          <cell r="BE39">
            <v>0</v>
          </cell>
          <cell r="BF39">
            <v>0</v>
          </cell>
          <cell r="BG39">
            <v>2</v>
          </cell>
          <cell r="BH39">
            <v>11</v>
          </cell>
          <cell r="BI39">
            <v>3</v>
          </cell>
          <cell r="BJ39">
            <v>1</v>
          </cell>
          <cell r="BK39">
            <v>0</v>
          </cell>
          <cell r="BL39">
            <v>0</v>
          </cell>
          <cell r="BM39">
            <v>0</v>
          </cell>
          <cell r="BN39">
            <v>0</v>
          </cell>
          <cell r="BO39">
            <v>15</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10</v>
          </cell>
          <cell r="CG39">
            <v>0</v>
          </cell>
          <cell r="CH39">
            <v>0</v>
          </cell>
          <cell r="CI39">
            <v>0</v>
          </cell>
          <cell r="CJ39">
            <v>1</v>
          </cell>
          <cell r="CK39">
            <v>0</v>
          </cell>
          <cell r="CL39">
            <v>0</v>
          </cell>
          <cell r="CM39">
            <v>11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10</v>
          </cell>
          <cell r="DM39">
            <v>0</v>
          </cell>
          <cell r="DN39">
            <v>0</v>
          </cell>
          <cell r="DO39">
            <v>0</v>
          </cell>
          <cell r="DP39">
            <v>1</v>
          </cell>
          <cell r="DQ39">
            <v>0</v>
          </cell>
          <cell r="DR39">
            <v>0</v>
          </cell>
          <cell r="DS39">
            <v>11</v>
          </cell>
          <cell r="DT39" t="str">
            <v>Yes</v>
          </cell>
          <cell r="DU39" t="str">
            <v>-</v>
          </cell>
          <cell r="DV39" t="str">
            <v>01208 893444</v>
          </cell>
          <cell r="DW39" t="str">
            <v>gill.avis@ncdc.gov.uk</v>
          </cell>
        </row>
        <row r="40">
          <cell r="B40" t="str">
            <v>Derby</v>
          </cell>
          <cell r="C40">
            <v>3</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23</v>
          </cell>
          <cell r="U40">
            <v>5</v>
          </cell>
          <cell r="V40">
            <v>3</v>
          </cell>
          <cell r="W40">
            <v>0</v>
          </cell>
          <cell r="X40">
            <v>0</v>
          </cell>
          <cell r="Y40">
            <v>0</v>
          </cell>
          <cell r="Z40">
            <v>0</v>
          </cell>
          <cell r="AA40">
            <v>31</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11</v>
          </cell>
          <cell r="BA40">
            <v>0</v>
          </cell>
          <cell r="BB40">
            <v>0</v>
          </cell>
          <cell r="BC40">
            <v>0</v>
          </cell>
          <cell r="BD40">
            <v>0</v>
          </cell>
          <cell r="BE40">
            <v>0</v>
          </cell>
          <cell r="BF40">
            <v>0</v>
          </cell>
          <cell r="BG40">
            <v>11</v>
          </cell>
          <cell r="BH40">
            <v>34</v>
          </cell>
          <cell r="BI40">
            <v>5</v>
          </cell>
          <cell r="BJ40">
            <v>3</v>
          </cell>
          <cell r="BK40">
            <v>0</v>
          </cell>
          <cell r="BL40">
            <v>0</v>
          </cell>
          <cell r="BM40">
            <v>0</v>
          </cell>
          <cell r="BN40">
            <v>0</v>
          </cell>
          <cell r="BO40">
            <v>42</v>
          </cell>
          <cell r="BP40">
            <v>0</v>
          </cell>
          <cell r="BQ40">
            <v>0</v>
          </cell>
          <cell r="BR40">
            <v>0</v>
          </cell>
          <cell r="BS40">
            <v>0</v>
          </cell>
          <cell r="BT40">
            <v>0</v>
          </cell>
          <cell r="BU40">
            <v>0</v>
          </cell>
          <cell r="BV40">
            <v>0</v>
          </cell>
          <cell r="BW40">
            <v>0</v>
          </cell>
          <cell r="BX40">
            <v>51</v>
          </cell>
          <cell r="BY40">
            <v>21</v>
          </cell>
          <cell r="BZ40">
            <v>0</v>
          </cell>
          <cell r="CA40">
            <v>0</v>
          </cell>
          <cell r="CB40">
            <v>0</v>
          </cell>
          <cell r="CC40">
            <v>0</v>
          </cell>
          <cell r="CD40">
            <v>0</v>
          </cell>
          <cell r="CE40">
            <v>72</v>
          </cell>
          <cell r="CF40">
            <v>6</v>
          </cell>
          <cell r="CG40">
            <v>4</v>
          </cell>
          <cell r="CH40">
            <v>0</v>
          </cell>
          <cell r="CI40">
            <v>0</v>
          </cell>
          <cell r="CJ40">
            <v>0</v>
          </cell>
          <cell r="CK40">
            <v>0</v>
          </cell>
          <cell r="CL40">
            <v>0</v>
          </cell>
          <cell r="CM40">
            <v>10</v>
          </cell>
          <cell r="CN40">
            <v>0</v>
          </cell>
          <cell r="CO40">
            <v>0</v>
          </cell>
          <cell r="CP40">
            <v>0</v>
          </cell>
          <cell r="CQ40">
            <v>0</v>
          </cell>
          <cell r="CR40">
            <v>0</v>
          </cell>
          <cell r="CS40">
            <v>0</v>
          </cell>
          <cell r="CT40">
            <v>0</v>
          </cell>
          <cell r="CU40">
            <v>0</v>
          </cell>
          <cell r="CV40">
            <v>1</v>
          </cell>
          <cell r="CW40">
            <v>2</v>
          </cell>
          <cell r="CX40">
            <v>0</v>
          </cell>
          <cell r="CY40">
            <v>0</v>
          </cell>
          <cell r="CZ40">
            <v>0</v>
          </cell>
          <cell r="DA40">
            <v>0</v>
          </cell>
          <cell r="DB40">
            <v>0</v>
          </cell>
          <cell r="DC40">
            <v>3</v>
          </cell>
          <cell r="DD40">
            <v>7</v>
          </cell>
          <cell r="DE40">
            <v>1</v>
          </cell>
          <cell r="DF40">
            <v>0</v>
          </cell>
          <cell r="DG40">
            <v>0</v>
          </cell>
          <cell r="DH40">
            <v>0</v>
          </cell>
          <cell r="DI40">
            <v>0</v>
          </cell>
          <cell r="DJ40">
            <v>0</v>
          </cell>
          <cell r="DK40">
            <v>8</v>
          </cell>
          <cell r="DL40">
            <v>65</v>
          </cell>
          <cell r="DM40">
            <v>28</v>
          </cell>
          <cell r="DN40">
            <v>0</v>
          </cell>
          <cell r="DO40">
            <v>0</v>
          </cell>
          <cell r="DP40">
            <v>0</v>
          </cell>
          <cell r="DQ40">
            <v>0</v>
          </cell>
          <cell r="DR40">
            <v>0</v>
          </cell>
          <cell r="DS40">
            <v>93</v>
          </cell>
          <cell r="DT40" t="str">
            <v>Yes</v>
          </cell>
          <cell r="DU40" t="str">
            <v>-</v>
          </cell>
          <cell r="DV40" t="str">
            <v>01332 256416</v>
          </cell>
          <cell r="DW40" t="str">
            <v>trisha.thomas@derby.gov.uk</v>
          </cell>
        </row>
        <row r="41">
          <cell r="B41" t="str">
            <v>Wealden</v>
          </cell>
          <cell r="C41">
            <v>6</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3</v>
          </cell>
          <cell r="U41">
            <v>6</v>
          </cell>
          <cell r="V41">
            <v>9</v>
          </cell>
          <cell r="W41">
            <v>8</v>
          </cell>
          <cell r="X41">
            <v>3</v>
          </cell>
          <cell r="Y41">
            <v>0</v>
          </cell>
          <cell r="Z41">
            <v>0</v>
          </cell>
          <cell r="AA41">
            <v>29</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4</v>
          </cell>
          <cell r="BA41">
            <v>3</v>
          </cell>
          <cell r="BB41">
            <v>1</v>
          </cell>
          <cell r="BC41">
            <v>1</v>
          </cell>
          <cell r="BD41">
            <v>0</v>
          </cell>
          <cell r="BE41">
            <v>0</v>
          </cell>
          <cell r="BF41">
            <v>0</v>
          </cell>
          <cell r="BG41">
            <v>9</v>
          </cell>
          <cell r="BH41">
            <v>7</v>
          </cell>
          <cell r="BI41">
            <v>9</v>
          </cell>
          <cell r="BJ41">
            <v>10</v>
          </cell>
          <cell r="BK41">
            <v>9</v>
          </cell>
          <cell r="BL41">
            <v>3</v>
          </cell>
          <cell r="BM41">
            <v>0</v>
          </cell>
          <cell r="BN41">
            <v>0</v>
          </cell>
          <cell r="BO41">
            <v>38</v>
          </cell>
          <cell r="BP41">
            <v>0</v>
          </cell>
          <cell r="BQ41">
            <v>0</v>
          </cell>
          <cell r="BR41">
            <v>0</v>
          </cell>
          <cell r="BS41">
            <v>0</v>
          </cell>
          <cell r="BT41">
            <v>0</v>
          </cell>
          <cell r="BU41">
            <v>0</v>
          </cell>
          <cell r="BV41">
            <v>0</v>
          </cell>
          <cell r="BW41">
            <v>0</v>
          </cell>
          <cell r="BX41">
            <v>4</v>
          </cell>
          <cell r="BY41">
            <v>1</v>
          </cell>
          <cell r="BZ41">
            <v>0</v>
          </cell>
          <cell r="CA41">
            <v>0</v>
          </cell>
          <cell r="CB41">
            <v>0</v>
          </cell>
          <cell r="CC41">
            <v>0</v>
          </cell>
          <cell r="CD41">
            <v>0</v>
          </cell>
          <cell r="CE41">
            <v>5</v>
          </cell>
          <cell r="CF41">
            <v>1</v>
          </cell>
          <cell r="CG41">
            <v>0</v>
          </cell>
          <cell r="CH41">
            <v>0</v>
          </cell>
          <cell r="CI41">
            <v>0</v>
          </cell>
          <cell r="CJ41">
            <v>0</v>
          </cell>
          <cell r="CK41">
            <v>0</v>
          </cell>
          <cell r="CL41">
            <v>0</v>
          </cell>
          <cell r="CM41">
            <v>1</v>
          </cell>
          <cell r="CN41">
            <v>0</v>
          </cell>
          <cell r="CO41">
            <v>0</v>
          </cell>
          <cell r="CP41">
            <v>0</v>
          </cell>
          <cell r="CQ41">
            <v>0</v>
          </cell>
          <cell r="CR41">
            <v>0</v>
          </cell>
          <cell r="CS41">
            <v>0</v>
          </cell>
          <cell r="CT41">
            <v>0</v>
          </cell>
          <cell r="CU41">
            <v>0</v>
          </cell>
          <cell r="CV41">
            <v>1</v>
          </cell>
          <cell r="CW41">
            <v>0</v>
          </cell>
          <cell r="CX41">
            <v>0</v>
          </cell>
          <cell r="CY41">
            <v>0</v>
          </cell>
          <cell r="CZ41">
            <v>0</v>
          </cell>
          <cell r="DA41">
            <v>0</v>
          </cell>
          <cell r="DB41">
            <v>0</v>
          </cell>
          <cell r="DC41">
            <v>1</v>
          </cell>
          <cell r="DD41">
            <v>2</v>
          </cell>
          <cell r="DE41">
            <v>0</v>
          </cell>
          <cell r="DF41">
            <v>0</v>
          </cell>
          <cell r="DG41">
            <v>0</v>
          </cell>
          <cell r="DH41">
            <v>0</v>
          </cell>
          <cell r="DI41">
            <v>0</v>
          </cell>
          <cell r="DJ41">
            <v>0</v>
          </cell>
          <cell r="DK41">
            <v>2</v>
          </cell>
          <cell r="DL41">
            <v>8</v>
          </cell>
          <cell r="DM41">
            <v>1</v>
          </cell>
          <cell r="DN41">
            <v>0</v>
          </cell>
          <cell r="DO41">
            <v>0</v>
          </cell>
          <cell r="DP41">
            <v>0</v>
          </cell>
          <cell r="DQ41">
            <v>0</v>
          </cell>
          <cell r="DR41">
            <v>0</v>
          </cell>
          <cell r="DS41">
            <v>9</v>
          </cell>
          <cell r="DT41" t="str">
            <v>Yes</v>
          </cell>
          <cell r="DU41" t="str">
            <v>-</v>
          </cell>
          <cell r="DV41" t="str">
            <v>01323 443358</v>
          </cell>
          <cell r="DW41" t="str">
            <v>stewart.philbrook@wealden.gov.uk</v>
          </cell>
        </row>
        <row r="42">
          <cell r="B42" t="str">
            <v>Uttlesford</v>
          </cell>
          <cell r="C42">
            <v>4</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9</v>
          </cell>
          <cell r="U42">
            <v>0</v>
          </cell>
          <cell r="V42">
            <v>0</v>
          </cell>
          <cell r="W42">
            <v>0</v>
          </cell>
          <cell r="X42">
            <v>1</v>
          </cell>
          <cell r="Y42">
            <v>0</v>
          </cell>
          <cell r="Z42">
            <v>0</v>
          </cell>
          <cell r="AA42">
            <v>10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9</v>
          </cell>
          <cell r="BI42">
            <v>0</v>
          </cell>
          <cell r="BJ42">
            <v>0</v>
          </cell>
          <cell r="BK42">
            <v>0</v>
          </cell>
          <cell r="BL42">
            <v>1</v>
          </cell>
          <cell r="BM42">
            <v>0</v>
          </cell>
          <cell r="BN42">
            <v>0</v>
          </cell>
          <cell r="BO42">
            <v>10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Yes</v>
          </cell>
          <cell r="DU42" t="str">
            <v xml:space="preserve"> </v>
          </cell>
          <cell r="DV42" t="str">
            <v>01799 510671</v>
          </cell>
          <cell r="DW42" t="str">
            <v>jsnares@uttlesford.gov.uk</v>
          </cell>
        </row>
        <row r="43">
          <cell r="B43" t="str">
            <v>Stroud</v>
          </cell>
          <cell r="C43">
            <v>7</v>
          </cell>
          <cell r="D43">
            <v>0</v>
          </cell>
          <cell r="E43">
            <v>0</v>
          </cell>
          <cell r="F43">
            <v>0</v>
          </cell>
          <cell r="G43">
            <v>0</v>
          </cell>
          <cell r="H43">
            <v>0</v>
          </cell>
          <cell r="I43">
            <v>0</v>
          </cell>
          <cell r="J43">
            <v>0</v>
          </cell>
          <cell r="K43">
            <v>0</v>
          </cell>
          <cell r="L43">
            <v>1</v>
          </cell>
          <cell r="M43">
            <v>0</v>
          </cell>
          <cell r="N43">
            <v>0</v>
          </cell>
          <cell r="O43">
            <v>0</v>
          </cell>
          <cell r="P43">
            <v>0</v>
          </cell>
          <cell r="Q43">
            <v>0</v>
          </cell>
          <cell r="R43">
            <v>0</v>
          </cell>
          <cell r="S43">
            <v>1</v>
          </cell>
          <cell r="T43">
            <v>1</v>
          </cell>
          <cell r="U43">
            <v>1</v>
          </cell>
          <cell r="V43">
            <v>0</v>
          </cell>
          <cell r="W43">
            <v>0</v>
          </cell>
          <cell r="X43">
            <v>0</v>
          </cell>
          <cell r="Y43">
            <v>0</v>
          </cell>
          <cell r="Z43">
            <v>0</v>
          </cell>
          <cell r="AA43">
            <v>2</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2</v>
          </cell>
          <cell r="BI43">
            <v>1</v>
          </cell>
          <cell r="BJ43">
            <v>0</v>
          </cell>
          <cell r="BK43">
            <v>0</v>
          </cell>
          <cell r="BL43">
            <v>0</v>
          </cell>
          <cell r="BM43">
            <v>0</v>
          </cell>
          <cell r="BN43">
            <v>0</v>
          </cell>
          <cell r="BO43">
            <v>3</v>
          </cell>
          <cell r="BP43">
            <v>0</v>
          </cell>
          <cell r="BQ43">
            <v>0</v>
          </cell>
          <cell r="BR43">
            <v>0</v>
          </cell>
          <cell r="BS43">
            <v>0</v>
          </cell>
          <cell r="BT43">
            <v>0</v>
          </cell>
          <cell r="BU43">
            <v>0</v>
          </cell>
          <cell r="BV43">
            <v>0</v>
          </cell>
          <cell r="BW43">
            <v>0</v>
          </cell>
          <cell r="BX43">
            <v>3</v>
          </cell>
          <cell r="BY43">
            <v>1</v>
          </cell>
          <cell r="BZ43">
            <v>0</v>
          </cell>
          <cell r="CA43">
            <v>0</v>
          </cell>
          <cell r="CB43">
            <v>0</v>
          </cell>
          <cell r="CC43">
            <v>0</v>
          </cell>
          <cell r="CD43">
            <v>0</v>
          </cell>
          <cell r="CE43">
            <v>4</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2</v>
          </cell>
          <cell r="DE43">
            <v>0</v>
          </cell>
          <cell r="DF43">
            <v>0</v>
          </cell>
          <cell r="DG43">
            <v>0</v>
          </cell>
          <cell r="DH43">
            <v>0</v>
          </cell>
          <cell r="DI43">
            <v>0</v>
          </cell>
          <cell r="DJ43">
            <v>0</v>
          </cell>
          <cell r="DK43">
            <v>2</v>
          </cell>
          <cell r="DL43">
            <v>5</v>
          </cell>
          <cell r="DM43">
            <v>1</v>
          </cell>
          <cell r="DN43">
            <v>0</v>
          </cell>
          <cell r="DO43">
            <v>0</v>
          </cell>
          <cell r="DP43">
            <v>0</v>
          </cell>
          <cell r="DQ43">
            <v>0</v>
          </cell>
          <cell r="DR43">
            <v>0</v>
          </cell>
          <cell r="DS43">
            <v>6</v>
          </cell>
          <cell r="DT43" t="str">
            <v>Yes</v>
          </cell>
          <cell r="DU43" t="str">
            <v>-</v>
          </cell>
          <cell r="DV43" t="str">
            <v>01453 754063</v>
          </cell>
          <cell r="DW43" t="str">
            <v>sue.leighton-boyce@stroud.gov.uk</v>
          </cell>
        </row>
        <row r="44">
          <cell r="B44" t="str">
            <v>Test Valley</v>
          </cell>
          <cell r="C44">
            <v>6</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5</v>
          </cell>
          <cell r="V44">
            <v>6</v>
          </cell>
          <cell r="W44">
            <v>4</v>
          </cell>
          <cell r="X44">
            <v>1</v>
          </cell>
          <cell r="Y44">
            <v>1</v>
          </cell>
          <cell r="Z44">
            <v>0</v>
          </cell>
          <cell r="AA44">
            <v>18</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1</v>
          </cell>
          <cell r="BI44">
            <v>5</v>
          </cell>
          <cell r="BJ44">
            <v>6</v>
          </cell>
          <cell r="BK44">
            <v>4</v>
          </cell>
          <cell r="BL44">
            <v>1</v>
          </cell>
          <cell r="BM44">
            <v>1</v>
          </cell>
          <cell r="BN44">
            <v>0</v>
          </cell>
          <cell r="BO44">
            <v>18</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Yes</v>
          </cell>
          <cell r="DU44" t="str">
            <v>-</v>
          </cell>
          <cell r="DV44" t="str">
            <v>01264  368617</v>
          </cell>
          <cell r="DW44" t="str">
            <v>kthorburn@testvalley.gov.uk</v>
          </cell>
        </row>
        <row r="45">
          <cell r="B45" t="str">
            <v>Welwyn Hatfield</v>
          </cell>
          <cell r="C45">
            <v>4</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31</v>
          </cell>
          <cell r="U45">
            <v>4</v>
          </cell>
          <cell r="V45">
            <v>0</v>
          </cell>
          <cell r="W45">
            <v>2</v>
          </cell>
          <cell r="X45">
            <v>0</v>
          </cell>
          <cell r="Y45">
            <v>0</v>
          </cell>
          <cell r="Z45">
            <v>0</v>
          </cell>
          <cell r="AA45">
            <v>37</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13</v>
          </cell>
          <cell r="BA45">
            <v>5</v>
          </cell>
          <cell r="BB45">
            <v>1</v>
          </cell>
          <cell r="BC45">
            <v>0</v>
          </cell>
          <cell r="BD45">
            <v>0</v>
          </cell>
          <cell r="BE45">
            <v>0</v>
          </cell>
          <cell r="BF45">
            <v>0</v>
          </cell>
          <cell r="BG45">
            <v>19</v>
          </cell>
          <cell r="BH45">
            <v>44</v>
          </cell>
          <cell r="BI45">
            <v>9</v>
          </cell>
          <cell r="BJ45">
            <v>1</v>
          </cell>
          <cell r="BK45">
            <v>2</v>
          </cell>
          <cell r="BL45">
            <v>0</v>
          </cell>
          <cell r="BM45">
            <v>0</v>
          </cell>
          <cell r="BN45">
            <v>0</v>
          </cell>
          <cell r="BO45">
            <v>56</v>
          </cell>
          <cell r="BP45">
            <v>0</v>
          </cell>
          <cell r="BQ45">
            <v>0</v>
          </cell>
          <cell r="BR45">
            <v>0</v>
          </cell>
          <cell r="BS45">
            <v>0</v>
          </cell>
          <cell r="BT45">
            <v>0</v>
          </cell>
          <cell r="BU45">
            <v>0</v>
          </cell>
          <cell r="BV45">
            <v>0</v>
          </cell>
          <cell r="BW45">
            <v>0</v>
          </cell>
          <cell r="BX45">
            <v>8</v>
          </cell>
          <cell r="BY45">
            <v>1</v>
          </cell>
          <cell r="BZ45">
            <v>0</v>
          </cell>
          <cell r="CA45">
            <v>0</v>
          </cell>
          <cell r="CB45">
            <v>0</v>
          </cell>
          <cell r="CC45">
            <v>0</v>
          </cell>
          <cell r="CD45">
            <v>0</v>
          </cell>
          <cell r="CE45">
            <v>9</v>
          </cell>
          <cell r="CF45">
            <v>3</v>
          </cell>
          <cell r="CG45">
            <v>0</v>
          </cell>
          <cell r="CH45">
            <v>0</v>
          </cell>
          <cell r="CI45">
            <v>0</v>
          </cell>
          <cell r="CJ45">
            <v>0</v>
          </cell>
          <cell r="CK45">
            <v>0</v>
          </cell>
          <cell r="CL45">
            <v>0</v>
          </cell>
          <cell r="CM45">
            <v>3</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8</v>
          </cell>
          <cell r="DE45">
            <v>0</v>
          </cell>
          <cell r="DF45">
            <v>0</v>
          </cell>
          <cell r="DG45">
            <v>0</v>
          </cell>
          <cell r="DH45">
            <v>0</v>
          </cell>
          <cell r="DI45">
            <v>0</v>
          </cell>
          <cell r="DJ45">
            <v>0</v>
          </cell>
          <cell r="DK45">
            <v>8</v>
          </cell>
          <cell r="DL45">
            <v>19</v>
          </cell>
          <cell r="DM45">
            <v>1</v>
          </cell>
          <cell r="DN45">
            <v>0</v>
          </cell>
          <cell r="DO45">
            <v>0</v>
          </cell>
          <cell r="DP45">
            <v>0</v>
          </cell>
          <cell r="DQ45">
            <v>0</v>
          </cell>
          <cell r="DR45">
            <v>0</v>
          </cell>
          <cell r="DS45">
            <v>20</v>
          </cell>
          <cell r="DT45" t="str">
            <v>Yes</v>
          </cell>
          <cell r="DU45" t="str">
            <v>-</v>
          </cell>
          <cell r="DV45" t="str">
            <v>01707 357618</v>
          </cell>
          <cell r="DW45" t="str">
            <v>l.brough@welhat.gov.uk</v>
          </cell>
        </row>
        <row r="46">
          <cell r="B46" t="str">
            <v>York</v>
          </cell>
          <cell r="C46">
            <v>2</v>
          </cell>
          <cell r="D46">
            <v>0</v>
          </cell>
          <cell r="E46">
            <v>0</v>
          </cell>
          <cell r="F46">
            <v>0</v>
          </cell>
          <cell r="G46">
            <v>0</v>
          </cell>
          <cell r="H46">
            <v>0</v>
          </cell>
          <cell r="I46">
            <v>0</v>
          </cell>
          <cell r="J46">
            <v>0</v>
          </cell>
          <cell r="K46">
            <v>0</v>
          </cell>
          <cell r="L46">
            <v>5</v>
          </cell>
          <cell r="M46">
            <v>1</v>
          </cell>
          <cell r="N46">
            <v>2</v>
          </cell>
          <cell r="O46">
            <v>1</v>
          </cell>
          <cell r="P46">
            <v>0</v>
          </cell>
          <cell r="Q46">
            <v>0</v>
          </cell>
          <cell r="R46">
            <v>1</v>
          </cell>
          <cell r="S46">
            <v>10</v>
          </cell>
          <cell r="T46">
            <v>15</v>
          </cell>
          <cell r="U46">
            <v>6</v>
          </cell>
          <cell r="V46">
            <v>3</v>
          </cell>
          <cell r="W46">
            <v>2</v>
          </cell>
          <cell r="X46">
            <v>0</v>
          </cell>
          <cell r="Y46">
            <v>0</v>
          </cell>
          <cell r="Z46">
            <v>0</v>
          </cell>
          <cell r="AA46">
            <v>26</v>
          </cell>
          <cell r="AB46">
            <v>1</v>
          </cell>
          <cell r="AC46">
            <v>0</v>
          </cell>
          <cell r="AD46">
            <v>0</v>
          </cell>
          <cell r="AE46">
            <v>0</v>
          </cell>
          <cell r="AF46">
            <v>0</v>
          </cell>
          <cell r="AG46">
            <v>0</v>
          </cell>
          <cell r="AH46">
            <v>0</v>
          </cell>
          <cell r="AI46">
            <v>1</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10</v>
          </cell>
          <cell r="BA46">
            <v>2</v>
          </cell>
          <cell r="BB46">
            <v>0</v>
          </cell>
          <cell r="BC46">
            <v>0</v>
          </cell>
          <cell r="BD46">
            <v>0</v>
          </cell>
          <cell r="BE46">
            <v>0</v>
          </cell>
          <cell r="BF46">
            <v>0</v>
          </cell>
          <cell r="BG46">
            <v>12</v>
          </cell>
          <cell r="BH46">
            <v>31</v>
          </cell>
          <cell r="BI46">
            <v>9</v>
          </cell>
          <cell r="BJ46">
            <v>5</v>
          </cell>
          <cell r="BK46">
            <v>3</v>
          </cell>
          <cell r="BL46">
            <v>0</v>
          </cell>
          <cell r="BM46">
            <v>0</v>
          </cell>
          <cell r="BN46">
            <v>1</v>
          </cell>
          <cell r="BO46">
            <v>49</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2</v>
          </cell>
          <cell r="DE46">
            <v>0</v>
          </cell>
          <cell r="DF46">
            <v>0</v>
          </cell>
          <cell r="DG46">
            <v>0</v>
          </cell>
          <cell r="DH46">
            <v>1</v>
          </cell>
          <cell r="DI46">
            <v>0</v>
          </cell>
          <cell r="DJ46">
            <v>0</v>
          </cell>
          <cell r="DK46">
            <v>3</v>
          </cell>
          <cell r="DL46">
            <v>2</v>
          </cell>
          <cell r="DM46">
            <v>0</v>
          </cell>
          <cell r="DN46">
            <v>0</v>
          </cell>
          <cell r="DO46">
            <v>0</v>
          </cell>
          <cell r="DP46">
            <v>1</v>
          </cell>
          <cell r="DQ46">
            <v>0</v>
          </cell>
          <cell r="DR46">
            <v>0</v>
          </cell>
          <cell r="DS46">
            <v>3</v>
          </cell>
          <cell r="DT46" t="str">
            <v>Yes</v>
          </cell>
          <cell r="DU46" t="str">
            <v>-</v>
          </cell>
          <cell r="DV46" t="str">
            <v>01904 554040</v>
          </cell>
          <cell r="DW46" t="str">
            <v>becky.ward@york.gov.uk</v>
          </cell>
        </row>
        <row r="47">
          <cell r="B47" t="str">
            <v>Cherwell</v>
          </cell>
          <cell r="C47">
            <v>6</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2</v>
          </cell>
          <cell r="U47">
            <v>0</v>
          </cell>
          <cell r="V47">
            <v>6</v>
          </cell>
          <cell r="W47">
            <v>16</v>
          </cell>
          <cell r="X47">
            <v>7</v>
          </cell>
          <cell r="Y47">
            <v>0</v>
          </cell>
          <cell r="Z47">
            <v>0</v>
          </cell>
          <cell r="AA47">
            <v>31</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2</v>
          </cell>
          <cell r="AT47">
            <v>2</v>
          </cell>
          <cell r="AU47">
            <v>3</v>
          </cell>
          <cell r="AV47">
            <v>2</v>
          </cell>
          <cell r="AW47">
            <v>0</v>
          </cell>
          <cell r="AX47">
            <v>0</v>
          </cell>
          <cell r="AY47">
            <v>9</v>
          </cell>
          <cell r="AZ47">
            <v>1</v>
          </cell>
          <cell r="BA47">
            <v>1</v>
          </cell>
          <cell r="BB47">
            <v>1</v>
          </cell>
          <cell r="BC47">
            <v>2</v>
          </cell>
          <cell r="BD47">
            <v>0</v>
          </cell>
          <cell r="BE47">
            <v>0</v>
          </cell>
          <cell r="BF47">
            <v>0</v>
          </cell>
          <cell r="BG47">
            <v>5</v>
          </cell>
          <cell r="BH47">
            <v>3</v>
          </cell>
          <cell r="BI47">
            <v>3</v>
          </cell>
          <cell r="BJ47">
            <v>9</v>
          </cell>
          <cell r="BK47">
            <v>21</v>
          </cell>
          <cell r="BL47">
            <v>9</v>
          </cell>
          <cell r="BM47">
            <v>0</v>
          </cell>
          <cell r="BN47">
            <v>0</v>
          </cell>
          <cell r="BO47">
            <v>45</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t="str">
            <v>Yes</v>
          </cell>
          <cell r="DU47" t="str">
            <v>-</v>
          </cell>
          <cell r="DV47" t="str">
            <v>01295 221654</v>
          </cell>
          <cell r="DW47" t="str">
            <v>Gillian.Greaves@Cherwell-DC.gov.uk</v>
          </cell>
        </row>
        <row r="48">
          <cell r="B48" t="str">
            <v>Telford &amp; Wrekin</v>
          </cell>
          <cell r="C48">
            <v>8</v>
          </cell>
          <cell r="D48">
            <v>0</v>
          </cell>
          <cell r="E48">
            <v>0</v>
          </cell>
          <cell r="F48">
            <v>0</v>
          </cell>
          <cell r="G48">
            <v>0</v>
          </cell>
          <cell r="H48">
            <v>0</v>
          </cell>
          <cell r="I48">
            <v>0</v>
          </cell>
          <cell r="J48">
            <v>0</v>
          </cell>
          <cell r="K48">
            <v>0</v>
          </cell>
          <cell r="L48">
            <v>2</v>
          </cell>
          <cell r="M48">
            <v>0</v>
          </cell>
          <cell r="N48">
            <v>0</v>
          </cell>
          <cell r="O48">
            <v>0</v>
          </cell>
          <cell r="P48">
            <v>0</v>
          </cell>
          <cell r="Q48">
            <v>0</v>
          </cell>
          <cell r="R48">
            <v>0</v>
          </cell>
          <cell r="S48">
            <v>2</v>
          </cell>
          <cell r="T48">
            <v>7</v>
          </cell>
          <cell r="U48">
            <v>1</v>
          </cell>
          <cell r="V48">
            <v>3</v>
          </cell>
          <cell r="W48">
            <v>1</v>
          </cell>
          <cell r="X48">
            <v>0</v>
          </cell>
          <cell r="Y48">
            <v>0</v>
          </cell>
          <cell r="Z48">
            <v>0</v>
          </cell>
          <cell r="AA48">
            <v>12</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6</v>
          </cell>
          <cell r="AS48">
            <v>1</v>
          </cell>
          <cell r="AT48">
            <v>1</v>
          </cell>
          <cell r="AU48">
            <v>0</v>
          </cell>
          <cell r="AV48">
            <v>0</v>
          </cell>
          <cell r="AW48">
            <v>0</v>
          </cell>
          <cell r="AX48">
            <v>0</v>
          </cell>
          <cell r="AY48">
            <v>8</v>
          </cell>
          <cell r="AZ48">
            <v>2</v>
          </cell>
          <cell r="BA48">
            <v>0</v>
          </cell>
          <cell r="BB48">
            <v>1</v>
          </cell>
          <cell r="BC48">
            <v>0</v>
          </cell>
          <cell r="BD48">
            <v>0</v>
          </cell>
          <cell r="BE48">
            <v>0</v>
          </cell>
          <cell r="BF48">
            <v>0</v>
          </cell>
          <cell r="BG48">
            <v>3</v>
          </cell>
          <cell r="BH48">
            <v>17</v>
          </cell>
          <cell r="BI48">
            <v>2</v>
          </cell>
          <cell r="BJ48">
            <v>5</v>
          </cell>
          <cell r="BK48">
            <v>1</v>
          </cell>
          <cell r="BL48">
            <v>0</v>
          </cell>
          <cell r="BM48">
            <v>0</v>
          </cell>
          <cell r="BN48">
            <v>0</v>
          </cell>
          <cell r="BO48">
            <v>25</v>
          </cell>
          <cell r="BP48">
            <v>0</v>
          </cell>
          <cell r="BQ48">
            <v>0</v>
          </cell>
          <cell r="BR48">
            <v>0</v>
          </cell>
          <cell r="BS48">
            <v>0</v>
          </cell>
          <cell r="BT48">
            <v>0</v>
          </cell>
          <cell r="BU48">
            <v>0</v>
          </cell>
          <cell r="BV48">
            <v>0</v>
          </cell>
          <cell r="BW48">
            <v>0</v>
          </cell>
          <cell r="BX48">
            <v>3</v>
          </cell>
          <cell r="BY48">
            <v>2</v>
          </cell>
          <cell r="BZ48">
            <v>0</v>
          </cell>
          <cell r="CA48">
            <v>0</v>
          </cell>
          <cell r="CB48">
            <v>0</v>
          </cell>
          <cell r="CC48">
            <v>0</v>
          </cell>
          <cell r="CD48">
            <v>0</v>
          </cell>
          <cell r="CE48">
            <v>5</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3</v>
          </cell>
          <cell r="DM48">
            <v>2</v>
          </cell>
          <cell r="DN48">
            <v>0</v>
          </cell>
          <cell r="DO48">
            <v>0</v>
          </cell>
          <cell r="DP48">
            <v>0</v>
          </cell>
          <cell r="DQ48">
            <v>0</v>
          </cell>
          <cell r="DR48">
            <v>0</v>
          </cell>
          <cell r="DS48">
            <v>5</v>
          </cell>
          <cell r="DT48" t="str">
            <v>Yes</v>
          </cell>
          <cell r="DU48" t="str">
            <v>-</v>
          </cell>
          <cell r="DV48" t="str">
            <v>(01952) 381936</v>
          </cell>
          <cell r="DW48" t="str">
            <v>alexis.falconer@telford.gov.uk</v>
          </cell>
        </row>
        <row r="49">
          <cell r="B49" t="str">
            <v>South Staffordshire</v>
          </cell>
          <cell r="C49">
            <v>8</v>
          </cell>
          <cell r="D49">
            <v>1</v>
          </cell>
          <cell r="E49">
            <v>0</v>
          </cell>
          <cell r="F49">
            <v>0</v>
          </cell>
          <cell r="G49">
            <v>0</v>
          </cell>
          <cell r="H49">
            <v>0</v>
          </cell>
          <cell r="I49">
            <v>0</v>
          </cell>
          <cell r="J49">
            <v>0</v>
          </cell>
          <cell r="K49">
            <v>1</v>
          </cell>
          <cell r="L49">
            <v>0</v>
          </cell>
          <cell r="M49">
            <v>0</v>
          </cell>
          <cell r="N49">
            <v>0</v>
          </cell>
          <cell r="O49">
            <v>0</v>
          </cell>
          <cell r="P49">
            <v>0</v>
          </cell>
          <cell r="Q49">
            <v>0</v>
          </cell>
          <cell r="R49">
            <v>0</v>
          </cell>
          <cell r="S49">
            <v>0</v>
          </cell>
          <cell r="T49">
            <v>8</v>
          </cell>
          <cell r="U49">
            <v>3</v>
          </cell>
          <cell r="V49">
            <v>2</v>
          </cell>
          <cell r="W49">
            <v>0</v>
          </cell>
          <cell r="X49">
            <v>0</v>
          </cell>
          <cell r="Y49">
            <v>0</v>
          </cell>
          <cell r="Z49">
            <v>0</v>
          </cell>
          <cell r="AA49">
            <v>13</v>
          </cell>
          <cell r="AB49">
            <v>1</v>
          </cell>
          <cell r="AC49">
            <v>0</v>
          </cell>
          <cell r="AD49">
            <v>0</v>
          </cell>
          <cell r="AE49">
            <v>0</v>
          </cell>
          <cell r="AF49">
            <v>0</v>
          </cell>
          <cell r="AG49">
            <v>0</v>
          </cell>
          <cell r="AH49">
            <v>0</v>
          </cell>
          <cell r="AI49">
            <v>1</v>
          </cell>
          <cell r="AJ49">
            <v>0</v>
          </cell>
          <cell r="AK49">
            <v>1</v>
          </cell>
          <cell r="AL49">
            <v>0</v>
          </cell>
          <cell r="AM49">
            <v>0</v>
          </cell>
          <cell r="AN49">
            <v>0</v>
          </cell>
          <cell r="AO49">
            <v>0</v>
          </cell>
          <cell r="AP49">
            <v>0</v>
          </cell>
          <cell r="AQ49">
            <v>1</v>
          </cell>
          <cell r="AR49">
            <v>1</v>
          </cell>
          <cell r="AS49">
            <v>0</v>
          </cell>
          <cell r="AT49">
            <v>0</v>
          </cell>
          <cell r="AU49">
            <v>0</v>
          </cell>
          <cell r="AV49">
            <v>0</v>
          </cell>
          <cell r="AW49">
            <v>0</v>
          </cell>
          <cell r="AX49">
            <v>0</v>
          </cell>
          <cell r="AY49">
            <v>1</v>
          </cell>
          <cell r="AZ49">
            <v>1</v>
          </cell>
          <cell r="BA49">
            <v>1</v>
          </cell>
          <cell r="BB49">
            <v>0</v>
          </cell>
          <cell r="BC49">
            <v>0</v>
          </cell>
          <cell r="BD49">
            <v>0</v>
          </cell>
          <cell r="BE49">
            <v>0</v>
          </cell>
          <cell r="BF49">
            <v>0</v>
          </cell>
          <cell r="BG49">
            <v>2</v>
          </cell>
          <cell r="BH49">
            <v>12</v>
          </cell>
          <cell r="BI49">
            <v>5</v>
          </cell>
          <cell r="BJ49">
            <v>2</v>
          </cell>
          <cell r="BK49">
            <v>0</v>
          </cell>
          <cell r="BL49">
            <v>0</v>
          </cell>
          <cell r="BM49">
            <v>0</v>
          </cell>
          <cell r="BN49">
            <v>0</v>
          </cell>
          <cell r="BO49">
            <v>19</v>
          </cell>
          <cell r="BP49">
            <v>0</v>
          </cell>
          <cell r="BQ49">
            <v>0</v>
          </cell>
          <cell r="BR49">
            <v>0</v>
          </cell>
          <cell r="BS49">
            <v>0</v>
          </cell>
          <cell r="BT49">
            <v>0</v>
          </cell>
          <cell r="BU49">
            <v>0</v>
          </cell>
          <cell r="BV49">
            <v>0</v>
          </cell>
          <cell r="BW49">
            <v>0</v>
          </cell>
          <cell r="BX49">
            <v>3</v>
          </cell>
          <cell r="BY49">
            <v>1</v>
          </cell>
          <cell r="BZ49">
            <v>0</v>
          </cell>
          <cell r="CA49">
            <v>0</v>
          </cell>
          <cell r="CB49">
            <v>0</v>
          </cell>
          <cell r="CC49">
            <v>0</v>
          </cell>
          <cell r="CD49">
            <v>0</v>
          </cell>
          <cell r="CE49">
            <v>4</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1</v>
          </cell>
          <cell r="DE49">
            <v>0</v>
          </cell>
          <cell r="DF49">
            <v>0</v>
          </cell>
          <cell r="DG49">
            <v>0</v>
          </cell>
          <cell r="DH49">
            <v>0</v>
          </cell>
          <cell r="DI49">
            <v>0</v>
          </cell>
          <cell r="DJ49">
            <v>0</v>
          </cell>
          <cell r="DK49">
            <v>1</v>
          </cell>
          <cell r="DL49">
            <v>4</v>
          </cell>
          <cell r="DM49">
            <v>1</v>
          </cell>
          <cell r="DN49">
            <v>0</v>
          </cell>
          <cell r="DO49">
            <v>0</v>
          </cell>
          <cell r="DP49">
            <v>0</v>
          </cell>
          <cell r="DQ49">
            <v>0</v>
          </cell>
          <cell r="DR49">
            <v>0</v>
          </cell>
          <cell r="DS49">
            <v>5</v>
          </cell>
          <cell r="DT49" t="str">
            <v>Yes</v>
          </cell>
          <cell r="DU49" t="str">
            <v>-</v>
          </cell>
          <cell r="DV49" t="str">
            <v>01902 696427</v>
          </cell>
          <cell r="DW49" t="str">
            <v>p.main@sstaffs.gov.uk</v>
          </cell>
        </row>
        <row r="50">
          <cell r="B50" t="str">
            <v>Mole Valley</v>
          </cell>
          <cell r="C50">
            <v>6</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1</v>
          </cell>
          <cell r="W50">
            <v>0</v>
          </cell>
          <cell r="X50">
            <v>0</v>
          </cell>
          <cell r="Y50">
            <v>0</v>
          </cell>
          <cell r="Z50">
            <v>0</v>
          </cell>
          <cell r="AA50">
            <v>1</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1</v>
          </cell>
          <cell r="BK50">
            <v>0</v>
          </cell>
          <cell r="BL50">
            <v>0</v>
          </cell>
          <cell r="BM50">
            <v>0</v>
          </cell>
          <cell r="BN50">
            <v>0</v>
          </cell>
          <cell r="BO50">
            <v>1</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t="str">
            <v>Yes</v>
          </cell>
          <cell r="DU50" t="str">
            <v xml:space="preserve"> </v>
          </cell>
          <cell r="DV50" t="str">
            <v>01306 879210</v>
          </cell>
          <cell r="DW50" t="str">
            <v>kirsty.diggins@molevalley.gov.uk</v>
          </cell>
        </row>
        <row r="51">
          <cell r="B51" t="str">
            <v>Arun</v>
          </cell>
          <cell r="C51">
            <v>6</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3</v>
          </cell>
          <cell r="U51">
            <v>1</v>
          </cell>
          <cell r="V51">
            <v>3</v>
          </cell>
          <cell r="W51">
            <v>4</v>
          </cell>
          <cell r="X51">
            <v>2</v>
          </cell>
          <cell r="Y51">
            <v>1</v>
          </cell>
          <cell r="Z51">
            <v>0</v>
          </cell>
          <cell r="AA51">
            <v>14</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2</v>
          </cell>
          <cell r="AU51">
            <v>0</v>
          </cell>
          <cell r="AV51">
            <v>0</v>
          </cell>
          <cell r="AW51">
            <v>0</v>
          </cell>
          <cell r="AX51">
            <v>0</v>
          </cell>
          <cell r="AY51">
            <v>2</v>
          </cell>
          <cell r="AZ51">
            <v>6</v>
          </cell>
          <cell r="BA51">
            <v>0</v>
          </cell>
          <cell r="BB51">
            <v>2</v>
          </cell>
          <cell r="BC51">
            <v>1</v>
          </cell>
          <cell r="BD51">
            <v>0</v>
          </cell>
          <cell r="BE51">
            <v>1</v>
          </cell>
          <cell r="BF51">
            <v>0</v>
          </cell>
          <cell r="BG51">
            <v>10</v>
          </cell>
          <cell r="BH51">
            <v>9</v>
          </cell>
          <cell r="BI51">
            <v>1</v>
          </cell>
          <cell r="BJ51">
            <v>7</v>
          </cell>
          <cell r="BK51">
            <v>5</v>
          </cell>
          <cell r="BL51">
            <v>2</v>
          </cell>
          <cell r="BM51">
            <v>2</v>
          </cell>
          <cell r="BN51">
            <v>0</v>
          </cell>
          <cell r="BO51">
            <v>26</v>
          </cell>
          <cell r="BP51">
            <v>0</v>
          </cell>
          <cell r="BQ51">
            <v>0</v>
          </cell>
          <cell r="BR51">
            <v>0</v>
          </cell>
          <cell r="BS51">
            <v>0</v>
          </cell>
          <cell r="BT51">
            <v>0</v>
          </cell>
          <cell r="BU51">
            <v>0</v>
          </cell>
          <cell r="BV51">
            <v>0</v>
          </cell>
          <cell r="BW51">
            <v>0</v>
          </cell>
          <cell r="BX51">
            <v>1</v>
          </cell>
          <cell r="BY51">
            <v>0</v>
          </cell>
          <cell r="BZ51">
            <v>0</v>
          </cell>
          <cell r="CA51">
            <v>0</v>
          </cell>
          <cell r="CB51">
            <v>0</v>
          </cell>
          <cell r="CC51">
            <v>0</v>
          </cell>
          <cell r="CD51">
            <v>0</v>
          </cell>
          <cell r="CE51">
            <v>1</v>
          </cell>
          <cell r="CF51">
            <v>0</v>
          </cell>
          <cell r="CG51">
            <v>0</v>
          </cell>
          <cell r="CH51">
            <v>0</v>
          </cell>
          <cell r="CI51">
            <v>0</v>
          </cell>
          <cell r="CJ51">
            <v>0</v>
          </cell>
          <cell r="CK51">
            <v>0</v>
          </cell>
          <cell r="CL51">
            <v>0</v>
          </cell>
          <cell r="CM51">
            <v>0</v>
          </cell>
          <cell r="CN51">
            <v>1</v>
          </cell>
          <cell r="CO51">
            <v>0</v>
          </cell>
          <cell r="CP51">
            <v>0</v>
          </cell>
          <cell r="CQ51">
            <v>0</v>
          </cell>
          <cell r="CR51">
            <v>0</v>
          </cell>
          <cell r="CS51">
            <v>0</v>
          </cell>
          <cell r="CT51">
            <v>0</v>
          </cell>
          <cell r="CU51">
            <v>1</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0</v>
          </cell>
          <cell r="DN51">
            <v>0</v>
          </cell>
          <cell r="DO51">
            <v>0</v>
          </cell>
          <cell r="DP51">
            <v>0</v>
          </cell>
          <cell r="DQ51">
            <v>0</v>
          </cell>
          <cell r="DR51">
            <v>0</v>
          </cell>
          <cell r="DS51">
            <v>2</v>
          </cell>
          <cell r="DT51" t="str">
            <v>Yes</v>
          </cell>
          <cell r="DU51" t="str">
            <v>-</v>
          </cell>
          <cell r="DV51" t="str">
            <v>01903 737714</v>
          </cell>
          <cell r="DW51" t="str">
            <v>sue.welfare@arun.gov.uk</v>
          </cell>
        </row>
        <row r="52">
          <cell r="B52" t="str">
            <v>Stockport</v>
          </cell>
          <cell r="C52">
            <v>9</v>
          </cell>
          <cell r="D52">
            <v>0</v>
          </cell>
          <cell r="E52">
            <v>0</v>
          </cell>
          <cell r="F52">
            <v>0</v>
          </cell>
          <cell r="G52">
            <v>0</v>
          </cell>
          <cell r="H52">
            <v>0</v>
          </cell>
          <cell r="I52">
            <v>0</v>
          </cell>
          <cell r="J52">
            <v>0</v>
          </cell>
          <cell r="K52">
            <v>0</v>
          </cell>
          <cell r="L52">
            <v>3</v>
          </cell>
          <cell r="M52">
            <v>0</v>
          </cell>
          <cell r="N52">
            <v>0</v>
          </cell>
          <cell r="O52">
            <v>0</v>
          </cell>
          <cell r="P52">
            <v>0</v>
          </cell>
          <cell r="Q52">
            <v>0</v>
          </cell>
          <cell r="R52">
            <v>0</v>
          </cell>
          <cell r="S52">
            <v>3</v>
          </cell>
          <cell r="T52">
            <v>22</v>
          </cell>
          <cell r="U52">
            <v>2</v>
          </cell>
          <cell r="V52">
            <v>0</v>
          </cell>
          <cell r="W52">
            <v>0</v>
          </cell>
          <cell r="X52">
            <v>0</v>
          </cell>
          <cell r="Y52">
            <v>0</v>
          </cell>
          <cell r="Z52">
            <v>0</v>
          </cell>
          <cell r="AA52">
            <v>24</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0</v>
          </cell>
          <cell r="BC52">
            <v>0</v>
          </cell>
          <cell r="BD52">
            <v>0</v>
          </cell>
          <cell r="BE52">
            <v>0</v>
          </cell>
          <cell r="BF52">
            <v>0</v>
          </cell>
          <cell r="BG52">
            <v>4</v>
          </cell>
          <cell r="BH52">
            <v>29</v>
          </cell>
          <cell r="BI52">
            <v>2</v>
          </cell>
          <cell r="BJ52">
            <v>0</v>
          </cell>
          <cell r="BK52">
            <v>0</v>
          </cell>
          <cell r="BL52">
            <v>0</v>
          </cell>
          <cell r="BM52">
            <v>0</v>
          </cell>
          <cell r="BN52">
            <v>0</v>
          </cell>
          <cell r="BO52">
            <v>31</v>
          </cell>
          <cell r="BP52">
            <v>0</v>
          </cell>
          <cell r="BQ52">
            <v>0</v>
          </cell>
          <cell r="BR52">
            <v>0</v>
          </cell>
          <cell r="BS52">
            <v>0</v>
          </cell>
          <cell r="BT52">
            <v>0</v>
          </cell>
          <cell r="BU52">
            <v>0</v>
          </cell>
          <cell r="BV52">
            <v>0</v>
          </cell>
          <cell r="BW52">
            <v>0</v>
          </cell>
          <cell r="BX52">
            <v>4</v>
          </cell>
          <cell r="BY52">
            <v>0</v>
          </cell>
          <cell r="BZ52">
            <v>0</v>
          </cell>
          <cell r="CA52">
            <v>0</v>
          </cell>
          <cell r="CB52">
            <v>0</v>
          </cell>
          <cell r="CC52">
            <v>0</v>
          </cell>
          <cell r="CD52">
            <v>0</v>
          </cell>
          <cell r="CE52">
            <v>4</v>
          </cell>
          <cell r="CF52">
            <v>1</v>
          </cell>
          <cell r="CG52">
            <v>0</v>
          </cell>
          <cell r="CH52">
            <v>0</v>
          </cell>
          <cell r="CI52">
            <v>0</v>
          </cell>
          <cell r="CJ52">
            <v>0</v>
          </cell>
          <cell r="CK52">
            <v>0</v>
          </cell>
          <cell r="CL52">
            <v>0</v>
          </cell>
          <cell r="CM52">
            <v>1</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2</v>
          </cell>
          <cell r="DE52">
            <v>0</v>
          </cell>
          <cell r="DF52">
            <v>0</v>
          </cell>
          <cell r="DG52">
            <v>0</v>
          </cell>
          <cell r="DH52">
            <v>0</v>
          </cell>
          <cell r="DI52">
            <v>0</v>
          </cell>
          <cell r="DJ52">
            <v>0</v>
          </cell>
          <cell r="DK52">
            <v>2</v>
          </cell>
          <cell r="DL52">
            <v>7</v>
          </cell>
          <cell r="DM52">
            <v>0</v>
          </cell>
          <cell r="DN52">
            <v>0</v>
          </cell>
          <cell r="DO52">
            <v>0</v>
          </cell>
          <cell r="DP52">
            <v>0</v>
          </cell>
          <cell r="DQ52">
            <v>0</v>
          </cell>
          <cell r="DR52">
            <v>0</v>
          </cell>
          <cell r="DS52">
            <v>7</v>
          </cell>
          <cell r="DT52" t="str">
            <v>Yes</v>
          </cell>
          <cell r="DU52" t="str">
            <v>-</v>
          </cell>
          <cell r="DV52" t="str">
            <v>0161 474 4237</v>
          </cell>
          <cell r="DW52" t="str">
            <v>geoff.binns@stockport.gov.uk</v>
          </cell>
        </row>
        <row r="53">
          <cell r="B53" t="str">
            <v>Dudley</v>
          </cell>
          <cell r="C53">
            <v>8</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3</v>
          </cell>
          <cell r="U53">
            <v>0</v>
          </cell>
          <cell r="V53">
            <v>0</v>
          </cell>
          <cell r="W53">
            <v>0</v>
          </cell>
          <cell r="X53">
            <v>0</v>
          </cell>
          <cell r="Y53">
            <v>0</v>
          </cell>
          <cell r="Z53">
            <v>0</v>
          </cell>
          <cell r="AA53">
            <v>3</v>
          </cell>
          <cell r="AB53">
            <v>19</v>
          </cell>
          <cell r="AC53">
            <v>2</v>
          </cell>
          <cell r="AD53">
            <v>1</v>
          </cell>
          <cell r="AE53">
            <v>0</v>
          </cell>
          <cell r="AF53">
            <v>0</v>
          </cell>
          <cell r="AG53">
            <v>0</v>
          </cell>
          <cell r="AH53">
            <v>0</v>
          </cell>
          <cell r="AI53">
            <v>22</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1</v>
          </cell>
          <cell r="BA53">
            <v>0</v>
          </cell>
          <cell r="BB53">
            <v>0</v>
          </cell>
          <cell r="BC53">
            <v>0</v>
          </cell>
          <cell r="BD53">
            <v>0</v>
          </cell>
          <cell r="BE53">
            <v>0</v>
          </cell>
          <cell r="BF53">
            <v>0</v>
          </cell>
          <cell r="BG53">
            <v>1</v>
          </cell>
          <cell r="BH53">
            <v>23</v>
          </cell>
          <cell r="BI53">
            <v>2</v>
          </cell>
          <cell r="BJ53">
            <v>1</v>
          </cell>
          <cell r="BK53">
            <v>0</v>
          </cell>
          <cell r="BL53">
            <v>0</v>
          </cell>
          <cell r="BM53">
            <v>0</v>
          </cell>
          <cell r="BN53">
            <v>0</v>
          </cell>
          <cell r="BO53">
            <v>26</v>
          </cell>
          <cell r="BP53">
            <v>0</v>
          </cell>
          <cell r="BQ53">
            <v>0</v>
          </cell>
          <cell r="BR53">
            <v>0</v>
          </cell>
          <cell r="BS53">
            <v>0</v>
          </cell>
          <cell r="BT53">
            <v>0</v>
          </cell>
          <cell r="BU53">
            <v>0</v>
          </cell>
          <cell r="BV53">
            <v>0</v>
          </cell>
          <cell r="BW53">
            <v>0</v>
          </cell>
          <cell r="BX53">
            <v>6</v>
          </cell>
          <cell r="BY53">
            <v>1</v>
          </cell>
          <cell r="BZ53">
            <v>0</v>
          </cell>
          <cell r="CA53">
            <v>0</v>
          </cell>
          <cell r="CB53">
            <v>0</v>
          </cell>
          <cell r="CC53">
            <v>0</v>
          </cell>
          <cell r="CD53">
            <v>0</v>
          </cell>
          <cell r="CE53">
            <v>7</v>
          </cell>
          <cell r="CF53">
            <v>61</v>
          </cell>
          <cell r="CG53">
            <v>3</v>
          </cell>
          <cell r="CH53">
            <v>1</v>
          </cell>
          <cell r="CI53">
            <v>0</v>
          </cell>
          <cell r="CJ53">
            <v>0</v>
          </cell>
          <cell r="CK53">
            <v>0</v>
          </cell>
          <cell r="CL53">
            <v>0</v>
          </cell>
          <cell r="CM53">
            <v>65</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8</v>
          </cell>
          <cell r="DE53">
            <v>1</v>
          </cell>
          <cell r="DF53">
            <v>0</v>
          </cell>
          <cell r="DG53">
            <v>0</v>
          </cell>
          <cell r="DH53">
            <v>0</v>
          </cell>
          <cell r="DI53">
            <v>0</v>
          </cell>
          <cell r="DJ53">
            <v>0</v>
          </cell>
          <cell r="DK53">
            <v>9</v>
          </cell>
          <cell r="DL53">
            <v>75</v>
          </cell>
          <cell r="DM53">
            <v>5</v>
          </cell>
          <cell r="DN53">
            <v>1</v>
          </cell>
          <cell r="DO53">
            <v>0</v>
          </cell>
          <cell r="DP53">
            <v>0</v>
          </cell>
          <cell r="DQ53">
            <v>0</v>
          </cell>
          <cell r="DR53">
            <v>0</v>
          </cell>
          <cell r="DS53">
            <v>81</v>
          </cell>
          <cell r="DT53" t="str">
            <v>Yes</v>
          </cell>
          <cell r="DU53" t="str">
            <v>-</v>
          </cell>
          <cell r="DV53" t="str">
            <v>01384 812028</v>
          </cell>
          <cell r="DW53" t="str">
            <v>sian.evans@dudley.gov.uk</v>
          </cell>
        </row>
        <row r="54">
          <cell r="B54" t="str">
            <v>Lewisham</v>
          </cell>
          <cell r="C54">
            <v>5</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6</v>
          </cell>
          <cell r="U54">
            <v>13</v>
          </cell>
          <cell r="V54">
            <v>36</v>
          </cell>
          <cell r="W54">
            <v>49</v>
          </cell>
          <cell r="X54">
            <v>30</v>
          </cell>
          <cell r="Y54">
            <v>7</v>
          </cell>
          <cell r="Z54">
            <v>6</v>
          </cell>
          <cell r="AA54">
            <v>147</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6</v>
          </cell>
          <cell r="BI54">
            <v>13</v>
          </cell>
          <cell r="BJ54">
            <v>36</v>
          </cell>
          <cell r="BK54">
            <v>49</v>
          </cell>
          <cell r="BL54">
            <v>30</v>
          </cell>
          <cell r="BM54">
            <v>7</v>
          </cell>
          <cell r="BN54">
            <v>6</v>
          </cell>
          <cell r="BO54">
            <v>147</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t="str">
            <v>Yes</v>
          </cell>
          <cell r="DU54" t="str">
            <v>-</v>
          </cell>
          <cell r="DV54" t="str">
            <v>020 8314 7294</v>
          </cell>
          <cell r="DW54" t="str">
            <v>morna.london@lewisham.gov.uk</v>
          </cell>
        </row>
        <row r="55">
          <cell r="B55" t="str">
            <v>North Somerset</v>
          </cell>
          <cell r="C55">
            <v>7</v>
          </cell>
          <cell r="D55">
            <v>0</v>
          </cell>
          <cell r="E55">
            <v>0</v>
          </cell>
          <cell r="F55">
            <v>0</v>
          </cell>
          <cell r="G55">
            <v>0</v>
          </cell>
          <cell r="H55">
            <v>0</v>
          </cell>
          <cell r="I55">
            <v>0</v>
          </cell>
          <cell r="J55">
            <v>0</v>
          </cell>
          <cell r="K55">
            <v>0</v>
          </cell>
          <cell r="L55">
            <v>1</v>
          </cell>
          <cell r="M55">
            <v>1</v>
          </cell>
          <cell r="N55">
            <v>0</v>
          </cell>
          <cell r="O55">
            <v>0</v>
          </cell>
          <cell r="P55">
            <v>0</v>
          </cell>
          <cell r="Q55">
            <v>1</v>
          </cell>
          <cell r="R55">
            <v>0</v>
          </cell>
          <cell r="S55">
            <v>3</v>
          </cell>
          <cell r="T55">
            <v>6</v>
          </cell>
          <cell r="U55">
            <v>2</v>
          </cell>
          <cell r="V55">
            <v>1</v>
          </cell>
          <cell r="W55">
            <v>1</v>
          </cell>
          <cell r="X55">
            <v>0</v>
          </cell>
          <cell r="Y55">
            <v>0</v>
          </cell>
          <cell r="Z55">
            <v>0</v>
          </cell>
          <cell r="AA55">
            <v>10</v>
          </cell>
          <cell r="AB55">
            <v>0</v>
          </cell>
          <cell r="AC55">
            <v>0</v>
          </cell>
          <cell r="AD55">
            <v>0</v>
          </cell>
          <cell r="AE55">
            <v>0</v>
          </cell>
          <cell r="AF55">
            <v>0</v>
          </cell>
          <cell r="AG55">
            <v>0</v>
          </cell>
          <cell r="AH55">
            <v>0</v>
          </cell>
          <cell r="AI55">
            <v>0</v>
          </cell>
          <cell r="AJ55">
            <v>1</v>
          </cell>
          <cell r="AK55">
            <v>0</v>
          </cell>
          <cell r="AL55">
            <v>0</v>
          </cell>
          <cell r="AM55">
            <v>0</v>
          </cell>
          <cell r="AN55">
            <v>0</v>
          </cell>
          <cell r="AO55">
            <v>0</v>
          </cell>
          <cell r="AP55">
            <v>0</v>
          </cell>
          <cell r="AQ55">
            <v>1</v>
          </cell>
          <cell r="AR55">
            <v>8</v>
          </cell>
          <cell r="AS55">
            <v>0</v>
          </cell>
          <cell r="AT55">
            <v>0</v>
          </cell>
          <cell r="AU55">
            <v>0</v>
          </cell>
          <cell r="AV55">
            <v>0</v>
          </cell>
          <cell r="AW55">
            <v>0</v>
          </cell>
          <cell r="AX55">
            <v>0</v>
          </cell>
          <cell r="AY55">
            <v>8</v>
          </cell>
          <cell r="AZ55">
            <v>5</v>
          </cell>
          <cell r="BA55">
            <v>1</v>
          </cell>
          <cell r="BB55">
            <v>1</v>
          </cell>
          <cell r="BC55">
            <v>0</v>
          </cell>
          <cell r="BD55">
            <v>0</v>
          </cell>
          <cell r="BE55">
            <v>1</v>
          </cell>
          <cell r="BF55">
            <v>0</v>
          </cell>
          <cell r="BG55">
            <v>8</v>
          </cell>
          <cell r="BH55">
            <v>21</v>
          </cell>
          <cell r="BI55">
            <v>4</v>
          </cell>
          <cell r="BJ55">
            <v>2</v>
          </cell>
          <cell r="BK55">
            <v>1</v>
          </cell>
          <cell r="BL55">
            <v>0</v>
          </cell>
          <cell r="BM55">
            <v>2</v>
          </cell>
          <cell r="BN55">
            <v>0</v>
          </cell>
          <cell r="BO55">
            <v>30</v>
          </cell>
          <cell r="BP55">
            <v>0</v>
          </cell>
          <cell r="BQ55">
            <v>0</v>
          </cell>
          <cell r="BR55">
            <v>0</v>
          </cell>
          <cell r="BS55">
            <v>0</v>
          </cell>
          <cell r="BT55">
            <v>0</v>
          </cell>
          <cell r="BU55">
            <v>0</v>
          </cell>
          <cell r="BV55">
            <v>0</v>
          </cell>
          <cell r="BW55">
            <v>0</v>
          </cell>
          <cell r="BX55">
            <v>1</v>
          </cell>
          <cell r="BY55">
            <v>0</v>
          </cell>
          <cell r="BZ55">
            <v>0</v>
          </cell>
          <cell r="CA55">
            <v>0</v>
          </cell>
          <cell r="CB55">
            <v>0</v>
          </cell>
          <cell r="CC55">
            <v>1</v>
          </cell>
          <cell r="CD55">
            <v>0</v>
          </cell>
          <cell r="CE55">
            <v>2</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1</v>
          </cell>
          <cell r="DI55">
            <v>1</v>
          </cell>
          <cell r="DJ55">
            <v>0</v>
          </cell>
          <cell r="DK55">
            <v>2</v>
          </cell>
          <cell r="DL55">
            <v>1</v>
          </cell>
          <cell r="DM55">
            <v>0</v>
          </cell>
          <cell r="DN55">
            <v>0</v>
          </cell>
          <cell r="DO55">
            <v>0</v>
          </cell>
          <cell r="DP55">
            <v>1</v>
          </cell>
          <cell r="DQ55">
            <v>2</v>
          </cell>
          <cell r="DR55">
            <v>0</v>
          </cell>
          <cell r="DS55">
            <v>4</v>
          </cell>
          <cell r="DT55" t="str">
            <v>Yes</v>
          </cell>
          <cell r="DU55" t="str">
            <v>-</v>
          </cell>
          <cell r="DV55" t="str">
            <v>01934 634507</v>
          </cell>
          <cell r="DW55" t="str">
            <v>claire.hawkins@n-somerset.gov.uk</v>
          </cell>
        </row>
        <row r="56">
          <cell r="B56" t="str">
            <v>Fenland</v>
          </cell>
          <cell r="C56">
            <v>4</v>
          </cell>
          <cell r="D56">
            <v>0</v>
          </cell>
          <cell r="E56">
            <v>0</v>
          </cell>
          <cell r="F56">
            <v>0</v>
          </cell>
          <cell r="G56">
            <v>0</v>
          </cell>
          <cell r="H56">
            <v>0</v>
          </cell>
          <cell r="I56">
            <v>0</v>
          </cell>
          <cell r="J56">
            <v>0</v>
          </cell>
          <cell r="K56">
            <v>0</v>
          </cell>
          <cell r="L56">
            <v>1</v>
          </cell>
          <cell r="M56">
            <v>0</v>
          </cell>
          <cell r="N56">
            <v>0</v>
          </cell>
          <cell r="O56">
            <v>0</v>
          </cell>
          <cell r="P56">
            <v>0</v>
          </cell>
          <cell r="Q56">
            <v>0</v>
          </cell>
          <cell r="R56">
            <v>0</v>
          </cell>
          <cell r="S56">
            <v>1</v>
          </cell>
          <cell r="T56">
            <v>16</v>
          </cell>
          <cell r="U56">
            <v>0</v>
          </cell>
          <cell r="V56">
            <v>0</v>
          </cell>
          <cell r="W56">
            <v>0</v>
          </cell>
          <cell r="X56">
            <v>2</v>
          </cell>
          <cell r="Y56">
            <v>2</v>
          </cell>
          <cell r="Z56">
            <v>0</v>
          </cell>
          <cell r="AA56">
            <v>20</v>
          </cell>
          <cell r="AB56">
            <v>1</v>
          </cell>
          <cell r="AC56">
            <v>0</v>
          </cell>
          <cell r="AD56">
            <v>0</v>
          </cell>
          <cell r="AE56">
            <v>0</v>
          </cell>
          <cell r="AF56">
            <v>0</v>
          </cell>
          <cell r="AG56">
            <v>0</v>
          </cell>
          <cell r="AH56">
            <v>0</v>
          </cell>
          <cell r="AI56">
            <v>1</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3</v>
          </cell>
          <cell r="BE56">
            <v>0</v>
          </cell>
          <cell r="BF56">
            <v>0</v>
          </cell>
          <cell r="BG56">
            <v>3</v>
          </cell>
          <cell r="BH56">
            <v>18</v>
          </cell>
          <cell r="BI56">
            <v>0</v>
          </cell>
          <cell r="BJ56">
            <v>0</v>
          </cell>
          <cell r="BK56">
            <v>0</v>
          </cell>
          <cell r="BL56">
            <v>5</v>
          </cell>
          <cell r="BM56">
            <v>2</v>
          </cell>
          <cell r="BN56">
            <v>0</v>
          </cell>
          <cell r="BO56">
            <v>25</v>
          </cell>
          <cell r="BP56">
            <v>0</v>
          </cell>
          <cell r="BQ56">
            <v>0</v>
          </cell>
          <cell r="BR56">
            <v>0</v>
          </cell>
          <cell r="BS56">
            <v>0</v>
          </cell>
          <cell r="BT56">
            <v>0</v>
          </cell>
          <cell r="BU56">
            <v>0</v>
          </cell>
          <cell r="BV56">
            <v>0</v>
          </cell>
          <cell r="BW56">
            <v>0</v>
          </cell>
          <cell r="BX56">
            <v>6</v>
          </cell>
          <cell r="BY56">
            <v>0</v>
          </cell>
          <cell r="BZ56">
            <v>0</v>
          </cell>
          <cell r="CA56">
            <v>0</v>
          </cell>
          <cell r="CB56">
            <v>0</v>
          </cell>
          <cell r="CC56">
            <v>0</v>
          </cell>
          <cell r="CD56">
            <v>0</v>
          </cell>
          <cell r="CE56">
            <v>6</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6</v>
          </cell>
          <cell r="DM56">
            <v>0</v>
          </cell>
          <cell r="DN56">
            <v>0</v>
          </cell>
          <cell r="DO56">
            <v>0</v>
          </cell>
          <cell r="DP56">
            <v>0</v>
          </cell>
          <cell r="DQ56">
            <v>0</v>
          </cell>
          <cell r="DR56">
            <v>0</v>
          </cell>
          <cell r="DS56">
            <v>6</v>
          </cell>
          <cell r="DT56" t="str">
            <v>Yes</v>
          </cell>
          <cell r="DU56" t="str">
            <v>Section E6, drop in within own stock figures due to non secure stock becoming secure.  HS 17/07/07.-</v>
          </cell>
          <cell r="DV56" t="str">
            <v>01354 602165</v>
          </cell>
          <cell r="DW56" t="str">
            <v>trankin@fenland.gov.uk</v>
          </cell>
        </row>
        <row r="57">
          <cell r="B57" t="str">
            <v>Halton</v>
          </cell>
          <cell r="C57">
            <v>9</v>
          </cell>
          <cell r="D57">
            <v>0</v>
          </cell>
          <cell r="E57">
            <v>0</v>
          </cell>
          <cell r="F57">
            <v>0</v>
          </cell>
          <cell r="G57">
            <v>0</v>
          </cell>
          <cell r="H57">
            <v>0</v>
          </cell>
          <cell r="I57">
            <v>0</v>
          </cell>
          <cell r="J57">
            <v>0</v>
          </cell>
          <cell r="K57">
            <v>0</v>
          </cell>
          <cell r="L57">
            <v>1</v>
          </cell>
          <cell r="M57">
            <v>0</v>
          </cell>
          <cell r="N57">
            <v>0</v>
          </cell>
          <cell r="O57">
            <v>0</v>
          </cell>
          <cell r="P57">
            <v>0</v>
          </cell>
          <cell r="Q57">
            <v>0</v>
          </cell>
          <cell r="R57">
            <v>0</v>
          </cell>
          <cell r="S57">
            <v>1</v>
          </cell>
          <cell r="T57">
            <v>27</v>
          </cell>
          <cell r="U57">
            <v>4</v>
          </cell>
          <cell r="V57">
            <v>0</v>
          </cell>
          <cell r="W57">
            <v>0</v>
          </cell>
          <cell r="X57">
            <v>0</v>
          </cell>
          <cell r="Y57">
            <v>0</v>
          </cell>
          <cell r="Z57">
            <v>0</v>
          </cell>
          <cell r="AA57">
            <v>31</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10</v>
          </cell>
          <cell r="BA57">
            <v>1</v>
          </cell>
          <cell r="BB57">
            <v>0</v>
          </cell>
          <cell r="BC57">
            <v>0</v>
          </cell>
          <cell r="BD57">
            <v>0</v>
          </cell>
          <cell r="BE57">
            <v>0</v>
          </cell>
          <cell r="BF57">
            <v>0</v>
          </cell>
          <cell r="BG57">
            <v>11</v>
          </cell>
          <cell r="BH57">
            <v>38</v>
          </cell>
          <cell r="BI57">
            <v>5</v>
          </cell>
          <cell r="BJ57">
            <v>0</v>
          </cell>
          <cell r="BK57">
            <v>0</v>
          </cell>
          <cell r="BL57">
            <v>0</v>
          </cell>
          <cell r="BM57">
            <v>0</v>
          </cell>
          <cell r="BN57">
            <v>0</v>
          </cell>
          <cell r="BO57">
            <v>43</v>
          </cell>
          <cell r="BP57">
            <v>0</v>
          </cell>
          <cell r="BQ57">
            <v>0</v>
          </cell>
          <cell r="BR57">
            <v>0</v>
          </cell>
          <cell r="BS57">
            <v>0</v>
          </cell>
          <cell r="BT57">
            <v>0</v>
          </cell>
          <cell r="BU57">
            <v>0</v>
          </cell>
          <cell r="BV57">
            <v>0</v>
          </cell>
          <cell r="BW57">
            <v>0</v>
          </cell>
          <cell r="BX57">
            <v>47</v>
          </cell>
          <cell r="BY57">
            <v>2</v>
          </cell>
          <cell r="BZ57">
            <v>0</v>
          </cell>
          <cell r="CA57">
            <v>0</v>
          </cell>
          <cell r="CB57">
            <v>0</v>
          </cell>
          <cell r="CC57">
            <v>0</v>
          </cell>
          <cell r="CD57">
            <v>0</v>
          </cell>
          <cell r="CE57">
            <v>49</v>
          </cell>
          <cell r="CF57">
            <v>2</v>
          </cell>
          <cell r="CG57">
            <v>0</v>
          </cell>
          <cell r="CH57">
            <v>0</v>
          </cell>
          <cell r="CI57">
            <v>0</v>
          </cell>
          <cell r="CJ57">
            <v>0</v>
          </cell>
          <cell r="CK57">
            <v>0</v>
          </cell>
          <cell r="CL57">
            <v>0</v>
          </cell>
          <cell r="CM57">
            <v>2</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1</v>
          </cell>
          <cell r="DF57">
            <v>0</v>
          </cell>
          <cell r="DG57">
            <v>0</v>
          </cell>
          <cell r="DH57">
            <v>0</v>
          </cell>
          <cell r="DI57">
            <v>0</v>
          </cell>
          <cell r="DJ57">
            <v>0</v>
          </cell>
          <cell r="DK57">
            <v>1</v>
          </cell>
          <cell r="DL57">
            <v>49</v>
          </cell>
          <cell r="DM57">
            <v>3</v>
          </cell>
          <cell r="DN57">
            <v>0</v>
          </cell>
          <cell r="DO57">
            <v>0</v>
          </cell>
          <cell r="DP57">
            <v>0</v>
          </cell>
          <cell r="DQ57">
            <v>0</v>
          </cell>
          <cell r="DR57">
            <v>0</v>
          </cell>
          <cell r="DS57">
            <v>52</v>
          </cell>
          <cell r="DT57" t="str">
            <v>Yes</v>
          </cell>
          <cell r="DU57" t="str">
            <v>-</v>
          </cell>
          <cell r="DV57" t="str">
            <v>0151 510 5166</v>
          </cell>
          <cell r="DW57" t="str">
            <v>barbara.guile@haltonhousing.org</v>
          </cell>
        </row>
        <row r="58">
          <cell r="B58" t="str">
            <v>Southend-on-Sea</v>
          </cell>
          <cell r="C58">
            <v>4</v>
          </cell>
          <cell r="D58">
            <v>0</v>
          </cell>
          <cell r="E58">
            <v>0</v>
          </cell>
          <cell r="F58">
            <v>0</v>
          </cell>
          <cell r="G58">
            <v>0</v>
          </cell>
          <cell r="H58">
            <v>0</v>
          </cell>
          <cell r="I58">
            <v>0</v>
          </cell>
          <cell r="J58">
            <v>0</v>
          </cell>
          <cell r="K58">
            <v>0</v>
          </cell>
          <cell r="L58">
            <v>1</v>
          </cell>
          <cell r="M58">
            <v>0</v>
          </cell>
          <cell r="N58">
            <v>0</v>
          </cell>
          <cell r="O58">
            <v>0</v>
          </cell>
          <cell r="P58">
            <v>0</v>
          </cell>
          <cell r="Q58">
            <v>0</v>
          </cell>
          <cell r="R58">
            <v>0</v>
          </cell>
          <cell r="S58">
            <v>1</v>
          </cell>
          <cell r="T58">
            <v>12</v>
          </cell>
          <cell r="U58">
            <v>2</v>
          </cell>
          <cell r="V58">
            <v>6</v>
          </cell>
          <cell r="W58">
            <v>1</v>
          </cell>
          <cell r="X58">
            <v>1</v>
          </cell>
          <cell r="Y58">
            <v>0</v>
          </cell>
          <cell r="Z58">
            <v>0</v>
          </cell>
          <cell r="AA58">
            <v>22</v>
          </cell>
          <cell r="AB58">
            <v>0</v>
          </cell>
          <cell r="AC58">
            <v>0</v>
          </cell>
          <cell r="AD58">
            <v>0</v>
          </cell>
          <cell r="AE58">
            <v>0</v>
          </cell>
          <cell r="AF58">
            <v>0</v>
          </cell>
          <cell r="AG58">
            <v>0</v>
          </cell>
          <cell r="AH58">
            <v>0</v>
          </cell>
          <cell r="AI58">
            <v>0</v>
          </cell>
          <cell r="AJ58">
            <v>1</v>
          </cell>
          <cell r="AK58">
            <v>0</v>
          </cell>
          <cell r="AL58">
            <v>0</v>
          </cell>
          <cell r="AM58">
            <v>0</v>
          </cell>
          <cell r="AN58">
            <v>0</v>
          </cell>
          <cell r="AO58">
            <v>0</v>
          </cell>
          <cell r="AP58">
            <v>0</v>
          </cell>
          <cell r="AQ58">
            <v>1</v>
          </cell>
          <cell r="AR58">
            <v>0</v>
          </cell>
          <cell r="AS58">
            <v>0</v>
          </cell>
          <cell r="AT58">
            <v>0</v>
          </cell>
          <cell r="AU58">
            <v>0</v>
          </cell>
          <cell r="AV58">
            <v>0</v>
          </cell>
          <cell r="AW58">
            <v>0</v>
          </cell>
          <cell r="AX58">
            <v>0</v>
          </cell>
          <cell r="AY58">
            <v>0</v>
          </cell>
          <cell r="AZ58">
            <v>0</v>
          </cell>
          <cell r="BA58">
            <v>1</v>
          </cell>
          <cell r="BB58">
            <v>1</v>
          </cell>
          <cell r="BC58">
            <v>0</v>
          </cell>
          <cell r="BD58">
            <v>0</v>
          </cell>
          <cell r="BE58">
            <v>0</v>
          </cell>
          <cell r="BF58">
            <v>0</v>
          </cell>
          <cell r="BG58">
            <v>2</v>
          </cell>
          <cell r="BH58">
            <v>14</v>
          </cell>
          <cell r="BI58">
            <v>3</v>
          </cell>
          <cell r="BJ58">
            <v>7</v>
          </cell>
          <cell r="BK58">
            <v>1</v>
          </cell>
          <cell r="BL58">
            <v>1</v>
          </cell>
          <cell r="BM58">
            <v>0</v>
          </cell>
          <cell r="BN58">
            <v>0</v>
          </cell>
          <cell r="BO58">
            <v>26</v>
          </cell>
          <cell r="BP58">
            <v>0</v>
          </cell>
          <cell r="BQ58">
            <v>0</v>
          </cell>
          <cell r="BR58">
            <v>0</v>
          </cell>
          <cell r="BS58">
            <v>0</v>
          </cell>
          <cell r="BT58">
            <v>0</v>
          </cell>
          <cell r="BU58">
            <v>0</v>
          </cell>
          <cell r="BV58">
            <v>0</v>
          </cell>
          <cell r="BW58">
            <v>0</v>
          </cell>
          <cell r="BX58">
            <v>3</v>
          </cell>
          <cell r="BY58">
            <v>0</v>
          </cell>
          <cell r="BZ58">
            <v>1</v>
          </cell>
          <cell r="CA58">
            <v>0</v>
          </cell>
          <cell r="CB58">
            <v>0</v>
          </cell>
          <cell r="CC58">
            <v>0</v>
          </cell>
          <cell r="CD58">
            <v>0</v>
          </cell>
          <cell r="CE58">
            <v>4</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3</v>
          </cell>
          <cell r="DM58">
            <v>0</v>
          </cell>
          <cell r="DN58">
            <v>1</v>
          </cell>
          <cell r="DO58">
            <v>0</v>
          </cell>
          <cell r="DP58">
            <v>0</v>
          </cell>
          <cell r="DQ58">
            <v>0</v>
          </cell>
          <cell r="DR58">
            <v>0</v>
          </cell>
          <cell r="DS58">
            <v>4</v>
          </cell>
          <cell r="DT58" t="str">
            <v>Yes</v>
          </cell>
          <cell r="DU58" t="str">
            <v>Cell e29de Other Special reason: Other, secondary category-1 _x000D_
This relates to a household accepted primarily for medical vulnerability,  secondary category was entered as Other due to applicants time spent in Local Authority Care (although not Former Rel</v>
          </cell>
          <cell r="DV58" t="str">
            <v>01702-534-326</v>
          </cell>
          <cell r="DW58" t="str">
            <v>danielbaker@southend.gov.uk</v>
          </cell>
        </row>
        <row r="59">
          <cell r="B59" t="str">
            <v>Southampton</v>
          </cell>
          <cell r="C59">
            <v>6</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6</v>
          </cell>
          <cell r="U59">
            <v>14</v>
          </cell>
          <cell r="V59">
            <v>19</v>
          </cell>
          <cell r="W59">
            <v>2</v>
          </cell>
          <cell r="X59">
            <v>0</v>
          </cell>
          <cell r="Y59">
            <v>0</v>
          </cell>
          <cell r="Z59">
            <v>0</v>
          </cell>
          <cell r="AA59">
            <v>41</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4</v>
          </cell>
          <cell r="BA59">
            <v>2</v>
          </cell>
          <cell r="BB59">
            <v>0</v>
          </cell>
          <cell r="BC59">
            <v>0</v>
          </cell>
          <cell r="BD59">
            <v>0</v>
          </cell>
          <cell r="BE59">
            <v>0</v>
          </cell>
          <cell r="BF59">
            <v>0</v>
          </cell>
          <cell r="BG59">
            <v>6</v>
          </cell>
          <cell r="BH59">
            <v>10</v>
          </cell>
          <cell r="BI59">
            <v>16</v>
          </cell>
          <cell r="BJ59">
            <v>19</v>
          </cell>
          <cell r="BK59">
            <v>2</v>
          </cell>
          <cell r="BL59">
            <v>0</v>
          </cell>
          <cell r="BM59">
            <v>0</v>
          </cell>
          <cell r="BN59">
            <v>0</v>
          </cell>
          <cell r="BO59">
            <v>47</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t="str">
            <v>Yes</v>
          </cell>
          <cell r="DU59" t="str">
            <v xml:space="preserve"> </v>
          </cell>
          <cell r="DV59" t="str">
            <v>01590 626789</v>
          </cell>
          <cell r="DW59" t="str">
            <v>jo.ivey@southampton.gov.uk</v>
          </cell>
        </row>
        <row r="60">
          <cell r="B60" t="str">
            <v>Worcester</v>
          </cell>
          <cell r="C60">
            <v>8</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2</v>
          </cell>
          <cell r="U60">
            <v>6</v>
          </cell>
          <cell r="V60">
            <v>9</v>
          </cell>
          <cell r="W60">
            <v>1</v>
          </cell>
          <cell r="X60">
            <v>0</v>
          </cell>
          <cell r="Y60">
            <v>0</v>
          </cell>
          <cell r="Z60">
            <v>0</v>
          </cell>
          <cell r="AA60">
            <v>18</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1</v>
          </cell>
          <cell r="BA60">
            <v>1</v>
          </cell>
          <cell r="BB60">
            <v>0</v>
          </cell>
          <cell r="BC60">
            <v>1</v>
          </cell>
          <cell r="BD60">
            <v>0</v>
          </cell>
          <cell r="BE60">
            <v>0</v>
          </cell>
          <cell r="BF60">
            <v>0</v>
          </cell>
          <cell r="BG60">
            <v>3</v>
          </cell>
          <cell r="BH60">
            <v>3</v>
          </cell>
          <cell r="BI60">
            <v>7</v>
          </cell>
          <cell r="BJ60">
            <v>9</v>
          </cell>
          <cell r="BK60">
            <v>2</v>
          </cell>
          <cell r="BL60">
            <v>0</v>
          </cell>
          <cell r="BM60">
            <v>0</v>
          </cell>
          <cell r="BN60">
            <v>0</v>
          </cell>
          <cell r="BO60">
            <v>21</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t="str">
            <v>Yes</v>
          </cell>
          <cell r="DU60" t="str">
            <v>-</v>
          </cell>
          <cell r="DV60" t="str">
            <v>01905 722277</v>
          </cell>
          <cell r="DW60" t="str">
            <v>amobbs@cityofworcester.gov.uk</v>
          </cell>
        </row>
        <row r="61">
          <cell r="B61" t="str">
            <v>Chorley</v>
          </cell>
          <cell r="C61">
            <v>9</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23</v>
          </cell>
          <cell r="U61">
            <v>0</v>
          </cell>
          <cell r="V61">
            <v>0</v>
          </cell>
          <cell r="W61">
            <v>0</v>
          </cell>
          <cell r="X61">
            <v>0</v>
          </cell>
          <cell r="Y61">
            <v>0</v>
          </cell>
          <cell r="Z61">
            <v>0</v>
          </cell>
          <cell r="AA61">
            <v>23</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18</v>
          </cell>
          <cell r="BA61">
            <v>0</v>
          </cell>
          <cell r="BB61">
            <v>0</v>
          </cell>
          <cell r="BC61">
            <v>0</v>
          </cell>
          <cell r="BD61">
            <v>0</v>
          </cell>
          <cell r="BE61">
            <v>0</v>
          </cell>
          <cell r="BF61">
            <v>0</v>
          </cell>
          <cell r="BG61">
            <v>18</v>
          </cell>
          <cell r="BH61">
            <v>41</v>
          </cell>
          <cell r="BI61">
            <v>0</v>
          </cell>
          <cell r="BJ61">
            <v>0</v>
          </cell>
          <cell r="BK61">
            <v>0</v>
          </cell>
          <cell r="BL61">
            <v>0</v>
          </cell>
          <cell r="BM61">
            <v>0</v>
          </cell>
          <cell r="BN61">
            <v>0</v>
          </cell>
          <cell r="BO61">
            <v>41</v>
          </cell>
          <cell r="BP61">
            <v>0</v>
          </cell>
          <cell r="BQ61">
            <v>0</v>
          </cell>
          <cell r="BR61">
            <v>0</v>
          </cell>
          <cell r="BS61">
            <v>0</v>
          </cell>
          <cell r="BT61">
            <v>0</v>
          </cell>
          <cell r="BU61">
            <v>0</v>
          </cell>
          <cell r="BV61">
            <v>0</v>
          </cell>
          <cell r="BW61">
            <v>0</v>
          </cell>
          <cell r="BX61">
            <v>3</v>
          </cell>
          <cell r="BY61">
            <v>1</v>
          </cell>
          <cell r="BZ61">
            <v>0</v>
          </cell>
          <cell r="CA61">
            <v>0</v>
          </cell>
          <cell r="CB61">
            <v>0</v>
          </cell>
          <cell r="CC61">
            <v>0</v>
          </cell>
          <cell r="CD61">
            <v>0</v>
          </cell>
          <cell r="CE61">
            <v>4</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3</v>
          </cell>
          <cell r="DM61">
            <v>1</v>
          </cell>
          <cell r="DN61">
            <v>0</v>
          </cell>
          <cell r="DO61">
            <v>0</v>
          </cell>
          <cell r="DP61">
            <v>0</v>
          </cell>
          <cell r="DQ61">
            <v>0</v>
          </cell>
          <cell r="DR61">
            <v>0</v>
          </cell>
          <cell r="DS61">
            <v>4</v>
          </cell>
          <cell r="DT61" t="str">
            <v>Yes</v>
          </cell>
          <cell r="DU61" t="str">
            <v>-</v>
          </cell>
          <cell r="DV61" t="str">
            <v>01257515711</v>
          </cell>
          <cell r="DW61" t="str">
            <v>zoe.whiteside@chorley.gov.uk</v>
          </cell>
        </row>
        <row r="62">
          <cell r="B62" t="str">
            <v>East Lindsey</v>
          </cell>
          <cell r="C62">
            <v>3</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2</v>
          </cell>
          <cell r="U62">
            <v>0</v>
          </cell>
          <cell r="V62">
            <v>0</v>
          </cell>
          <cell r="W62">
            <v>0</v>
          </cell>
          <cell r="X62">
            <v>0</v>
          </cell>
          <cell r="Y62">
            <v>0</v>
          </cell>
          <cell r="Z62">
            <v>0</v>
          </cell>
          <cell r="AA62">
            <v>2</v>
          </cell>
          <cell r="AB62">
            <v>1</v>
          </cell>
          <cell r="AC62">
            <v>0</v>
          </cell>
          <cell r="AD62">
            <v>0</v>
          </cell>
          <cell r="AE62">
            <v>0</v>
          </cell>
          <cell r="AF62">
            <v>0</v>
          </cell>
          <cell r="AG62">
            <v>0</v>
          </cell>
          <cell r="AH62">
            <v>0</v>
          </cell>
          <cell r="AI62">
            <v>1</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1</v>
          </cell>
          <cell r="BA62">
            <v>0</v>
          </cell>
          <cell r="BB62">
            <v>0</v>
          </cell>
          <cell r="BC62">
            <v>0</v>
          </cell>
          <cell r="BD62">
            <v>0</v>
          </cell>
          <cell r="BE62">
            <v>0</v>
          </cell>
          <cell r="BF62">
            <v>0</v>
          </cell>
          <cell r="BG62">
            <v>1</v>
          </cell>
          <cell r="BH62">
            <v>4</v>
          </cell>
          <cell r="BI62">
            <v>0</v>
          </cell>
          <cell r="BJ62">
            <v>0</v>
          </cell>
          <cell r="BK62">
            <v>0</v>
          </cell>
          <cell r="BL62">
            <v>0</v>
          </cell>
          <cell r="BM62">
            <v>0</v>
          </cell>
          <cell r="BN62">
            <v>0</v>
          </cell>
          <cell r="BO62">
            <v>4</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t="str">
            <v>Yes</v>
          </cell>
          <cell r="DU62" t="str">
            <v>-</v>
          </cell>
          <cell r="DV62" t="str">
            <v>01507 601111 ext 589</v>
          </cell>
          <cell r="DW62" t="str">
            <v>helen.wright@e-lindsey.gov.uk</v>
          </cell>
        </row>
        <row r="63">
          <cell r="B63" t="str">
            <v>West Oxfordshire</v>
          </cell>
          <cell r="C63">
            <v>6</v>
          </cell>
          <cell r="D63">
            <v>0</v>
          </cell>
          <cell r="E63">
            <v>0</v>
          </cell>
          <cell r="F63">
            <v>0</v>
          </cell>
          <cell r="G63">
            <v>0</v>
          </cell>
          <cell r="H63">
            <v>0</v>
          </cell>
          <cell r="I63">
            <v>0</v>
          </cell>
          <cell r="J63">
            <v>0</v>
          </cell>
          <cell r="K63">
            <v>0</v>
          </cell>
          <cell r="L63">
            <v>2</v>
          </cell>
          <cell r="M63">
            <v>0</v>
          </cell>
          <cell r="N63">
            <v>0</v>
          </cell>
          <cell r="O63">
            <v>0</v>
          </cell>
          <cell r="P63">
            <v>0</v>
          </cell>
          <cell r="Q63">
            <v>0</v>
          </cell>
          <cell r="R63">
            <v>0</v>
          </cell>
          <cell r="S63">
            <v>2</v>
          </cell>
          <cell r="T63">
            <v>5</v>
          </cell>
          <cell r="U63">
            <v>0</v>
          </cell>
          <cell r="V63">
            <v>0</v>
          </cell>
          <cell r="W63">
            <v>0</v>
          </cell>
          <cell r="X63">
            <v>0</v>
          </cell>
          <cell r="Y63">
            <v>0</v>
          </cell>
          <cell r="Z63">
            <v>0</v>
          </cell>
          <cell r="AA63">
            <v>5</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3</v>
          </cell>
          <cell r="BA63">
            <v>0</v>
          </cell>
          <cell r="BB63">
            <v>0</v>
          </cell>
          <cell r="BC63">
            <v>0</v>
          </cell>
          <cell r="BD63">
            <v>0</v>
          </cell>
          <cell r="BE63">
            <v>0</v>
          </cell>
          <cell r="BF63">
            <v>0</v>
          </cell>
          <cell r="BG63">
            <v>3</v>
          </cell>
          <cell r="BH63">
            <v>10</v>
          </cell>
          <cell r="BI63">
            <v>0</v>
          </cell>
          <cell r="BJ63">
            <v>0</v>
          </cell>
          <cell r="BK63">
            <v>0</v>
          </cell>
          <cell r="BL63">
            <v>0</v>
          </cell>
          <cell r="BM63">
            <v>0</v>
          </cell>
          <cell r="BN63">
            <v>0</v>
          </cell>
          <cell r="BO63">
            <v>10</v>
          </cell>
          <cell r="BP63">
            <v>0</v>
          </cell>
          <cell r="BQ63">
            <v>0</v>
          </cell>
          <cell r="BR63">
            <v>0</v>
          </cell>
          <cell r="BS63">
            <v>0</v>
          </cell>
          <cell r="BT63">
            <v>0</v>
          </cell>
          <cell r="BU63">
            <v>0</v>
          </cell>
          <cell r="BV63">
            <v>0</v>
          </cell>
          <cell r="BW63">
            <v>0</v>
          </cell>
          <cell r="BX63">
            <v>3</v>
          </cell>
          <cell r="BY63">
            <v>0</v>
          </cell>
          <cell r="BZ63">
            <v>0</v>
          </cell>
          <cell r="CA63">
            <v>0</v>
          </cell>
          <cell r="CB63">
            <v>0</v>
          </cell>
          <cell r="CC63">
            <v>0</v>
          </cell>
          <cell r="CD63">
            <v>0</v>
          </cell>
          <cell r="CE63">
            <v>3</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3</v>
          </cell>
          <cell r="DM63">
            <v>0</v>
          </cell>
          <cell r="DN63">
            <v>0</v>
          </cell>
          <cell r="DO63">
            <v>0</v>
          </cell>
          <cell r="DP63">
            <v>0</v>
          </cell>
          <cell r="DQ63">
            <v>0</v>
          </cell>
          <cell r="DR63">
            <v>0</v>
          </cell>
          <cell r="DS63">
            <v>3</v>
          </cell>
          <cell r="DT63" t="str">
            <v>Yes</v>
          </cell>
          <cell r="DU63" t="str">
            <v>-</v>
          </cell>
          <cell r="DV63" t="str">
            <v>01993-861157</v>
          </cell>
          <cell r="DW63" t="str">
            <v>richard.mills@westoxon.gov.uk</v>
          </cell>
        </row>
        <row r="64">
          <cell r="B64" t="str">
            <v>Taunton Deane</v>
          </cell>
          <cell r="C64">
            <v>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6</v>
          </cell>
          <cell r="U64">
            <v>2</v>
          </cell>
          <cell r="V64">
            <v>0</v>
          </cell>
          <cell r="W64">
            <v>0</v>
          </cell>
          <cell r="X64">
            <v>0</v>
          </cell>
          <cell r="Y64">
            <v>0</v>
          </cell>
          <cell r="Z64">
            <v>0</v>
          </cell>
          <cell r="AA64">
            <v>8</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1</v>
          </cell>
          <cell r="AT64">
            <v>0</v>
          </cell>
          <cell r="AU64">
            <v>0</v>
          </cell>
          <cell r="AV64">
            <v>0</v>
          </cell>
          <cell r="AW64">
            <v>0</v>
          </cell>
          <cell r="AX64">
            <v>0</v>
          </cell>
          <cell r="AY64">
            <v>1</v>
          </cell>
          <cell r="AZ64">
            <v>3</v>
          </cell>
          <cell r="BA64">
            <v>0</v>
          </cell>
          <cell r="BB64">
            <v>1</v>
          </cell>
          <cell r="BC64">
            <v>0</v>
          </cell>
          <cell r="BD64">
            <v>0</v>
          </cell>
          <cell r="BE64">
            <v>0</v>
          </cell>
          <cell r="BF64">
            <v>0</v>
          </cell>
          <cell r="BG64">
            <v>4</v>
          </cell>
          <cell r="BH64">
            <v>9</v>
          </cell>
          <cell r="BI64">
            <v>3</v>
          </cell>
          <cell r="BJ64">
            <v>1</v>
          </cell>
          <cell r="BK64">
            <v>0</v>
          </cell>
          <cell r="BL64">
            <v>0</v>
          </cell>
          <cell r="BM64">
            <v>0</v>
          </cell>
          <cell r="BN64">
            <v>0</v>
          </cell>
          <cell r="BO64">
            <v>13</v>
          </cell>
          <cell r="BP64">
            <v>0</v>
          </cell>
          <cell r="BQ64">
            <v>0</v>
          </cell>
          <cell r="BR64">
            <v>0</v>
          </cell>
          <cell r="BS64">
            <v>0</v>
          </cell>
          <cell r="BT64">
            <v>0</v>
          </cell>
          <cell r="BU64">
            <v>0</v>
          </cell>
          <cell r="BV64">
            <v>0</v>
          </cell>
          <cell r="BW64">
            <v>0</v>
          </cell>
          <cell r="BX64">
            <v>3</v>
          </cell>
          <cell r="BY64">
            <v>0</v>
          </cell>
          <cell r="BZ64">
            <v>0</v>
          </cell>
          <cell r="CA64">
            <v>0</v>
          </cell>
          <cell r="CB64">
            <v>0</v>
          </cell>
          <cell r="CC64">
            <v>0</v>
          </cell>
          <cell r="CD64">
            <v>0</v>
          </cell>
          <cell r="CE64">
            <v>3</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3</v>
          </cell>
          <cell r="DM64">
            <v>0</v>
          </cell>
          <cell r="DN64">
            <v>0</v>
          </cell>
          <cell r="DO64">
            <v>0</v>
          </cell>
          <cell r="DP64">
            <v>0</v>
          </cell>
          <cell r="DQ64">
            <v>0</v>
          </cell>
          <cell r="DR64">
            <v>0</v>
          </cell>
          <cell r="DS64">
            <v>3</v>
          </cell>
          <cell r="DT64" t="str">
            <v>Yes</v>
          </cell>
          <cell r="DU64" t="str">
            <v>-</v>
          </cell>
          <cell r="DV64" t="str">
            <v>01823 356581</v>
          </cell>
          <cell r="DW64" t="str">
            <v>d.mortimer@tauntondeane.gov.uk</v>
          </cell>
        </row>
        <row r="65">
          <cell r="B65" t="str">
            <v>Babergh</v>
          </cell>
          <cell r="C65">
            <v>4</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4</v>
          </cell>
          <cell r="U65">
            <v>0</v>
          </cell>
          <cell r="V65">
            <v>0</v>
          </cell>
          <cell r="W65">
            <v>0</v>
          </cell>
          <cell r="X65">
            <v>0</v>
          </cell>
          <cell r="Y65">
            <v>0</v>
          </cell>
          <cell r="Z65">
            <v>0</v>
          </cell>
          <cell r="AA65">
            <v>4</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2</v>
          </cell>
          <cell r="BA65">
            <v>1</v>
          </cell>
          <cell r="BB65">
            <v>0</v>
          </cell>
          <cell r="BC65">
            <v>0</v>
          </cell>
          <cell r="BD65">
            <v>0</v>
          </cell>
          <cell r="BE65">
            <v>0</v>
          </cell>
          <cell r="BF65">
            <v>0</v>
          </cell>
          <cell r="BG65">
            <v>3</v>
          </cell>
          <cell r="BH65">
            <v>6</v>
          </cell>
          <cell r="BI65">
            <v>1</v>
          </cell>
          <cell r="BJ65">
            <v>0</v>
          </cell>
          <cell r="BK65">
            <v>0</v>
          </cell>
          <cell r="BL65">
            <v>0</v>
          </cell>
          <cell r="BM65">
            <v>0</v>
          </cell>
          <cell r="BN65">
            <v>0</v>
          </cell>
          <cell r="BO65">
            <v>7</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t="str">
            <v>Yes</v>
          </cell>
          <cell r="DU65" t="str">
            <v>-</v>
          </cell>
          <cell r="DV65" t="str">
            <v>01473 825766</v>
          </cell>
          <cell r="DW65" t="str">
            <v>debbie.pavier@babergh.gov.uk</v>
          </cell>
        </row>
        <row r="66">
          <cell r="B66" t="str">
            <v>Surrey Heath</v>
          </cell>
          <cell r="C66">
            <v>6</v>
          </cell>
          <cell r="D66">
            <v>0</v>
          </cell>
          <cell r="E66">
            <v>0</v>
          </cell>
          <cell r="F66">
            <v>0</v>
          </cell>
          <cell r="G66">
            <v>0</v>
          </cell>
          <cell r="H66">
            <v>0</v>
          </cell>
          <cell r="I66">
            <v>0</v>
          </cell>
          <cell r="J66">
            <v>0</v>
          </cell>
          <cell r="K66">
            <v>0</v>
          </cell>
          <cell r="L66">
            <v>1</v>
          </cell>
          <cell r="M66">
            <v>0</v>
          </cell>
          <cell r="N66">
            <v>0</v>
          </cell>
          <cell r="O66">
            <v>0</v>
          </cell>
          <cell r="P66">
            <v>0</v>
          </cell>
          <cell r="Q66">
            <v>0</v>
          </cell>
          <cell r="R66">
            <v>0</v>
          </cell>
          <cell r="S66">
            <v>1</v>
          </cell>
          <cell r="T66">
            <v>7</v>
          </cell>
          <cell r="U66">
            <v>0</v>
          </cell>
          <cell r="V66">
            <v>2</v>
          </cell>
          <cell r="W66">
            <v>2</v>
          </cell>
          <cell r="X66">
            <v>0</v>
          </cell>
          <cell r="Y66">
            <v>0</v>
          </cell>
          <cell r="Z66">
            <v>0</v>
          </cell>
          <cell r="AA66">
            <v>11</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8</v>
          </cell>
          <cell r="BI66">
            <v>0</v>
          </cell>
          <cell r="BJ66">
            <v>2</v>
          </cell>
          <cell r="BK66">
            <v>2</v>
          </cell>
          <cell r="BL66">
            <v>0</v>
          </cell>
          <cell r="BM66">
            <v>0</v>
          </cell>
          <cell r="BN66">
            <v>0</v>
          </cell>
          <cell r="BO66">
            <v>12</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1</v>
          </cell>
          <cell r="CG66">
            <v>0</v>
          </cell>
          <cell r="CH66">
            <v>0</v>
          </cell>
          <cell r="CI66">
            <v>0</v>
          </cell>
          <cell r="CJ66">
            <v>0</v>
          </cell>
          <cell r="CK66">
            <v>0</v>
          </cell>
          <cell r="CL66">
            <v>0</v>
          </cell>
          <cell r="CM66">
            <v>1</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1</v>
          </cell>
          <cell r="DM66">
            <v>0</v>
          </cell>
          <cell r="DN66">
            <v>0</v>
          </cell>
          <cell r="DO66">
            <v>0</v>
          </cell>
          <cell r="DP66">
            <v>0</v>
          </cell>
          <cell r="DQ66">
            <v>0</v>
          </cell>
          <cell r="DR66">
            <v>0</v>
          </cell>
          <cell r="DS66">
            <v>1</v>
          </cell>
          <cell r="DT66" t="str">
            <v>Yes</v>
          </cell>
          <cell r="DU66" t="str">
            <v>-</v>
          </cell>
          <cell r="DV66" t="str">
            <v>01276 707334</v>
          </cell>
          <cell r="DW66" t="str">
            <v>clive.jinman@surreyheath.gov.uk</v>
          </cell>
        </row>
        <row r="67">
          <cell r="B67" t="str">
            <v>Mid Sussex</v>
          </cell>
          <cell r="C67">
            <v>6</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3</v>
          </cell>
          <cell r="U67">
            <v>2</v>
          </cell>
          <cell r="V67">
            <v>0</v>
          </cell>
          <cell r="W67">
            <v>0</v>
          </cell>
          <cell r="X67">
            <v>1</v>
          </cell>
          <cell r="Y67">
            <v>0</v>
          </cell>
          <cell r="Z67">
            <v>0</v>
          </cell>
          <cell r="AA67">
            <v>6</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1</v>
          </cell>
          <cell r="BA67">
            <v>0</v>
          </cell>
          <cell r="BB67">
            <v>1</v>
          </cell>
          <cell r="BC67">
            <v>0</v>
          </cell>
          <cell r="BD67">
            <v>0</v>
          </cell>
          <cell r="BE67">
            <v>0</v>
          </cell>
          <cell r="BF67">
            <v>0</v>
          </cell>
          <cell r="BG67">
            <v>2</v>
          </cell>
          <cell r="BH67">
            <v>4</v>
          </cell>
          <cell r="BI67">
            <v>2</v>
          </cell>
          <cell r="BJ67">
            <v>1</v>
          </cell>
          <cell r="BK67">
            <v>0</v>
          </cell>
          <cell r="BL67">
            <v>1</v>
          </cell>
          <cell r="BM67">
            <v>0</v>
          </cell>
          <cell r="BN67">
            <v>0</v>
          </cell>
          <cell r="BO67">
            <v>8</v>
          </cell>
          <cell r="BP67">
            <v>0</v>
          </cell>
          <cell r="BQ67">
            <v>0</v>
          </cell>
          <cell r="BR67">
            <v>0</v>
          </cell>
          <cell r="BS67">
            <v>0</v>
          </cell>
          <cell r="BT67">
            <v>0</v>
          </cell>
          <cell r="BU67">
            <v>0</v>
          </cell>
          <cell r="BV67">
            <v>0</v>
          </cell>
          <cell r="BW67">
            <v>0</v>
          </cell>
          <cell r="BX67">
            <v>1</v>
          </cell>
          <cell r="BY67">
            <v>0</v>
          </cell>
          <cell r="BZ67">
            <v>0</v>
          </cell>
          <cell r="CA67">
            <v>0</v>
          </cell>
          <cell r="CB67">
            <v>0</v>
          </cell>
          <cell r="CC67">
            <v>0</v>
          </cell>
          <cell r="CD67">
            <v>0</v>
          </cell>
          <cell r="CE67">
            <v>1</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1</v>
          </cell>
          <cell r="DM67">
            <v>0</v>
          </cell>
          <cell r="DN67">
            <v>0</v>
          </cell>
          <cell r="DO67">
            <v>0</v>
          </cell>
          <cell r="DP67">
            <v>0</v>
          </cell>
          <cell r="DQ67">
            <v>0</v>
          </cell>
          <cell r="DR67">
            <v>0</v>
          </cell>
          <cell r="DS67">
            <v>1</v>
          </cell>
          <cell r="DT67" t="str">
            <v>Yes</v>
          </cell>
          <cell r="DU67" t="str">
            <v/>
          </cell>
          <cell r="DV67" t="str">
            <v>01444 477232</v>
          </cell>
          <cell r="DW67" t="str">
            <v>JulianT@midsussex.gov.uk</v>
          </cell>
        </row>
        <row r="68">
          <cell r="B68" t="str">
            <v>Wolverhampton</v>
          </cell>
          <cell r="C68">
            <v>8</v>
          </cell>
          <cell r="D68">
            <v>10</v>
          </cell>
          <cell r="E68">
            <v>0</v>
          </cell>
          <cell r="F68">
            <v>0</v>
          </cell>
          <cell r="G68">
            <v>0</v>
          </cell>
          <cell r="H68">
            <v>0</v>
          </cell>
          <cell r="I68">
            <v>0</v>
          </cell>
          <cell r="J68">
            <v>0</v>
          </cell>
          <cell r="K68">
            <v>10</v>
          </cell>
          <cell r="L68">
            <v>0</v>
          </cell>
          <cell r="M68">
            <v>0</v>
          </cell>
          <cell r="N68">
            <v>0</v>
          </cell>
          <cell r="O68">
            <v>0</v>
          </cell>
          <cell r="P68">
            <v>0</v>
          </cell>
          <cell r="Q68">
            <v>0</v>
          </cell>
          <cell r="R68">
            <v>0</v>
          </cell>
          <cell r="S68">
            <v>0</v>
          </cell>
          <cell r="T68">
            <v>15</v>
          </cell>
          <cell r="U68">
            <v>4</v>
          </cell>
          <cell r="V68">
            <v>0</v>
          </cell>
          <cell r="W68">
            <v>0</v>
          </cell>
          <cell r="X68">
            <v>0</v>
          </cell>
          <cell r="Y68">
            <v>0</v>
          </cell>
          <cell r="Z68">
            <v>0</v>
          </cell>
          <cell r="AA68">
            <v>19</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3</v>
          </cell>
          <cell r="AS68">
            <v>0</v>
          </cell>
          <cell r="AT68">
            <v>0</v>
          </cell>
          <cell r="AU68">
            <v>0</v>
          </cell>
          <cell r="AV68">
            <v>0</v>
          </cell>
          <cell r="AW68">
            <v>0</v>
          </cell>
          <cell r="AX68">
            <v>0</v>
          </cell>
          <cell r="AY68">
            <v>3</v>
          </cell>
          <cell r="AZ68">
            <v>2</v>
          </cell>
          <cell r="BA68">
            <v>0</v>
          </cell>
          <cell r="BB68">
            <v>0</v>
          </cell>
          <cell r="BC68">
            <v>0</v>
          </cell>
          <cell r="BD68">
            <v>0</v>
          </cell>
          <cell r="BE68">
            <v>0</v>
          </cell>
          <cell r="BF68">
            <v>0</v>
          </cell>
          <cell r="BG68">
            <v>2</v>
          </cell>
          <cell r="BH68">
            <v>30</v>
          </cell>
          <cell r="BI68">
            <v>4</v>
          </cell>
          <cell r="BJ68">
            <v>0</v>
          </cell>
          <cell r="BK68">
            <v>0</v>
          </cell>
          <cell r="BL68">
            <v>0</v>
          </cell>
          <cell r="BM68">
            <v>0</v>
          </cell>
          <cell r="BN68">
            <v>0</v>
          </cell>
          <cell r="BO68">
            <v>34</v>
          </cell>
          <cell r="BP68">
            <v>0</v>
          </cell>
          <cell r="BQ68">
            <v>0</v>
          </cell>
          <cell r="BR68">
            <v>0</v>
          </cell>
          <cell r="BS68">
            <v>0</v>
          </cell>
          <cell r="BT68">
            <v>0</v>
          </cell>
          <cell r="BU68">
            <v>0</v>
          </cell>
          <cell r="BV68">
            <v>0</v>
          </cell>
          <cell r="BW68">
            <v>0</v>
          </cell>
          <cell r="BX68">
            <v>14</v>
          </cell>
          <cell r="BY68">
            <v>0</v>
          </cell>
          <cell r="BZ68">
            <v>0</v>
          </cell>
          <cell r="CA68">
            <v>0</v>
          </cell>
          <cell r="CB68">
            <v>0</v>
          </cell>
          <cell r="CC68">
            <v>0</v>
          </cell>
          <cell r="CD68">
            <v>0</v>
          </cell>
          <cell r="CE68">
            <v>14</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14</v>
          </cell>
          <cell r="DM68">
            <v>0</v>
          </cell>
          <cell r="DN68">
            <v>0</v>
          </cell>
          <cell r="DO68">
            <v>0</v>
          </cell>
          <cell r="DP68">
            <v>0</v>
          </cell>
          <cell r="DQ68">
            <v>0</v>
          </cell>
          <cell r="DR68">
            <v>0</v>
          </cell>
          <cell r="DS68">
            <v>14</v>
          </cell>
          <cell r="DT68" t="str">
            <v>Yes</v>
          </cell>
          <cell r="DU68" t="str">
            <v>-</v>
          </cell>
          <cell r="DV68" t="str">
            <v>01902 554802</v>
          </cell>
          <cell r="DW68" t="str">
            <v>matthew.yates@wolverhampton.gov.uk</v>
          </cell>
        </row>
        <row r="69">
          <cell r="B69" t="str">
            <v>Bexley</v>
          </cell>
          <cell r="C69">
            <v>5</v>
          </cell>
          <cell r="D69">
            <v>0</v>
          </cell>
          <cell r="E69">
            <v>0</v>
          </cell>
          <cell r="F69">
            <v>0</v>
          </cell>
          <cell r="G69">
            <v>0</v>
          </cell>
          <cell r="H69">
            <v>0</v>
          </cell>
          <cell r="I69">
            <v>0</v>
          </cell>
          <cell r="J69">
            <v>0</v>
          </cell>
          <cell r="K69">
            <v>0</v>
          </cell>
          <cell r="L69">
            <v>11</v>
          </cell>
          <cell r="M69">
            <v>3</v>
          </cell>
          <cell r="N69">
            <v>2</v>
          </cell>
          <cell r="O69">
            <v>0</v>
          </cell>
          <cell r="P69">
            <v>0</v>
          </cell>
          <cell r="Q69">
            <v>2</v>
          </cell>
          <cell r="R69">
            <v>0</v>
          </cell>
          <cell r="S69">
            <v>18</v>
          </cell>
          <cell r="T69">
            <v>21</v>
          </cell>
          <cell r="U69">
            <v>10</v>
          </cell>
          <cell r="V69">
            <v>5</v>
          </cell>
          <cell r="W69">
            <v>0</v>
          </cell>
          <cell r="X69">
            <v>1</v>
          </cell>
          <cell r="Y69">
            <v>0</v>
          </cell>
          <cell r="Z69">
            <v>2</v>
          </cell>
          <cell r="AA69">
            <v>39</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6</v>
          </cell>
          <cell r="BA69">
            <v>0</v>
          </cell>
          <cell r="BB69">
            <v>1</v>
          </cell>
          <cell r="BC69">
            <v>1</v>
          </cell>
          <cell r="BD69">
            <v>1</v>
          </cell>
          <cell r="BE69">
            <v>1</v>
          </cell>
          <cell r="BF69">
            <v>0</v>
          </cell>
          <cell r="BG69">
            <v>10</v>
          </cell>
          <cell r="BH69">
            <v>38</v>
          </cell>
          <cell r="BI69">
            <v>13</v>
          </cell>
          <cell r="BJ69">
            <v>8</v>
          </cell>
          <cell r="BK69">
            <v>1</v>
          </cell>
          <cell r="BL69">
            <v>2</v>
          </cell>
          <cell r="BM69">
            <v>3</v>
          </cell>
          <cell r="BN69">
            <v>2</v>
          </cell>
          <cell r="BO69">
            <v>67</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t="str">
            <v>Yes</v>
          </cell>
          <cell r="DU69" t="str">
            <v>-</v>
          </cell>
          <cell r="DV69" t="str">
            <v>020 8303 7777 x2503</v>
          </cell>
          <cell r="DW69" t="str">
            <v>stephen.heatley@bexley.gov.uk</v>
          </cell>
        </row>
        <row r="70">
          <cell r="B70" t="str">
            <v>Reading</v>
          </cell>
          <cell r="C70">
            <v>6</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15</v>
          </cell>
          <cell r="U70">
            <v>6</v>
          </cell>
          <cell r="V70">
            <v>7</v>
          </cell>
          <cell r="W70">
            <v>2</v>
          </cell>
          <cell r="X70">
            <v>0</v>
          </cell>
          <cell r="Y70">
            <v>0</v>
          </cell>
          <cell r="Z70">
            <v>0</v>
          </cell>
          <cell r="AA70">
            <v>30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7</v>
          </cell>
          <cell r="BA70">
            <v>2</v>
          </cell>
          <cell r="BB70">
            <v>0</v>
          </cell>
          <cell r="BC70">
            <v>0</v>
          </cell>
          <cell r="BD70">
            <v>0</v>
          </cell>
          <cell r="BE70">
            <v>0</v>
          </cell>
          <cell r="BF70">
            <v>0</v>
          </cell>
          <cell r="BG70">
            <v>9</v>
          </cell>
          <cell r="BH70">
            <v>22</v>
          </cell>
          <cell r="BI70">
            <v>8</v>
          </cell>
          <cell r="BJ70">
            <v>7</v>
          </cell>
          <cell r="BK70">
            <v>2</v>
          </cell>
          <cell r="BL70">
            <v>0</v>
          </cell>
          <cell r="BM70">
            <v>0</v>
          </cell>
          <cell r="BN70">
            <v>0</v>
          </cell>
          <cell r="BO70">
            <v>39</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t="str">
            <v>Yes</v>
          </cell>
          <cell r="DU70" t="str">
            <v>-</v>
          </cell>
          <cell r="DV70" t="str">
            <v>0118 939 0392</v>
          </cell>
          <cell r="DW70" t="str">
            <v>andrea.reid@reading.gov.uk</v>
          </cell>
        </row>
        <row r="71">
          <cell r="B71" t="str">
            <v>Carlisle</v>
          </cell>
          <cell r="C71">
            <v>9</v>
          </cell>
          <cell r="D71">
            <v>2</v>
          </cell>
          <cell r="E71">
            <v>0</v>
          </cell>
          <cell r="F71">
            <v>0</v>
          </cell>
          <cell r="G71">
            <v>0</v>
          </cell>
          <cell r="H71">
            <v>0</v>
          </cell>
          <cell r="I71">
            <v>0</v>
          </cell>
          <cell r="J71">
            <v>0</v>
          </cell>
          <cell r="K71">
            <v>2</v>
          </cell>
          <cell r="L71">
            <v>6</v>
          </cell>
          <cell r="M71">
            <v>0</v>
          </cell>
          <cell r="N71">
            <v>0</v>
          </cell>
          <cell r="O71">
            <v>0</v>
          </cell>
          <cell r="P71">
            <v>0</v>
          </cell>
          <cell r="Q71">
            <v>0</v>
          </cell>
          <cell r="R71">
            <v>0</v>
          </cell>
          <cell r="S71">
            <v>6</v>
          </cell>
          <cell r="T71">
            <v>5</v>
          </cell>
          <cell r="U71">
            <v>0</v>
          </cell>
          <cell r="V71">
            <v>0</v>
          </cell>
          <cell r="W71">
            <v>0</v>
          </cell>
          <cell r="X71">
            <v>0</v>
          </cell>
          <cell r="Y71">
            <v>0</v>
          </cell>
          <cell r="Z71">
            <v>0</v>
          </cell>
          <cell r="AA71">
            <v>5</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2</v>
          </cell>
          <cell r="AS71">
            <v>0</v>
          </cell>
          <cell r="AT71">
            <v>0</v>
          </cell>
          <cell r="AU71">
            <v>0</v>
          </cell>
          <cell r="AV71">
            <v>0</v>
          </cell>
          <cell r="AW71">
            <v>0</v>
          </cell>
          <cell r="AX71">
            <v>0</v>
          </cell>
          <cell r="AY71">
            <v>2</v>
          </cell>
          <cell r="AZ71">
            <v>6</v>
          </cell>
          <cell r="BA71">
            <v>1</v>
          </cell>
          <cell r="BB71">
            <v>0</v>
          </cell>
          <cell r="BC71">
            <v>0</v>
          </cell>
          <cell r="BD71">
            <v>0</v>
          </cell>
          <cell r="BE71">
            <v>0</v>
          </cell>
          <cell r="BF71">
            <v>0</v>
          </cell>
          <cell r="BG71">
            <v>7</v>
          </cell>
          <cell r="BH71">
            <v>21</v>
          </cell>
          <cell r="BI71">
            <v>1</v>
          </cell>
          <cell r="BJ71">
            <v>0</v>
          </cell>
          <cell r="BK71">
            <v>0</v>
          </cell>
          <cell r="BL71">
            <v>0</v>
          </cell>
          <cell r="BM71">
            <v>0</v>
          </cell>
          <cell r="BN71">
            <v>0</v>
          </cell>
          <cell r="BO71">
            <v>22</v>
          </cell>
          <cell r="BP71">
            <v>1</v>
          </cell>
          <cell r="BQ71">
            <v>0</v>
          </cell>
          <cell r="BR71">
            <v>0</v>
          </cell>
          <cell r="BS71">
            <v>0</v>
          </cell>
          <cell r="BT71">
            <v>0</v>
          </cell>
          <cell r="BU71">
            <v>0</v>
          </cell>
          <cell r="BV71">
            <v>0</v>
          </cell>
          <cell r="BW71">
            <v>1</v>
          </cell>
          <cell r="BX71">
            <v>26</v>
          </cell>
          <cell r="BY71">
            <v>1</v>
          </cell>
          <cell r="BZ71">
            <v>0</v>
          </cell>
          <cell r="CA71">
            <v>0</v>
          </cell>
          <cell r="CB71">
            <v>0</v>
          </cell>
          <cell r="CC71">
            <v>0</v>
          </cell>
          <cell r="CD71">
            <v>0</v>
          </cell>
          <cell r="CE71">
            <v>27</v>
          </cell>
          <cell r="CF71">
            <v>2</v>
          </cell>
          <cell r="CG71">
            <v>0</v>
          </cell>
          <cell r="CH71">
            <v>0</v>
          </cell>
          <cell r="CI71">
            <v>0</v>
          </cell>
          <cell r="CJ71">
            <v>0</v>
          </cell>
          <cell r="CK71">
            <v>0</v>
          </cell>
          <cell r="CL71">
            <v>0</v>
          </cell>
          <cell r="CM71">
            <v>2</v>
          </cell>
          <cell r="CN71">
            <v>0</v>
          </cell>
          <cell r="CO71">
            <v>0</v>
          </cell>
          <cell r="CP71">
            <v>0</v>
          </cell>
          <cell r="CQ71">
            <v>0</v>
          </cell>
          <cell r="CR71">
            <v>0</v>
          </cell>
          <cell r="CS71">
            <v>0</v>
          </cell>
          <cell r="CT71">
            <v>0</v>
          </cell>
          <cell r="CU71">
            <v>0</v>
          </cell>
          <cell r="CV71">
            <v>1</v>
          </cell>
          <cell r="CW71">
            <v>0</v>
          </cell>
          <cell r="CX71">
            <v>0</v>
          </cell>
          <cell r="CY71">
            <v>0</v>
          </cell>
          <cell r="CZ71">
            <v>0</v>
          </cell>
          <cell r="DA71">
            <v>0</v>
          </cell>
          <cell r="DB71">
            <v>0</v>
          </cell>
          <cell r="DC71">
            <v>1</v>
          </cell>
          <cell r="DD71">
            <v>0</v>
          </cell>
          <cell r="DE71">
            <v>0</v>
          </cell>
          <cell r="DF71">
            <v>0</v>
          </cell>
          <cell r="DG71">
            <v>0</v>
          </cell>
          <cell r="DH71">
            <v>0</v>
          </cell>
          <cell r="DI71">
            <v>0</v>
          </cell>
          <cell r="DJ71">
            <v>0</v>
          </cell>
          <cell r="DK71">
            <v>0</v>
          </cell>
          <cell r="DL71">
            <v>30</v>
          </cell>
          <cell r="DM71">
            <v>1</v>
          </cell>
          <cell r="DN71">
            <v>0</v>
          </cell>
          <cell r="DO71">
            <v>0</v>
          </cell>
          <cell r="DP71">
            <v>0</v>
          </cell>
          <cell r="DQ71">
            <v>0</v>
          </cell>
          <cell r="DR71">
            <v>0</v>
          </cell>
          <cell r="DS71">
            <v>31</v>
          </cell>
          <cell r="DT71" t="str">
            <v>Yes</v>
          </cell>
          <cell r="DU71" t="str">
            <v>-Epilepsy</v>
          </cell>
          <cell r="DV71" t="str">
            <v>01228-817419</v>
          </cell>
          <cell r="DW71" t="str">
            <v>lindaje@carlisle.gov.uk</v>
          </cell>
        </row>
        <row r="72">
          <cell r="B72" t="str">
            <v>Christchurch</v>
          </cell>
          <cell r="C72">
            <v>7</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1</v>
          </cell>
          <cell r="V72">
            <v>2</v>
          </cell>
          <cell r="W72">
            <v>2</v>
          </cell>
          <cell r="X72">
            <v>1</v>
          </cell>
          <cell r="Y72">
            <v>0</v>
          </cell>
          <cell r="Z72">
            <v>0</v>
          </cell>
          <cell r="AA72">
            <v>6</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1</v>
          </cell>
          <cell r="BJ72">
            <v>2</v>
          </cell>
          <cell r="BK72">
            <v>2</v>
          </cell>
          <cell r="BL72">
            <v>1</v>
          </cell>
          <cell r="BM72">
            <v>0</v>
          </cell>
          <cell r="BN72">
            <v>0</v>
          </cell>
          <cell r="BO72">
            <v>6</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t="str">
            <v>Yes</v>
          </cell>
          <cell r="DU72" t="str">
            <v>-</v>
          </cell>
          <cell r="DV72" t="str">
            <v>01202 495991</v>
          </cell>
          <cell r="DW72" t="str">
            <v>A.Santini@christchurch.gov.uk</v>
          </cell>
        </row>
        <row r="73">
          <cell r="B73" t="str">
            <v>East Riding of Yorkshire</v>
          </cell>
          <cell r="C73">
            <v>2</v>
          </cell>
          <cell r="D73">
            <v>2</v>
          </cell>
          <cell r="E73">
            <v>0</v>
          </cell>
          <cell r="F73">
            <v>0</v>
          </cell>
          <cell r="G73">
            <v>0</v>
          </cell>
          <cell r="H73">
            <v>0</v>
          </cell>
          <cell r="I73">
            <v>0</v>
          </cell>
          <cell r="J73">
            <v>0</v>
          </cell>
          <cell r="K73">
            <v>2</v>
          </cell>
          <cell r="L73">
            <v>0</v>
          </cell>
          <cell r="M73">
            <v>0</v>
          </cell>
          <cell r="N73">
            <v>0</v>
          </cell>
          <cell r="O73">
            <v>0</v>
          </cell>
          <cell r="P73">
            <v>0</v>
          </cell>
          <cell r="Q73">
            <v>0</v>
          </cell>
          <cell r="R73">
            <v>0</v>
          </cell>
          <cell r="S73">
            <v>0</v>
          </cell>
          <cell r="T73">
            <v>13</v>
          </cell>
          <cell r="U73">
            <v>3</v>
          </cell>
          <cell r="V73">
            <v>0</v>
          </cell>
          <cell r="W73">
            <v>0</v>
          </cell>
          <cell r="X73">
            <v>0</v>
          </cell>
          <cell r="Y73">
            <v>0</v>
          </cell>
          <cell r="Z73">
            <v>0</v>
          </cell>
          <cell r="AA73">
            <v>16</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4</v>
          </cell>
          <cell r="BA73">
            <v>0</v>
          </cell>
          <cell r="BB73">
            <v>0</v>
          </cell>
          <cell r="BC73">
            <v>0</v>
          </cell>
          <cell r="BD73">
            <v>0</v>
          </cell>
          <cell r="BE73">
            <v>0</v>
          </cell>
          <cell r="BF73">
            <v>0</v>
          </cell>
          <cell r="BG73">
            <v>4</v>
          </cell>
          <cell r="BH73">
            <v>19</v>
          </cell>
          <cell r="BI73">
            <v>3</v>
          </cell>
          <cell r="BJ73">
            <v>0</v>
          </cell>
          <cell r="BK73">
            <v>0</v>
          </cell>
          <cell r="BL73">
            <v>0</v>
          </cell>
          <cell r="BM73">
            <v>0</v>
          </cell>
          <cell r="BN73">
            <v>0</v>
          </cell>
          <cell r="BO73">
            <v>22</v>
          </cell>
          <cell r="BP73">
            <v>0</v>
          </cell>
          <cell r="BQ73">
            <v>0</v>
          </cell>
          <cell r="BR73">
            <v>0</v>
          </cell>
          <cell r="BS73">
            <v>0</v>
          </cell>
          <cell r="BT73">
            <v>0</v>
          </cell>
          <cell r="BU73">
            <v>0</v>
          </cell>
          <cell r="BV73">
            <v>0</v>
          </cell>
          <cell r="BW73">
            <v>0</v>
          </cell>
          <cell r="BX73">
            <v>2</v>
          </cell>
          <cell r="BY73">
            <v>0</v>
          </cell>
          <cell r="BZ73">
            <v>0</v>
          </cell>
          <cell r="CA73">
            <v>0</v>
          </cell>
          <cell r="CB73">
            <v>0</v>
          </cell>
          <cell r="CC73">
            <v>0</v>
          </cell>
          <cell r="CD73">
            <v>0</v>
          </cell>
          <cell r="CE73">
            <v>2</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0</v>
          </cell>
          <cell r="DN73">
            <v>0</v>
          </cell>
          <cell r="DO73">
            <v>0</v>
          </cell>
          <cell r="DP73">
            <v>0</v>
          </cell>
          <cell r="DQ73">
            <v>0</v>
          </cell>
          <cell r="DR73">
            <v>0</v>
          </cell>
          <cell r="DS73">
            <v>2</v>
          </cell>
          <cell r="DT73" t="str">
            <v>Yes</v>
          </cell>
          <cell r="DU73" t="str">
            <v>-</v>
          </cell>
          <cell r="DV73" t="str">
            <v>01482 396111</v>
          </cell>
          <cell r="DW73" t="str">
            <v>helen.mcegan@eastriding.gov.uk</v>
          </cell>
        </row>
        <row r="74">
          <cell r="B74" t="str">
            <v>Ashford</v>
          </cell>
          <cell r="C74">
            <v>6</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4</v>
          </cell>
          <cell r="U74">
            <v>10</v>
          </cell>
          <cell r="V74">
            <v>3</v>
          </cell>
          <cell r="W74">
            <v>0</v>
          </cell>
          <cell r="X74">
            <v>0</v>
          </cell>
          <cell r="Y74">
            <v>0</v>
          </cell>
          <cell r="Z74">
            <v>1</v>
          </cell>
          <cell r="AA74">
            <v>18</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2</v>
          </cell>
          <cell r="BA74">
            <v>1</v>
          </cell>
          <cell r="BB74">
            <v>0</v>
          </cell>
          <cell r="BC74">
            <v>0</v>
          </cell>
          <cell r="BD74">
            <v>0</v>
          </cell>
          <cell r="BE74">
            <v>0</v>
          </cell>
          <cell r="BF74">
            <v>0</v>
          </cell>
          <cell r="BG74">
            <v>3</v>
          </cell>
          <cell r="BH74">
            <v>6</v>
          </cell>
          <cell r="BI74">
            <v>11</v>
          </cell>
          <cell r="BJ74">
            <v>3</v>
          </cell>
          <cell r="BK74">
            <v>0</v>
          </cell>
          <cell r="BL74">
            <v>0</v>
          </cell>
          <cell r="BM74">
            <v>0</v>
          </cell>
          <cell r="BN74">
            <v>1</v>
          </cell>
          <cell r="BO74">
            <v>21</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t="str">
            <v>Yes</v>
          </cell>
          <cell r="DU74" t="str">
            <v>- Made changes to section e6 switched figs from row e5 to e8 as agreed with contact. 14/08/07 LS</v>
          </cell>
          <cell r="DV74" t="str">
            <v>01233 330803</v>
          </cell>
          <cell r="DW74" t="str">
            <v>sharon.williams@ashford.gov.uk</v>
          </cell>
        </row>
        <row r="75">
          <cell r="B75" t="str">
            <v>Pendle</v>
          </cell>
          <cell r="C75">
            <v>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1</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1</v>
          </cell>
          <cell r="BI75">
            <v>0</v>
          </cell>
          <cell r="BJ75">
            <v>0</v>
          </cell>
          <cell r="BK75">
            <v>0</v>
          </cell>
          <cell r="BL75">
            <v>0</v>
          </cell>
          <cell r="BM75">
            <v>0</v>
          </cell>
          <cell r="BN75">
            <v>0</v>
          </cell>
          <cell r="BO75">
            <v>1</v>
          </cell>
          <cell r="BP75">
            <v>0</v>
          </cell>
          <cell r="BQ75">
            <v>0</v>
          </cell>
          <cell r="BR75">
            <v>0</v>
          </cell>
          <cell r="BS75">
            <v>0</v>
          </cell>
          <cell r="BT75">
            <v>0</v>
          </cell>
          <cell r="BU75">
            <v>0</v>
          </cell>
          <cell r="BV75">
            <v>0</v>
          </cell>
          <cell r="BW75">
            <v>0</v>
          </cell>
          <cell r="BX75">
            <v>4</v>
          </cell>
          <cell r="BY75">
            <v>0</v>
          </cell>
          <cell r="BZ75">
            <v>0</v>
          </cell>
          <cell r="CA75">
            <v>0</v>
          </cell>
          <cell r="CB75">
            <v>0</v>
          </cell>
          <cell r="CC75">
            <v>0</v>
          </cell>
          <cell r="CD75">
            <v>0</v>
          </cell>
          <cell r="CE75">
            <v>4</v>
          </cell>
          <cell r="CF75">
            <v>1</v>
          </cell>
          <cell r="CG75">
            <v>0</v>
          </cell>
          <cell r="CH75">
            <v>0</v>
          </cell>
          <cell r="CI75">
            <v>0</v>
          </cell>
          <cell r="CJ75">
            <v>0</v>
          </cell>
          <cell r="CK75">
            <v>0</v>
          </cell>
          <cell r="CL75">
            <v>0</v>
          </cell>
          <cell r="CM75">
            <v>1</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2</v>
          </cell>
          <cell r="DE75">
            <v>0</v>
          </cell>
          <cell r="DF75">
            <v>0</v>
          </cell>
          <cell r="DG75">
            <v>0</v>
          </cell>
          <cell r="DH75">
            <v>0</v>
          </cell>
          <cell r="DI75">
            <v>0</v>
          </cell>
          <cell r="DJ75">
            <v>0</v>
          </cell>
          <cell r="DK75">
            <v>2</v>
          </cell>
          <cell r="DL75">
            <v>7</v>
          </cell>
          <cell r="DM75">
            <v>0</v>
          </cell>
          <cell r="DN75">
            <v>0</v>
          </cell>
          <cell r="DO75">
            <v>0</v>
          </cell>
          <cell r="DP75">
            <v>0</v>
          </cell>
          <cell r="DQ75">
            <v>0</v>
          </cell>
          <cell r="DR75">
            <v>0</v>
          </cell>
          <cell r="DS75">
            <v>7</v>
          </cell>
          <cell r="DT75" t="str">
            <v>Yes</v>
          </cell>
          <cell r="DU75" t="str">
            <v>-</v>
          </cell>
          <cell r="DV75" t="str">
            <v>01282 661210</v>
          </cell>
          <cell r="DW75" t="str">
            <v>wayne.forrest@pendle.gov.uk</v>
          </cell>
        </row>
        <row r="76">
          <cell r="B76" t="str">
            <v>South Kesteven</v>
          </cell>
          <cell r="C76">
            <v>3</v>
          </cell>
          <cell r="D76">
            <v>0</v>
          </cell>
          <cell r="E76">
            <v>0</v>
          </cell>
          <cell r="F76">
            <v>0</v>
          </cell>
          <cell r="G76">
            <v>0</v>
          </cell>
          <cell r="H76">
            <v>0</v>
          </cell>
          <cell r="I76">
            <v>0</v>
          </cell>
          <cell r="J76">
            <v>0</v>
          </cell>
          <cell r="K76">
            <v>0</v>
          </cell>
          <cell r="L76">
            <v>0</v>
          </cell>
          <cell r="M76">
            <v>1</v>
          </cell>
          <cell r="N76">
            <v>0</v>
          </cell>
          <cell r="O76">
            <v>0</v>
          </cell>
          <cell r="P76">
            <v>0</v>
          </cell>
          <cell r="Q76">
            <v>0</v>
          </cell>
          <cell r="R76">
            <v>0</v>
          </cell>
          <cell r="S76">
            <v>1</v>
          </cell>
          <cell r="T76">
            <v>2</v>
          </cell>
          <cell r="U76">
            <v>3</v>
          </cell>
          <cell r="V76">
            <v>2</v>
          </cell>
          <cell r="W76">
            <v>2</v>
          </cell>
          <cell r="X76">
            <v>0</v>
          </cell>
          <cell r="Y76">
            <v>0</v>
          </cell>
          <cell r="Z76">
            <v>0</v>
          </cell>
          <cell r="AA76">
            <v>9</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3</v>
          </cell>
          <cell r="BA76">
            <v>0</v>
          </cell>
          <cell r="BB76">
            <v>1</v>
          </cell>
          <cell r="BC76">
            <v>0</v>
          </cell>
          <cell r="BD76">
            <v>0</v>
          </cell>
          <cell r="BE76">
            <v>0</v>
          </cell>
          <cell r="BF76">
            <v>0</v>
          </cell>
          <cell r="BG76">
            <v>4</v>
          </cell>
          <cell r="BH76">
            <v>5</v>
          </cell>
          <cell r="BI76">
            <v>4</v>
          </cell>
          <cell r="BJ76">
            <v>3</v>
          </cell>
          <cell r="BK76">
            <v>2</v>
          </cell>
          <cell r="BL76">
            <v>0</v>
          </cell>
          <cell r="BM76">
            <v>0</v>
          </cell>
          <cell r="BN76">
            <v>0</v>
          </cell>
          <cell r="BO76">
            <v>14</v>
          </cell>
          <cell r="BP76">
            <v>0</v>
          </cell>
          <cell r="BQ76">
            <v>0</v>
          </cell>
          <cell r="BR76">
            <v>0</v>
          </cell>
          <cell r="BS76">
            <v>0</v>
          </cell>
          <cell r="BT76">
            <v>0</v>
          </cell>
          <cell r="BU76">
            <v>0</v>
          </cell>
          <cell r="BV76">
            <v>0</v>
          </cell>
          <cell r="BW76">
            <v>0</v>
          </cell>
          <cell r="BX76">
            <v>1</v>
          </cell>
          <cell r="BY76">
            <v>0</v>
          </cell>
          <cell r="BZ76">
            <v>0</v>
          </cell>
          <cell r="CA76">
            <v>0</v>
          </cell>
          <cell r="CB76">
            <v>0</v>
          </cell>
          <cell r="CC76">
            <v>0</v>
          </cell>
          <cell r="CD76">
            <v>0</v>
          </cell>
          <cell r="CE76">
            <v>1</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1</v>
          </cell>
          <cell r="DM76">
            <v>0</v>
          </cell>
          <cell r="DN76">
            <v>0</v>
          </cell>
          <cell r="DO76">
            <v>0</v>
          </cell>
          <cell r="DP76">
            <v>0</v>
          </cell>
          <cell r="DQ76">
            <v>0</v>
          </cell>
          <cell r="DR76">
            <v>0</v>
          </cell>
          <cell r="DS76">
            <v>1</v>
          </cell>
          <cell r="DT76" t="str">
            <v>Yes</v>
          </cell>
          <cell r="DU76" t="str">
            <v>-</v>
          </cell>
          <cell r="DV76" t="str">
            <v>01476 406353</v>
          </cell>
          <cell r="DW76" t="str">
            <v>c.dewsbury@southkesteven.gov.uk</v>
          </cell>
        </row>
        <row r="77">
          <cell r="B77" t="str">
            <v>Richmondshire</v>
          </cell>
          <cell r="C77">
            <v>2</v>
          </cell>
          <cell r="D77">
            <v>0</v>
          </cell>
          <cell r="E77">
            <v>0</v>
          </cell>
          <cell r="F77">
            <v>0</v>
          </cell>
          <cell r="G77">
            <v>0</v>
          </cell>
          <cell r="H77">
            <v>0</v>
          </cell>
          <cell r="I77">
            <v>0</v>
          </cell>
          <cell r="J77">
            <v>0</v>
          </cell>
          <cell r="K77">
            <v>0</v>
          </cell>
          <cell r="L77">
            <v>1</v>
          </cell>
          <cell r="M77">
            <v>0</v>
          </cell>
          <cell r="N77">
            <v>0</v>
          </cell>
          <cell r="O77">
            <v>0</v>
          </cell>
          <cell r="P77">
            <v>0</v>
          </cell>
          <cell r="Q77">
            <v>0</v>
          </cell>
          <cell r="R77">
            <v>0</v>
          </cell>
          <cell r="S77">
            <v>1</v>
          </cell>
          <cell r="T77">
            <v>1</v>
          </cell>
          <cell r="U77">
            <v>5</v>
          </cell>
          <cell r="V77">
            <v>0</v>
          </cell>
          <cell r="W77">
            <v>0</v>
          </cell>
          <cell r="X77">
            <v>0</v>
          </cell>
          <cell r="Y77">
            <v>0</v>
          </cell>
          <cell r="Z77">
            <v>0</v>
          </cell>
          <cell r="AA77">
            <v>6</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3</v>
          </cell>
          <cell r="BA77">
            <v>0</v>
          </cell>
          <cell r="BB77">
            <v>0</v>
          </cell>
          <cell r="BC77">
            <v>0</v>
          </cell>
          <cell r="BD77">
            <v>0</v>
          </cell>
          <cell r="BE77">
            <v>0</v>
          </cell>
          <cell r="BF77">
            <v>0</v>
          </cell>
          <cell r="BG77">
            <v>3</v>
          </cell>
          <cell r="BH77">
            <v>5</v>
          </cell>
          <cell r="BI77">
            <v>5</v>
          </cell>
          <cell r="BJ77">
            <v>0</v>
          </cell>
          <cell r="BK77">
            <v>0</v>
          </cell>
          <cell r="BL77">
            <v>0</v>
          </cell>
          <cell r="BM77">
            <v>0</v>
          </cell>
          <cell r="BN77">
            <v>0</v>
          </cell>
          <cell r="BO77">
            <v>10</v>
          </cell>
          <cell r="BP77">
            <v>0</v>
          </cell>
          <cell r="BQ77">
            <v>0</v>
          </cell>
          <cell r="BR77">
            <v>0</v>
          </cell>
          <cell r="BS77">
            <v>0</v>
          </cell>
          <cell r="BT77">
            <v>0</v>
          </cell>
          <cell r="BU77">
            <v>0</v>
          </cell>
          <cell r="BV77">
            <v>0</v>
          </cell>
          <cell r="BW77">
            <v>0</v>
          </cell>
          <cell r="BX77">
            <v>1</v>
          </cell>
          <cell r="BY77">
            <v>6</v>
          </cell>
          <cell r="BZ77">
            <v>0</v>
          </cell>
          <cell r="CA77">
            <v>1</v>
          </cell>
          <cell r="CB77">
            <v>0</v>
          </cell>
          <cell r="CC77">
            <v>0</v>
          </cell>
          <cell r="CD77">
            <v>0</v>
          </cell>
          <cell r="CE77">
            <v>8</v>
          </cell>
          <cell r="CF77">
            <v>1</v>
          </cell>
          <cell r="CG77">
            <v>0</v>
          </cell>
          <cell r="CH77">
            <v>0</v>
          </cell>
          <cell r="CI77">
            <v>0</v>
          </cell>
          <cell r="CJ77">
            <v>0</v>
          </cell>
          <cell r="CK77">
            <v>0</v>
          </cell>
          <cell r="CL77">
            <v>0</v>
          </cell>
          <cell r="CM77">
            <v>1</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1</v>
          </cell>
          <cell r="DF77">
            <v>0</v>
          </cell>
          <cell r="DG77">
            <v>0</v>
          </cell>
          <cell r="DH77">
            <v>0</v>
          </cell>
          <cell r="DI77">
            <v>0</v>
          </cell>
          <cell r="DJ77">
            <v>0</v>
          </cell>
          <cell r="DK77">
            <v>1</v>
          </cell>
          <cell r="DL77">
            <v>2</v>
          </cell>
          <cell r="DM77">
            <v>7</v>
          </cell>
          <cell r="DN77">
            <v>0</v>
          </cell>
          <cell r="DO77">
            <v>1</v>
          </cell>
          <cell r="DP77">
            <v>0</v>
          </cell>
          <cell r="DQ77">
            <v>0</v>
          </cell>
          <cell r="DR77">
            <v>0</v>
          </cell>
          <cell r="DS77">
            <v>10</v>
          </cell>
          <cell r="DT77" t="str">
            <v>Yes</v>
          </cell>
          <cell r="DU77" t="str">
            <v>-</v>
          </cell>
          <cell r="DV77" t="str">
            <v>01748 829100 ext 621</v>
          </cell>
          <cell r="DW77" t="str">
            <v>e.strover@richmondshire.gov.uk</v>
          </cell>
        </row>
        <row r="78">
          <cell r="B78" t="str">
            <v>Harrogate</v>
          </cell>
          <cell r="C78">
            <v>2</v>
          </cell>
          <cell r="D78">
            <v>0</v>
          </cell>
          <cell r="E78">
            <v>0</v>
          </cell>
          <cell r="F78">
            <v>0</v>
          </cell>
          <cell r="G78">
            <v>0</v>
          </cell>
          <cell r="H78">
            <v>0</v>
          </cell>
          <cell r="I78">
            <v>0</v>
          </cell>
          <cell r="J78">
            <v>0</v>
          </cell>
          <cell r="K78">
            <v>0</v>
          </cell>
          <cell r="L78">
            <v>1</v>
          </cell>
          <cell r="M78">
            <v>1</v>
          </cell>
          <cell r="N78">
            <v>1</v>
          </cell>
          <cell r="O78">
            <v>0</v>
          </cell>
          <cell r="P78">
            <v>0</v>
          </cell>
          <cell r="Q78">
            <v>0</v>
          </cell>
          <cell r="R78">
            <v>0</v>
          </cell>
          <cell r="S78">
            <v>3</v>
          </cell>
          <cell r="T78">
            <v>10</v>
          </cell>
          <cell r="U78">
            <v>8</v>
          </cell>
          <cell r="V78">
            <v>5</v>
          </cell>
          <cell r="W78">
            <v>1</v>
          </cell>
          <cell r="X78">
            <v>0</v>
          </cell>
          <cell r="Y78">
            <v>0</v>
          </cell>
          <cell r="Z78">
            <v>0</v>
          </cell>
          <cell r="AA78">
            <v>24</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5</v>
          </cell>
          <cell r="BA78">
            <v>4</v>
          </cell>
          <cell r="BB78">
            <v>0</v>
          </cell>
          <cell r="BC78">
            <v>0</v>
          </cell>
          <cell r="BD78">
            <v>0</v>
          </cell>
          <cell r="BE78">
            <v>0</v>
          </cell>
          <cell r="BF78">
            <v>0</v>
          </cell>
          <cell r="BG78">
            <v>9</v>
          </cell>
          <cell r="BH78">
            <v>16</v>
          </cell>
          <cell r="BI78">
            <v>13</v>
          </cell>
          <cell r="BJ78">
            <v>6</v>
          </cell>
          <cell r="BK78">
            <v>1</v>
          </cell>
          <cell r="BL78">
            <v>0</v>
          </cell>
          <cell r="BM78">
            <v>0</v>
          </cell>
          <cell r="BN78">
            <v>0</v>
          </cell>
          <cell r="BO78">
            <v>36</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2</v>
          </cell>
          <cell r="CG78">
            <v>0</v>
          </cell>
          <cell r="CH78">
            <v>0</v>
          </cell>
          <cell r="CI78">
            <v>0</v>
          </cell>
          <cell r="CJ78">
            <v>0</v>
          </cell>
          <cell r="CK78">
            <v>0</v>
          </cell>
          <cell r="CL78">
            <v>0</v>
          </cell>
          <cell r="CM78">
            <v>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0</v>
          </cell>
          <cell r="DN78">
            <v>0</v>
          </cell>
          <cell r="DO78">
            <v>0</v>
          </cell>
          <cell r="DP78">
            <v>0</v>
          </cell>
          <cell r="DQ78">
            <v>0</v>
          </cell>
          <cell r="DR78">
            <v>0</v>
          </cell>
          <cell r="DS78">
            <v>2</v>
          </cell>
          <cell r="DT78" t="str">
            <v>Yes</v>
          </cell>
          <cell r="DU78" t="str">
            <v>-</v>
          </cell>
          <cell r="DV78" t="str">
            <v>01423  556813</v>
          </cell>
          <cell r="DW78" t="str">
            <v>karen.deegan@harrogate.gov.uk</v>
          </cell>
        </row>
        <row r="79">
          <cell r="B79" t="str">
            <v>Berwick-upon-Tweed</v>
          </cell>
          <cell r="C79">
            <v>1</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1</v>
          </cell>
          <cell r="U79">
            <v>0</v>
          </cell>
          <cell r="V79">
            <v>0</v>
          </cell>
          <cell r="W79">
            <v>0</v>
          </cell>
          <cell r="X79">
            <v>0</v>
          </cell>
          <cell r="Y79">
            <v>0</v>
          </cell>
          <cell r="Z79">
            <v>0</v>
          </cell>
          <cell r="AA79">
            <v>1</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1</v>
          </cell>
          <cell r="BI79">
            <v>0</v>
          </cell>
          <cell r="BJ79">
            <v>0</v>
          </cell>
          <cell r="BK79">
            <v>0</v>
          </cell>
          <cell r="BL79">
            <v>0</v>
          </cell>
          <cell r="BM79">
            <v>0</v>
          </cell>
          <cell r="BN79">
            <v>0</v>
          </cell>
          <cell r="BO79">
            <v>1</v>
          </cell>
          <cell r="BP79">
            <v>0</v>
          </cell>
          <cell r="BQ79">
            <v>0</v>
          </cell>
          <cell r="BR79">
            <v>0</v>
          </cell>
          <cell r="BS79">
            <v>0</v>
          </cell>
          <cell r="BT79">
            <v>0</v>
          </cell>
          <cell r="BU79">
            <v>0</v>
          </cell>
          <cell r="BV79">
            <v>0</v>
          </cell>
          <cell r="BW79">
            <v>0</v>
          </cell>
          <cell r="BX79">
            <v>2</v>
          </cell>
          <cell r="BY79">
            <v>0</v>
          </cell>
          <cell r="BZ79">
            <v>0</v>
          </cell>
          <cell r="CA79">
            <v>0</v>
          </cell>
          <cell r="CB79">
            <v>0</v>
          </cell>
          <cell r="CC79">
            <v>0</v>
          </cell>
          <cell r="CD79">
            <v>0</v>
          </cell>
          <cell r="CE79">
            <v>2</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0</v>
          </cell>
          <cell r="DN79">
            <v>0</v>
          </cell>
          <cell r="DO79">
            <v>0</v>
          </cell>
          <cell r="DP79">
            <v>0</v>
          </cell>
          <cell r="DQ79">
            <v>0</v>
          </cell>
          <cell r="DR79">
            <v>0</v>
          </cell>
          <cell r="DS79">
            <v>2</v>
          </cell>
          <cell r="DT79" t="str">
            <v>Yes</v>
          </cell>
          <cell r="DU79" t="str">
            <v>-</v>
          </cell>
          <cell r="DV79" t="str">
            <v>01289 301832</v>
          </cell>
          <cell r="DW79" t="str">
            <v>sjl@berwick-upon-tweed.gov.uk</v>
          </cell>
        </row>
        <row r="80">
          <cell r="B80" t="str">
            <v>St Edmundsbury</v>
          </cell>
          <cell r="C80">
            <v>4</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1</v>
          </cell>
          <cell r="W80">
            <v>0</v>
          </cell>
          <cell r="X80">
            <v>0</v>
          </cell>
          <cell r="Y80">
            <v>0</v>
          </cell>
          <cell r="Z80">
            <v>0</v>
          </cell>
          <cell r="AA80">
            <v>1</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1</v>
          </cell>
          <cell r="BC80">
            <v>0</v>
          </cell>
          <cell r="BD80">
            <v>0</v>
          </cell>
          <cell r="BE80">
            <v>0</v>
          </cell>
          <cell r="BF80">
            <v>0</v>
          </cell>
          <cell r="BG80">
            <v>1</v>
          </cell>
          <cell r="BH80">
            <v>0</v>
          </cell>
          <cell r="BI80">
            <v>0</v>
          </cell>
          <cell r="BJ80">
            <v>2</v>
          </cell>
          <cell r="BK80">
            <v>0</v>
          </cell>
          <cell r="BL80">
            <v>0</v>
          </cell>
          <cell r="BM80">
            <v>0</v>
          </cell>
          <cell r="BN80">
            <v>0</v>
          </cell>
          <cell r="BO80">
            <v>2</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t="str">
            <v>Yes</v>
          </cell>
          <cell r="DU80" t="str">
            <v>-</v>
          </cell>
          <cell r="DV80" t="str">
            <v>01284 757616</v>
          </cell>
          <cell r="DW80" t="str">
            <v>helen.cullup@stedsbc.gov.uk</v>
          </cell>
        </row>
        <row r="81">
          <cell r="B81" t="str">
            <v>Rugby</v>
          </cell>
          <cell r="C81">
            <v>8</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3</v>
          </cell>
          <cell r="U81">
            <v>0</v>
          </cell>
          <cell r="V81">
            <v>0</v>
          </cell>
          <cell r="W81">
            <v>0</v>
          </cell>
          <cell r="X81">
            <v>0</v>
          </cell>
          <cell r="Y81">
            <v>0</v>
          </cell>
          <cell r="Z81">
            <v>0</v>
          </cell>
          <cell r="AA81">
            <v>3</v>
          </cell>
          <cell r="AB81">
            <v>1</v>
          </cell>
          <cell r="AC81">
            <v>0</v>
          </cell>
          <cell r="AD81">
            <v>0</v>
          </cell>
          <cell r="AE81">
            <v>0</v>
          </cell>
          <cell r="AF81">
            <v>0</v>
          </cell>
          <cell r="AG81">
            <v>0</v>
          </cell>
          <cell r="AH81">
            <v>0</v>
          </cell>
          <cell r="AI81">
            <v>1</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4</v>
          </cell>
          <cell r="BI81">
            <v>0</v>
          </cell>
          <cell r="BJ81">
            <v>0</v>
          </cell>
          <cell r="BK81">
            <v>0</v>
          </cell>
          <cell r="BL81">
            <v>0</v>
          </cell>
          <cell r="BM81">
            <v>0</v>
          </cell>
          <cell r="BN81">
            <v>0</v>
          </cell>
          <cell r="BO81">
            <v>4</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t="str">
            <v>Yes</v>
          </cell>
          <cell r="DU81" t="str">
            <v>-</v>
          </cell>
          <cell r="DV81" t="str">
            <v>01788 533836</v>
          </cell>
          <cell r="DW81" t="str">
            <v>silpa.jethwa@rugby.gov.uk</v>
          </cell>
        </row>
        <row r="82">
          <cell r="B82" t="str">
            <v>Kennet</v>
          </cell>
          <cell r="C82">
            <v>7</v>
          </cell>
          <cell r="D82">
            <v>0</v>
          </cell>
          <cell r="E82">
            <v>0</v>
          </cell>
          <cell r="F82">
            <v>0</v>
          </cell>
          <cell r="G82">
            <v>0</v>
          </cell>
          <cell r="H82">
            <v>0</v>
          </cell>
          <cell r="I82">
            <v>0</v>
          </cell>
          <cell r="J82">
            <v>0</v>
          </cell>
          <cell r="K82">
            <v>0</v>
          </cell>
          <cell r="L82">
            <v>0</v>
          </cell>
          <cell r="M82">
            <v>1</v>
          </cell>
          <cell r="N82">
            <v>0</v>
          </cell>
          <cell r="O82">
            <v>0</v>
          </cell>
          <cell r="P82">
            <v>0</v>
          </cell>
          <cell r="Q82">
            <v>0</v>
          </cell>
          <cell r="R82">
            <v>0</v>
          </cell>
          <cell r="S82">
            <v>1</v>
          </cell>
          <cell r="T82">
            <v>4</v>
          </cell>
          <cell r="U82">
            <v>2</v>
          </cell>
          <cell r="V82">
            <v>1</v>
          </cell>
          <cell r="W82">
            <v>1</v>
          </cell>
          <cell r="X82">
            <v>0</v>
          </cell>
          <cell r="Y82">
            <v>0</v>
          </cell>
          <cell r="Z82">
            <v>0</v>
          </cell>
          <cell r="AA82">
            <v>8</v>
          </cell>
          <cell r="AB82">
            <v>1</v>
          </cell>
          <cell r="AC82">
            <v>0</v>
          </cell>
          <cell r="AD82">
            <v>0</v>
          </cell>
          <cell r="AE82">
            <v>0</v>
          </cell>
          <cell r="AF82">
            <v>0</v>
          </cell>
          <cell r="AG82">
            <v>0</v>
          </cell>
          <cell r="AH82">
            <v>0</v>
          </cell>
          <cell r="AI82">
            <v>1</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1</v>
          </cell>
          <cell r="BA82">
            <v>0</v>
          </cell>
          <cell r="BB82">
            <v>0</v>
          </cell>
          <cell r="BC82">
            <v>1</v>
          </cell>
          <cell r="BD82">
            <v>0</v>
          </cell>
          <cell r="BE82">
            <v>0</v>
          </cell>
          <cell r="BF82">
            <v>0</v>
          </cell>
          <cell r="BG82">
            <v>2</v>
          </cell>
          <cell r="BH82">
            <v>6</v>
          </cell>
          <cell r="BI82">
            <v>3</v>
          </cell>
          <cell r="BJ82">
            <v>1</v>
          </cell>
          <cell r="BK82">
            <v>2</v>
          </cell>
          <cell r="BL82">
            <v>0</v>
          </cell>
          <cell r="BM82">
            <v>0</v>
          </cell>
          <cell r="BN82">
            <v>0</v>
          </cell>
          <cell r="BO82">
            <v>12</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2</v>
          </cell>
          <cell r="CR82">
            <v>0</v>
          </cell>
          <cell r="CS82">
            <v>0</v>
          </cell>
          <cell r="CT82">
            <v>0</v>
          </cell>
          <cell r="CU82">
            <v>2</v>
          </cell>
          <cell r="CV82">
            <v>0</v>
          </cell>
          <cell r="CW82">
            <v>0</v>
          </cell>
          <cell r="CX82">
            <v>0</v>
          </cell>
          <cell r="CY82">
            <v>0</v>
          </cell>
          <cell r="CZ82">
            <v>0</v>
          </cell>
          <cell r="DA82">
            <v>0</v>
          </cell>
          <cell r="DB82">
            <v>0</v>
          </cell>
          <cell r="DC82">
            <v>0</v>
          </cell>
          <cell r="DD82">
            <v>0</v>
          </cell>
          <cell r="DE82">
            <v>0</v>
          </cell>
          <cell r="DF82">
            <v>1</v>
          </cell>
          <cell r="DG82">
            <v>4</v>
          </cell>
          <cell r="DH82">
            <v>0</v>
          </cell>
          <cell r="DI82">
            <v>0</v>
          </cell>
          <cell r="DJ82">
            <v>0</v>
          </cell>
          <cell r="DK82">
            <v>5</v>
          </cell>
          <cell r="DL82">
            <v>0</v>
          </cell>
          <cell r="DM82">
            <v>0</v>
          </cell>
          <cell r="DN82">
            <v>1</v>
          </cell>
          <cell r="DO82">
            <v>6</v>
          </cell>
          <cell r="DP82">
            <v>0</v>
          </cell>
          <cell r="DQ82">
            <v>0</v>
          </cell>
          <cell r="DR82">
            <v>0</v>
          </cell>
          <cell r="DS82">
            <v>7</v>
          </cell>
          <cell r="DT82" t="str">
            <v>Yes</v>
          </cell>
          <cell r="DU82" t="str">
            <v>-</v>
          </cell>
          <cell r="DV82" t="str">
            <v>01380 724911</v>
          </cell>
          <cell r="DW82" t="str">
            <v>wendy.elton@kennet.gov.uk</v>
          </cell>
        </row>
        <row r="83">
          <cell r="B83" t="str">
            <v>Greenwich</v>
          </cell>
          <cell r="C83">
            <v>5</v>
          </cell>
          <cell r="D83">
            <v>1</v>
          </cell>
          <cell r="E83">
            <v>0</v>
          </cell>
          <cell r="F83">
            <v>0</v>
          </cell>
          <cell r="G83">
            <v>0</v>
          </cell>
          <cell r="H83">
            <v>0</v>
          </cell>
          <cell r="I83">
            <v>0</v>
          </cell>
          <cell r="J83">
            <v>0</v>
          </cell>
          <cell r="K83">
            <v>1</v>
          </cell>
          <cell r="L83">
            <v>0</v>
          </cell>
          <cell r="M83">
            <v>0</v>
          </cell>
          <cell r="N83">
            <v>0</v>
          </cell>
          <cell r="O83">
            <v>0</v>
          </cell>
          <cell r="P83">
            <v>0</v>
          </cell>
          <cell r="Q83">
            <v>0</v>
          </cell>
          <cell r="R83">
            <v>0</v>
          </cell>
          <cell r="S83">
            <v>0</v>
          </cell>
          <cell r="T83">
            <v>21</v>
          </cell>
          <cell r="U83">
            <v>34</v>
          </cell>
          <cell r="V83">
            <v>57</v>
          </cell>
          <cell r="W83">
            <v>14</v>
          </cell>
          <cell r="X83">
            <v>3</v>
          </cell>
          <cell r="Y83">
            <v>2</v>
          </cell>
          <cell r="Z83">
            <v>2</v>
          </cell>
          <cell r="AA83">
            <v>133</v>
          </cell>
          <cell r="AB83">
            <v>0</v>
          </cell>
          <cell r="AC83">
            <v>0</v>
          </cell>
          <cell r="AD83">
            <v>4</v>
          </cell>
          <cell r="AE83">
            <v>1</v>
          </cell>
          <cell r="AF83">
            <v>1</v>
          </cell>
          <cell r="AG83">
            <v>0</v>
          </cell>
          <cell r="AH83">
            <v>0</v>
          </cell>
          <cell r="AI83">
            <v>6</v>
          </cell>
          <cell r="AJ83">
            <v>3</v>
          </cell>
          <cell r="AK83">
            <v>0</v>
          </cell>
          <cell r="AL83">
            <v>0</v>
          </cell>
          <cell r="AM83">
            <v>0</v>
          </cell>
          <cell r="AN83">
            <v>0</v>
          </cell>
          <cell r="AO83">
            <v>0</v>
          </cell>
          <cell r="AP83">
            <v>0</v>
          </cell>
          <cell r="AQ83">
            <v>3</v>
          </cell>
          <cell r="AR83">
            <v>1</v>
          </cell>
          <cell r="AS83">
            <v>0</v>
          </cell>
          <cell r="AT83">
            <v>1</v>
          </cell>
          <cell r="AU83">
            <v>0</v>
          </cell>
          <cell r="AV83">
            <v>0</v>
          </cell>
          <cell r="AW83">
            <v>0</v>
          </cell>
          <cell r="AX83">
            <v>0</v>
          </cell>
          <cell r="AY83">
            <v>2</v>
          </cell>
          <cell r="AZ83">
            <v>1</v>
          </cell>
          <cell r="BA83">
            <v>1</v>
          </cell>
          <cell r="BB83">
            <v>1</v>
          </cell>
          <cell r="BC83">
            <v>0</v>
          </cell>
          <cell r="BD83">
            <v>0</v>
          </cell>
          <cell r="BE83">
            <v>0</v>
          </cell>
          <cell r="BF83">
            <v>1</v>
          </cell>
          <cell r="BG83">
            <v>4</v>
          </cell>
          <cell r="BH83">
            <v>27</v>
          </cell>
          <cell r="BI83">
            <v>35</v>
          </cell>
          <cell r="BJ83">
            <v>63</v>
          </cell>
          <cell r="BK83">
            <v>15</v>
          </cell>
          <cell r="BL83">
            <v>4</v>
          </cell>
          <cell r="BM83">
            <v>2</v>
          </cell>
          <cell r="BN83">
            <v>3</v>
          </cell>
          <cell r="BO83">
            <v>149</v>
          </cell>
          <cell r="BP83">
            <v>0</v>
          </cell>
          <cell r="BQ83">
            <v>0</v>
          </cell>
          <cell r="BR83">
            <v>0</v>
          </cell>
          <cell r="BS83">
            <v>0</v>
          </cell>
          <cell r="BT83">
            <v>0</v>
          </cell>
          <cell r="BU83">
            <v>0</v>
          </cell>
          <cell r="BV83">
            <v>0</v>
          </cell>
          <cell r="BW83">
            <v>0</v>
          </cell>
          <cell r="BX83">
            <v>7</v>
          </cell>
          <cell r="BY83">
            <v>9</v>
          </cell>
          <cell r="BZ83">
            <v>4</v>
          </cell>
          <cell r="CA83">
            <v>2</v>
          </cell>
          <cell r="CB83">
            <v>0</v>
          </cell>
          <cell r="CC83">
            <v>0</v>
          </cell>
          <cell r="CD83">
            <v>1</v>
          </cell>
          <cell r="CE83">
            <v>23</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2</v>
          </cell>
          <cell r="DF83">
            <v>3</v>
          </cell>
          <cell r="DG83">
            <v>1</v>
          </cell>
          <cell r="DH83">
            <v>0</v>
          </cell>
          <cell r="DI83">
            <v>0</v>
          </cell>
          <cell r="DJ83">
            <v>0</v>
          </cell>
          <cell r="DK83">
            <v>6</v>
          </cell>
          <cell r="DL83">
            <v>7</v>
          </cell>
          <cell r="DM83">
            <v>11</v>
          </cell>
          <cell r="DN83">
            <v>7</v>
          </cell>
          <cell r="DO83">
            <v>3</v>
          </cell>
          <cell r="DP83">
            <v>0</v>
          </cell>
          <cell r="DQ83">
            <v>0</v>
          </cell>
          <cell r="DR83">
            <v>1</v>
          </cell>
          <cell r="DS83">
            <v>29</v>
          </cell>
          <cell r="DT83" t="str">
            <v>Yes</v>
          </cell>
          <cell r="DU83" t="str">
            <v>-</v>
          </cell>
          <cell r="DV83" t="str">
            <v>020 8921 2516</v>
          </cell>
          <cell r="DW83" t="str">
            <v>andy.holt@greenwich.gov.uk</v>
          </cell>
        </row>
        <row r="84">
          <cell r="B84" t="str">
            <v>Tower Hamlets</v>
          </cell>
          <cell r="C84">
            <v>5</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15</v>
          </cell>
          <cell r="U84">
            <v>16</v>
          </cell>
          <cell r="V84">
            <v>47</v>
          </cell>
          <cell r="W84">
            <v>53</v>
          </cell>
          <cell r="X84">
            <v>26</v>
          </cell>
          <cell r="Y84">
            <v>28</v>
          </cell>
          <cell r="Z84">
            <v>13</v>
          </cell>
          <cell r="AA84">
            <v>198</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4</v>
          </cell>
          <cell r="AV84">
            <v>2</v>
          </cell>
          <cell r="AW84">
            <v>0</v>
          </cell>
          <cell r="AX84">
            <v>1</v>
          </cell>
          <cell r="AY84">
            <v>8</v>
          </cell>
          <cell r="AZ84">
            <v>3</v>
          </cell>
          <cell r="BA84">
            <v>0</v>
          </cell>
          <cell r="BB84">
            <v>1</v>
          </cell>
          <cell r="BC84">
            <v>2</v>
          </cell>
          <cell r="BD84">
            <v>5</v>
          </cell>
          <cell r="BE84">
            <v>0</v>
          </cell>
          <cell r="BF84">
            <v>1</v>
          </cell>
          <cell r="BG84">
            <v>12</v>
          </cell>
          <cell r="BH84">
            <v>18</v>
          </cell>
          <cell r="BI84">
            <v>16</v>
          </cell>
          <cell r="BJ84">
            <v>49</v>
          </cell>
          <cell r="BK84">
            <v>59</v>
          </cell>
          <cell r="BL84">
            <v>33</v>
          </cell>
          <cell r="BM84">
            <v>28</v>
          </cell>
          <cell r="BN84">
            <v>15</v>
          </cell>
          <cell r="BO84">
            <v>218</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t="str">
            <v>Yes</v>
          </cell>
          <cell r="DU84" t="str">
            <v>-</v>
          </cell>
          <cell r="DV84" t="str">
            <v>020 7364 7482</v>
          </cell>
          <cell r="DW84" t="str">
            <v>david.gingell@towerhamlets.gov.uk</v>
          </cell>
        </row>
        <row r="85">
          <cell r="B85" t="str">
            <v>Bath and North East Somerset</v>
          </cell>
          <cell r="C85">
            <v>7</v>
          </cell>
          <cell r="D85">
            <v>0</v>
          </cell>
          <cell r="E85">
            <v>0</v>
          </cell>
          <cell r="F85">
            <v>0</v>
          </cell>
          <cell r="G85">
            <v>0</v>
          </cell>
          <cell r="H85">
            <v>0</v>
          </cell>
          <cell r="I85">
            <v>0</v>
          </cell>
          <cell r="J85">
            <v>0</v>
          </cell>
          <cell r="K85">
            <v>0</v>
          </cell>
          <cell r="L85">
            <v>2</v>
          </cell>
          <cell r="M85">
            <v>1</v>
          </cell>
          <cell r="N85">
            <v>0</v>
          </cell>
          <cell r="O85">
            <v>0</v>
          </cell>
          <cell r="P85">
            <v>0</v>
          </cell>
          <cell r="Q85">
            <v>0</v>
          </cell>
          <cell r="R85">
            <v>0</v>
          </cell>
          <cell r="S85">
            <v>3</v>
          </cell>
          <cell r="T85">
            <v>6</v>
          </cell>
          <cell r="U85">
            <v>8</v>
          </cell>
          <cell r="V85">
            <v>2</v>
          </cell>
          <cell r="W85">
            <v>0</v>
          </cell>
          <cell r="X85">
            <v>0</v>
          </cell>
          <cell r="Y85">
            <v>0</v>
          </cell>
          <cell r="Z85">
            <v>0</v>
          </cell>
          <cell r="AA85">
            <v>16</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3</v>
          </cell>
          <cell r="BA85">
            <v>2</v>
          </cell>
          <cell r="BB85">
            <v>0</v>
          </cell>
          <cell r="BC85">
            <v>0</v>
          </cell>
          <cell r="BD85">
            <v>0</v>
          </cell>
          <cell r="BE85">
            <v>0</v>
          </cell>
          <cell r="BF85">
            <v>0</v>
          </cell>
          <cell r="BG85">
            <v>5</v>
          </cell>
          <cell r="BH85">
            <v>11</v>
          </cell>
          <cell r="BI85">
            <v>11</v>
          </cell>
          <cell r="BJ85">
            <v>2</v>
          </cell>
          <cell r="BK85">
            <v>0</v>
          </cell>
          <cell r="BL85">
            <v>0</v>
          </cell>
          <cell r="BM85">
            <v>0</v>
          </cell>
          <cell r="BN85">
            <v>0</v>
          </cell>
          <cell r="BO85">
            <v>24</v>
          </cell>
          <cell r="BP85">
            <v>0</v>
          </cell>
          <cell r="BQ85">
            <v>0</v>
          </cell>
          <cell r="BR85">
            <v>0</v>
          </cell>
          <cell r="BS85">
            <v>0</v>
          </cell>
          <cell r="BT85">
            <v>0</v>
          </cell>
          <cell r="BU85">
            <v>0</v>
          </cell>
          <cell r="BV85">
            <v>0</v>
          </cell>
          <cell r="BW85">
            <v>0</v>
          </cell>
          <cell r="BX85">
            <v>2</v>
          </cell>
          <cell r="BY85">
            <v>0</v>
          </cell>
          <cell r="BZ85">
            <v>0</v>
          </cell>
          <cell r="CA85">
            <v>0</v>
          </cell>
          <cell r="CB85">
            <v>0</v>
          </cell>
          <cell r="CC85">
            <v>0</v>
          </cell>
          <cell r="CD85">
            <v>0</v>
          </cell>
          <cell r="CE85">
            <v>2</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0</v>
          </cell>
          <cell r="DN85">
            <v>0</v>
          </cell>
          <cell r="DO85">
            <v>0</v>
          </cell>
          <cell r="DP85">
            <v>0</v>
          </cell>
          <cell r="DQ85">
            <v>0</v>
          </cell>
          <cell r="DR85">
            <v>0</v>
          </cell>
          <cell r="DS85">
            <v>2</v>
          </cell>
          <cell r="DT85" t="str">
            <v>Yes</v>
          </cell>
          <cell r="DU85" t="str">
            <v>-</v>
          </cell>
          <cell r="DV85" t="str">
            <v>01225 396246</v>
          </cell>
          <cell r="DW85" t="str">
            <v>anne-marie_martin@bathnes.gov.uk</v>
          </cell>
        </row>
        <row r="86">
          <cell r="B86" t="str">
            <v>South Derbyshire</v>
          </cell>
          <cell r="C86">
            <v>3</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3</v>
          </cell>
          <cell r="U86">
            <v>1</v>
          </cell>
          <cell r="V86">
            <v>0</v>
          </cell>
          <cell r="W86">
            <v>0</v>
          </cell>
          <cell r="X86">
            <v>0</v>
          </cell>
          <cell r="Y86">
            <v>0</v>
          </cell>
          <cell r="Z86">
            <v>0</v>
          </cell>
          <cell r="AA86">
            <v>4</v>
          </cell>
          <cell r="AB86">
            <v>0</v>
          </cell>
          <cell r="AC86">
            <v>0</v>
          </cell>
          <cell r="AD86">
            <v>0</v>
          </cell>
          <cell r="AE86">
            <v>0</v>
          </cell>
          <cell r="AF86">
            <v>0</v>
          </cell>
          <cell r="AG86">
            <v>0</v>
          </cell>
          <cell r="AH86">
            <v>0</v>
          </cell>
          <cell r="AI86">
            <v>0</v>
          </cell>
          <cell r="AJ86">
            <v>1</v>
          </cell>
          <cell r="AK86">
            <v>0</v>
          </cell>
          <cell r="AL86">
            <v>0</v>
          </cell>
          <cell r="AM86">
            <v>0</v>
          </cell>
          <cell r="AN86">
            <v>0</v>
          </cell>
          <cell r="AO86">
            <v>0</v>
          </cell>
          <cell r="AP86">
            <v>0</v>
          </cell>
          <cell r="AQ86">
            <v>1</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4</v>
          </cell>
          <cell r="BI86">
            <v>1</v>
          </cell>
          <cell r="BJ86">
            <v>0</v>
          </cell>
          <cell r="BK86">
            <v>0</v>
          </cell>
          <cell r="BL86">
            <v>0</v>
          </cell>
          <cell r="BM86">
            <v>0</v>
          </cell>
          <cell r="BN86">
            <v>0</v>
          </cell>
          <cell r="BO86">
            <v>5</v>
          </cell>
          <cell r="BP86">
            <v>0</v>
          </cell>
          <cell r="BQ86">
            <v>0</v>
          </cell>
          <cell r="BR86">
            <v>0</v>
          </cell>
          <cell r="BS86">
            <v>0</v>
          </cell>
          <cell r="BT86">
            <v>0</v>
          </cell>
          <cell r="BU86">
            <v>0</v>
          </cell>
          <cell r="BV86">
            <v>0</v>
          </cell>
          <cell r="BW86">
            <v>0</v>
          </cell>
          <cell r="BX86">
            <v>7</v>
          </cell>
          <cell r="BY86">
            <v>0</v>
          </cell>
          <cell r="BZ86">
            <v>0</v>
          </cell>
          <cell r="CA86">
            <v>0</v>
          </cell>
          <cell r="CB86">
            <v>0</v>
          </cell>
          <cell r="CC86">
            <v>0</v>
          </cell>
          <cell r="CD86">
            <v>0</v>
          </cell>
          <cell r="CE86">
            <v>7</v>
          </cell>
          <cell r="CF86">
            <v>1</v>
          </cell>
          <cell r="CG86">
            <v>0</v>
          </cell>
          <cell r="CH86">
            <v>0</v>
          </cell>
          <cell r="CI86">
            <v>0</v>
          </cell>
          <cell r="CJ86">
            <v>0</v>
          </cell>
          <cell r="CK86">
            <v>0</v>
          </cell>
          <cell r="CL86">
            <v>0</v>
          </cell>
          <cell r="CM86">
            <v>1</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2</v>
          </cell>
          <cell r="DE86">
            <v>0</v>
          </cell>
          <cell r="DF86">
            <v>0</v>
          </cell>
          <cell r="DG86">
            <v>0</v>
          </cell>
          <cell r="DH86">
            <v>0</v>
          </cell>
          <cell r="DI86">
            <v>0</v>
          </cell>
          <cell r="DJ86">
            <v>0</v>
          </cell>
          <cell r="DK86">
            <v>2</v>
          </cell>
          <cell r="DL86">
            <v>10</v>
          </cell>
          <cell r="DM86">
            <v>0</v>
          </cell>
          <cell r="DN86">
            <v>0</v>
          </cell>
          <cell r="DO86">
            <v>0</v>
          </cell>
          <cell r="DP86">
            <v>0</v>
          </cell>
          <cell r="DQ86">
            <v>0</v>
          </cell>
          <cell r="DR86">
            <v>0</v>
          </cell>
          <cell r="DS86">
            <v>10</v>
          </cell>
          <cell r="DT86" t="str">
            <v>Yes</v>
          </cell>
          <cell r="DU86" t="str">
            <v>-</v>
          </cell>
          <cell r="DV86" t="str">
            <v>01283 595804</v>
          </cell>
          <cell r="DW86" t="str">
            <v>nicole.king@south-derbys.gov.uk</v>
          </cell>
        </row>
        <row r="87">
          <cell r="B87" t="str">
            <v>West Dorset</v>
          </cell>
          <cell r="C87">
            <v>7</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1</v>
          </cell>
          <cell r="U87">
            <v>0</v>
          </cell>
          <cell r="V87">
            <v>0</v>
          </cell>
          <cell r="W87">
            <v>0</v>
          </cell>
          <cell r="X87">
            <v>0</v>
          </cell>
          <cell r="Y87">
            <v>0</v>
          </cell>
          <cell r="Z87">
            <v>0</v>
          </cell>
          <cell r="AA87">
            <v>1</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1</v>
          </cell>
          <cell r="BI87">
            <v>0</v>
          </cell>
          <cell r="BJ87">
            <v>0</v>
          </cell>
          <cell r="BK87">
            <v>0</v>
          </cell>
          <cell r="BL87">
            <v>0</v>
          </cell>
          <cell r="BM87">
            <v>0</v>
          </cell>
          <cell r="BN87">
            <v>0</v>
          </cell>
          <cell r="BO87">
            <v>1</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t="str">
            <v>Yes</v>
          </cell>
          <cell r="DU87" t="str">
            <v>-</v>
          </cell>
          <cell r="DV87" t="str">
            <v>01305 252494</v>
          </cell>
          <cell r="DW87" t="str">
            <v>roger.grand@westdorset-dc.gov.uk</v>
          </cell>
        </row>
        <row r="88">
          <cell r="B88" t="str">
            <v>Cotswold</v>
          </cell>
          <cell r="C88">
            <v>7</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3</v>
          </cell>
          <cell r="U88">
            <v>0</v>
          </cell>
          <cell r="V88">
            <v>2</v>
          </cell>
          <cell r="W88">
            <v>0</v>
          </cell>
          <cell r="X88">
            <v>0</v>
          </cell>
          <cell r="Y88">
            <v>0</v>
          </cell>
          <cell r="Z88">
            <v>0</v>
          </cell>
          <cell r="AA88">
            <v>5</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1</v>
          </cell>
          <cell r="AS88">
            <v>0</v>
          </cell>
          <cell r="AT88">
            <v>0</v>
          </cell>
          <cell r="AU88">
            <v>0</v>
          </cell>
          <cell r="AV88">
            <v>0</v>
          </cell>
          <cell r="AW88">
            <v>0</v>
          </cell>
          <cell r="AX88">
            <v>0</v>
          </cell>
          <cell r="AY88">
            <v>1</v>
          </cell>
          <cell r="AZ88">
            <v>3</v>
          </cell>
          <cell r="BA88">
            <v>0</v>
          </cell>
          <cell r="BB88">
            <v>0</v>
          </cell>
          <cell r="BC88">
            <v>0</v>
          </cell>
          <cell r="BD88">
            <v>0</v>
          </cell>
          <cell r="BE88">
            <v>0</v>
          </cell>
          <cell r="BF88">
            <v>0</v>
          </cell>
          <cell r="BG88">
            <v>3</v>
          </cell>
          <cell r="BH88">
            <v>7</v>
          </cell>
          <cell r="BI88">
            <v>0</v>
          </cell>
          <cell r="BJ88">
            <v>2</v>
          </cell>
          <cell r="BK88">
            <v>0</v>
          </cell>
          <cell r="BL88">
            <v>0</v>
          </cell>
          <cell r="BM88">
            <v>0</v>
          </cell>
          <cell r="BN88">
            <v>0</v>
          </cell>
          <cell r="BO88">
            <v>9</v>
          </cell>
          <cell r="BP88">
            <v>0</v>
          </cell>
          <cell r="BQ88">
            <v>0</v>
          </cell>
          <cell r="BR88">
            <v>0</v>
          </cell>
          <cell r="BS88">
            <v>0</v>
          </cell>
          <cell r="BT88">
            <v>0</v>
          </cell>
          <cell r="BU88">
            <v>0</v>
          </cell>
          <cell r="BV88">
            <v>0</v>
          </cell>
          <cell r="BW88">
            <v>0</v>
          </cell>
          <cell r="BX88">
            <v>1</v>
          </cell>
          <cell r="BY88">
            <v>0</v>
          </cell>
          <cell r="BZ88">
            <v>0</v>
          </cell>
          <cell r="CA88">
            <v>0</v>
          </cell>
          <cell r="CB88">
            <v>0</v>
          </cell>
          <cell r="CC88">
            <v>0</v>
          </cell>
          <cell r="CD88">
            <v>0</v>
          </cell>
          <cell r="CE88">
            <v>1</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1</v>
          </cell>
          <cell r="CW88">
            <v>0</v>
          </cell>
          <cell r="CX88">
            <v>0</v>
          </cell>
          <cell r="CY88">
            <v>0</v>
          </cell>
          <cell r="CZ88">
            <v>0</v>
          </cell>
          <cell r="DA88">
            <v>0</v>
          </cell>
          <cell r="DB88">
            <v>0</v>
          </cell>
          <cell r="DC88">
            <v>1</v>
          </cell>
          <cell r="DD88">
            <v>0</v>
          </cell>
          <cell r="DE88">
            <v>0</v>
          </cell>
          <cell r="DF88">
            <v>0</v>
          </cell>
          <cell r="DG88">
            <v>0</v>
          </cell>
          <cell r="DH88">
            <v>0</v>
          </cell>
          <cell r="DI88">
            <v>0</v>
          </cell>
          <cell r="DJ88">
            <v>0</v>
          </cell>
          <cell r="DK88">
            <v>0</v>
          </cell>
          <cell r="DL88">
            <v>2</v>
          </cell>
          <cell r="DM88">
            <v>0</v>
          </cell>
          <cell r="DN88">
            <v>0</v>
          </cell>
          <cell r="DO88">
            <v>0</v>
          </cell>
          <cell r="DP88">
            <v>0</v>
          </cell>
          <cell r="DQ88">
            <v>0</v>
          </cell>
          <cell r="DR88">
            <v>0</v>
          </cell>
          <cell r="DS88">
            <v>2</v>
          </cell>
          <cell r="DT88" t="str">
            <v>Yes</v>
          </cell>
          <cell r="DU88" t="str">
            <v>-</v>
          </cell>
          <cell r="DV88" t="str">
            <v>01285 885046</v>
          </cell>
          <cell r="DW88" t="str">
            <v>jackie.ephgrave@homeview.org.uk</v>
          </cell>
        </row>
        <row r="89">
          <cell r="B89" t="str">
            <v>South Ribble</v>
          </cell>
          <cell r="C89">
            <v>9</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10</v>
          </cell>
          <cell r="U89">
            <v>4</v>
          </cell>
          <cell r="V89">
            <v>2</v>
          </cell>
          <cell r="W89">
            <v>0</v>
          </cell>
          <cell r="X89">
            <v>0</v>
          </cell>
          <cell r="Y89">
            <v>0</v>
          </cell>
          <cell r="Z89">
            <v>0</v>
          </cell>
          <cell r="AA89">
            <v>16</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3</v>
          </cell>
          <cell r="BA89">
            <v>2</v>
          </cell>
          <cell r="BB89">
            <v>1</v>
          </cell>
          <cell r="BC89">
            <v>0</v>
          </cell>
          <cell r="BD89">
            <v>0</v>
          </cell>
          <cell r="BE89">
            <v>0</v>
          </cell>
          <cell r="BF89">
            <v>0</v>
          </cell>
          <cell r="BG89">
            <v>6</v>
          </cell>
          <cell r="BH89">
            <v>13</v>
          </cell>
          <cell r="BI89">
            <v>6</v>
          </cell>
          <cell r="BJ89">
            <v>3</v>
          </cell>
          <cell r="BK89">
            <v>0</v>
          </cell>
          <cell r="BL89">
            <v>0</v>
          </cell>
          <cell r="BM89">
            <v>0</v>
          </cell>
          <cell r="BN89">
            <v>0</v>
          </cell>
          <cell r="BO89">
            <v>22</v>
          </cell>
          <cell r="BP89">
            <v>0</v>
          </cell>
          <cell r="BQ89">
            <v>0</v>
          </cell>
          <cell r="BR89">
            <v>0</v>
          </cell>
          <cell r="BS89">
            <v>0</v>
          </cell>
          <cell r="BT89">
            <v>0</v>
          </cell>
          <cell r="BU89">
            <v>0</v>
          </cell>
          <cell r="BV89">
            <v>0</v>
          </cell>
          <cell r="BW89">
            <v>0</v>
          </cell>
          <cell r="BX89">
            <v>6</v>
          </cell>
          <cell r="BY89">
            <v>5</v>
          </cell>
          <cell r="BZ89">
            <v>3</v>
          </cell>
          <cell r="CA89">
            <v>0</v>
          </cell>
          <cell r="CB89">
            <v>0</v>
          </cell>
          <cell r="CC89">
            <v>0</v>
          </cell>
          <cell r="CD89">
            <v>0</v>
          </cell>
          <cell r="CE89">
            <v>14</v>
          </cell>
          <cell r="CF89">
            <v>0</v>
          </cell>
          <cell r="CG89">
            <v>1</v>
          </cell>
          <cell r="CH89">
            <v>0</v>
          </cell>
          <cell r="CI89">
            <v>0</v>
          </cell>
          <cell r="CJ89">
            <v>0</v>
          </cell>
          <cell r="CK89">
            <v>0</v>
          </cell>
          <cell r="CL89">
            <v>0</v>
          </cell>
          <cell r="CM89">
            <v>1</v>
          </cell>
          <cell r="CN89">
            <v>1</v>
          </cell>
          <cell r="CO89">
            <v>0</v>
          </cell>
          <cell r="CP89">
            <v>0</v>
          </cell>
          <cell r="CQ89">
            <v>0</v>
          </cell>
          <cell r="CR89">
            <v>0</v>
          </cell>
          <cell r="CS89">
            <v>0</v>
          </cell>
          <cell r="CT89">
            <v>0</v>
          </cell>
          <cell r="CU89">
            <v>1</v>
          </cell>
          <cell r="CV89">
            <v>0</v>
          </cell>
          <cell r="CW89">
            <v>0</v>
          </cell>
          <cell r="CX89">
            <v>0</v>
          </cell>
          <cell r="CY89">
            <v>0</v>
          </cell>
          <cell r="CZ89">
            <v>0</v>
          </cell>
          <cell r="DA89">
            <v>0</v>
          </cell>
          <cell r="DB89">
            <v>0</v>
          </cell>
          <cell r="DC89">
            <v>0</v>
          </cell>
          <cell r="DD89">
            <v>1</v>
          </cell>
          <cell r="DE89">
            <v>4</v>
          </cell>
          <cell r="DF89">
            <v>0</v>
          </cell>
          <cell r="DG89">
            <v>0</v>
          </cell>
          <cell r="DH89">
            <v>0</v>
          </cell>
          <cell r="DI89">
            <v>0</v>
          </cell>
          <cell r="DJ89">
            <v>0</v>
          </cell>
          <cell r="DK89">
            <v>5</v>
          </cell>
          <cell r="DL89">
            <v>8</v>
          </cell>
          <cell r="DM89">
            <v>10</v>
          </cell>
          <cell r="DN89">
            <v>3</v>
          </cell>
          <cell r="DO89">
            <v>0</v>
          </cell>
          <cell r="DP89">
            <v>0</v>
          </cell>
          <cell r="DQ89">
            <v>0</v>
          </cell>
          <cell r="DR89">
            <v>0</v>
          </cell>
          <cell r="DS89">
            <v>21</v>
          </cell>
          <cell r="DT89" t="str">
            <v>Yes</v>
          </cell>
          <cell r="DU89" t="str">
            <v>-</v>
          </cell>
          <cell r="DV89" t="str">
            <v>01772 625351</v>
          </cell>
          <cell r="DW89" t="str">
            <v>tbryan@southribble.gov.uk</v>
          </cell>
        </row>
        <row r="90">
          <cell r="B90" t="str">
            <v>Harborough</v>
          </cell>
          <cell r="C90">
            <v>3</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4</v>
          </cell>
          <cell r="U90">
            <v>0</v>
          </cell>
          <cell r="V90">
            <v>0</v>
          </cell>
          <cell r="W90">
            <v>0</v>
          </cell>
          <cell r="X90">
            <v>0</v>
          </cell>
          <cell r="Y90">
            <v>0</v>
          </cell>
          <cell r="Z90">
            <v>0</v>
          </cell>
          <cell r="AA90">
            <v>4</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4</v>
          </cell>
          <cell r="BI90">
            <v>0</v>
          </cell>
          <cell r="BJ90">
            <v>0</v>
          </cell>
          <cell r="BK90">
            <v>0</v>
          </cell>
          <cell r="BL90">
            <v>0</v>
          </cell>
          <cell r="BM90">
            <v>0</v>
          </cell>
          <cell r="BN90">
            <v>0</v>
          </cell>
          <cell r="BO90">
            <v>4</v>
          </cell>
          <cell r="BP90">
            <v>1</v>
          </cell>
          <cell r="BQ90">
            <v>0</v>
          </cell>
          <cell r="BR90">
            <v>0</v>
          </cell>
          <cell r="BS90">
            <v>0</v>
          </cell>
          <cell r="BT90">
            <v>0</v>
          </cell>
          <cell r="BU90">
            <v>0</v>
          </cell>
          <cell r="BV90">
            <v>0</v>
          </cell>
          <cell r="BW90">
            <v>1</v>
          </cell>
          <cell r="BX90">
            <v>1</v>
          </cell>
          <cell r="BY90">
            <v>0</v>
          </cell>
          <cell r="BZ90">
            <v>0</v>
          </cell>
          <cell r="CA90">
            <v>0</v>
          </cell>
          <cell r="CB90">
            <v>0</v>
          </cell>
          <cell r="CC90">
            <v>0</v>
          </cell>
          <cell r="CD90">
            <v>0</v>
          </cell>
          <cell r="CE90">
            <v>1</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0</v>
          </cell>
          <cell r="DN90">
            <v>0</v>
          </cell>
          <cell r="DO90">
            <v>0</v>
          </cell>
          <cell r="DP90">
            <v>0</v>
          </cell>
          <cell r="DQ90">
            <v>0</v>
          </cell>
          <cell r="DR90">
            <v>0</v>
          </cell>
          <cell r="DS90">
            <v>2</v>
          </cell>
          <cell r="DT90" t="str">
            <v>Yes</v>
          </cell>
          <cell r="DU90" t="str">
            <v>-</v>
          </cell>
          <cell r="DV90" t="str">
            <v>01858 438999</v>
          </cell>
          <cell r="DW90" t="str">
            <v>p.warrington@harborough.gov.uk</v>
          </cell>
        </row>
        <row r="91">
          <cell r="B91" t="str">
            <v>Breckland</v>
          </cell>
          <cell r="C91">
            <v>4</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17</v>
          </cell>
          <cell r="U91">
            <v>0</v>
          </cell>
          <cell r="V91">
            <v>1</v>
          </cell>
          <cell r="W91">
            <v>0</v>
          </cell>
          <cell r="X91">
            <v>0</v>
          </cell>
          <cell r="Y91">
            <v>0</v>
          </cell>
          <cell r="Z91">
            <v>0</v>
          </cell>
          <cell r="AA91">
            <v>18</v>
          </cell>
          <cell r="AB91">
            <v>1</v>
          </cell>
          <cell r="AC91">
            <v>1</v>
          </cell>
          <cell r="AD91">
            <v>0</v>
          </cell>
          <cell r="AE91">
            <v>0</v>
          </cell>
          <cell r="AF91">
            <v>0</v>
          </cell>
          <cell r="AG91">
            <v>0</v>
          </cell>
          <cell r="AH91">
            <v>0</v>
          </cell>
          <cell r="AI91">
            <v>2</v>
          </cell>
          <cell r="AJ91">
            <v>1</v>
          </cell>
          <cell r="AK91">
            <v>0</v>
          </cell>
          <cell r="AL91">
            <v>0</v>
          </cell>
          <cell r="AM91">
            <v>0</v>
          </cell>
          <cell r="AN91">
            <v>0</v>
          </cell>
          <cell r="AO91">
            <v>0</v>
          </cell>
          <cell r="AP91">
            <v>0</v>
          </cell>
          <cell r="AQ91">
            <v>1</v>
          </cell>
          <cell r="AR91">
            <v>0</v>
          </cell>
          <cell r="AS91">
            <v>0</v>
          </cell>
          <cell r="AT91">
            <v>0</v>
          </cell>
          <cell r="AU91">
            <v>0</v>
          </cell>
          <cell r="AV91">
            <v>0</v>
          </cell>
          <cell r="AW91">
            <v>0</v>
          </cell>
          <cell r="AX91">
            <v>0</v>
          </cell>
          <cell r="AY91">
            <v>0</v>
          </cell>
          <cell r="AZ91">
            <v>2</v>
          </cell>
          <cell r="BA91">
            <v>0</v>
          </cell>
          <cell r="BB91">
            <v>0</v>
          </cell>
          <cell r="BC91">
            <v>0</v>
          </cell>
          <cell r="BD91">
            <v>0</v>
          </cell>
          <cell r="BE91">
            <v>0</v>
          </cell>
          <cell r="BF91">
            <v>0</v>
          </cell>
          <cell r="BG91">
            <v>2</v>
          </cell>
          <cell r="BH91">
            <v>21</v>
          </cell>
          <cell r="BI91">
            <v>1</v>
          </cell>
          <cell r="BJ91">
            <v>1</v>
          </cell>
          <cell r="BK91">
            <v>0</v>
          </cell>
          <cell r="BL91">
            <v>0</v>
          </cell>
          <cell r="BM91">
            <v>0</v>
          </cell>
          <cell r="BN91">
            <v>0</v>
          </cell>
          <cell r="BO91">
            <v>23</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2</v>
          </cell>
          <cell r="CG91">
            <v>0</v>
          </cell>
          <cell r="CH91">
            <v>0</v>
          </cell>
          <cell r="CI91">
            <v>0</v>
          </cell>
          <cell r="CJ91">
            <v>0</v>
          </cell>
          <cell r="CK91">
            <v>0</v>
          </cell>
          <cell r="CL91">
            <v>0</v>
          </cell>
          <cell r="CM91">
            <v>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1</v>
          </cell>
          <cell r="DE91">
            <v>0</v>
          </cell>
          <cell r="DF91">
            <v>0</v>
          </cell>
          <cell r="DG91">
            <v>0</v>
          </cell>
          <cell r="DH91">
            <v>0</v>
          </cell>
          <cell r="DI91">
            <v>0</v>
          </cell>
          <cell r="DJ91">
            <v>0</v>
          </cell>
          <cell r="DK91">
            <v>1</v>
          </cell>
          <cell r="DL91">
            <v>3</v>
          </cell>
          <cell r="DM91">
            <v>0</v>
          </cell>
          <cell r="DN91">
            <v>0</v>
          </cell>
          <cell r="DO91">
            <v>0</v>
          </cell>
          <cell r="DP91">
            <v>0</v>
          </cell>
          <cell r="DQ91">
            <v>0</v>
          </cell>
          <cell r="DR91">
            <v>0</v>
          </cell>
          <cell r="DS91">
            <v>3</v>
          </cell>
          <cell r="DT91" t="str">
            <v>Yes</v>
          </cell>
          <cell r="DU91" t="str">
            <v>-</v>
          </cell>
          <cell r="DV91" t="str">
            <v>01362 656842</v>
          </cell>
          <cell r="DW91" t="str">
            <v>john.walker@breckland.gov.uk</v>
          </cell>
        </row>
        <row r="92">
          <cell r="B92" t="str">
            <v>Wansbeck</v>
          </cell>
          <cell r="C92">
            <v>1</v>
          </cell>
          <cell r="D92">
            <v>0</v>
          </cell>
          <cell r="E92">
            <v>0</v>
          </cell>
          <cell r="F92">
            <v>0</v>
          </cell>
          <cell r="G92">
            <v>0</v>
          </cell>
          <cell r="H92">
            <v>0</v>
          </cell>
          <cell r="I92">
            <v>0</v>
          </cell>
          <cell r="J92">
            <v>0</v>
          </cell>
          <cell r="K92">
            <v>0</v>
          </cell>
          <cell r="L92">
            <v>1</v>
          </cell>
          <cell r="M92">
            <v>1</v>
          </cell>
          <cell r="N92">
            <v>0</v>
          </cell>
          <cell r="O92">
            <v>1</v>
          </cell>
          <cell r="P92">
            <v>0</v>
          </cell>
          <cell r="Q92">
            <v>0</v>
          </cell>
          <cell r="R92">
            <v>0</v>
          </cell>
          <cell r="S92">
            <v>3</v>
          </cell>
          <cell r="T92">
            <v>5</v>
          </cell>
          <cell r="U92">
            <v>3</v>
          </cell>
          <cell r="V92">
            <v>2</v>
          </cell>
          <cell r="W92">
            <v>2</v>
          </cell>
          <cell r="X92">
            <v>1</v>
          </cell>
          <cell r="Y92">
            <v>1</v>
          </cell>
          <cell r="Z92">
            <v>1</v>
          </cell>
          <cell r="AA92">
            <v>15</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6</v>
          </cell>
          <cell r="BI92">
            <v>4</v>
          </cell>
          <cell r="BJ92">
            <v>2</v>
          </cell>
          <cell r="BK92">
            <v>3</v>
          </cell>
          <cell r="BL92">
            <v>1</v>
          </cell>
          <cell r="BM92">
            <v>1</v>
          </cell>
          <cell r="BN92">
            <v>1</v>
          </cell>
          <cell r="BO92">
            <v>18</v>
          </cell>
          <cell r="BP92">
            <v>0</v>
          </cell>
          <cell r="BQ92">
            <v>0</v>
          </cell>
          <cell r="BR92">
            <v>0</v>
          </cell>
          <cell r="BS92">
            <v>0</v>
          </cell>
          <cell r="BT92">
            <v>0</v>
          </cell>
          <cell r="BU92">
            <v>0</v>
          </cell>
          <cell r="BV92">
            <v>0</v>
          </cell>
          <cell r="BW92">
            <v>0</v>
          </cell>
          <cell r="BX92">
            <v>1</v>
          </cell>
          <cell r="BY92">
            <v>1</v>
          </cell>
          <cell r="BZ92">
            <v>0</v>
          </cell>
          <cell r="CA92">
            <v>1</v>
          </cell>
          <cell r="CB92">
            <v>0</v>
          </cell>
          <cell r="CC92">
            <v>0</v>
          </cell>
          <cell r="CD92">
            <v>0</v>
          </cell>
          <cell r="CE92">
            <v>3</v>
          </cell>
          <cell r="CF92">
            <v>5</v>
          </cell>
          <cell r="CG92">
            <v>3</v>
          </cell>
          <cell r="CH92">
            <v>2</v>
          </cell>
          <cell r="CI92">
            <v>2</v>
          </cell>
          <cell r="CJ92">
            <v>1</v>
          </cell>
          <cell r="CK92">
            <v>1</v>
          </cell>
          <cell r="CL92">
            <v>1</v>
          </cell>
          <cell r="CM92">
            <v>15</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6</v>
          </cell>
          <cell r="DM92">
            <v>4</v>
          </cell>
          <cell r="DN92">
            <v>2</v>
          </cell>
          <cell r="DO92">
            <v>3</v>
          </cell>
          <cell r="DP92">
            <v>1</v>
          </cell>
          <cell r="DQ92">
            <v>1</v>
          </cell>
          <cell r="DR92">
            <v>1</v>
          </cell>
          <cell r="DS92">
            <v>18</v>
          </cell>
          <cell r="DT92" t="str">
            <v>Yes</v>
          </cell>
          <cell r="DU92" t="str">
            <v xml:space="preserve"> </v>
          </cell>
          <cell r="DV92" t="str">
            <v>(01670) 532280</v>
          </cell>
          <cell r="DW92" t="str">
            <v>p.milburn@wansbeck.gov.uk</v>
          </cell>
        </row>
        <row r="93">
          <cell r="B93" t="str">
            <v>West Wiltshire</v>
          </cell>
          <cell r="C93">
            <v>7</v>
          </cell>
          <cell r="D93">
            <v>0</v>
          </cell>
          <cell r="E93">
            <v>0</v>
          </cell>
          <cell r="F93">
            <v>0</v>
          </cell>
          <cell r="G93">
            <v>0</v>
          </cell>
          <cell r="H93">
            <v>0</v>
          </cell>
          <cell r="I93">
            <v>0</v>
          </cell>
          <cell r="J93">
            <v>0</v>
          </cell>
          <cell r="K93">
            <v>0</v>
          </cell>
          <cell r="L93">
            <v>4</v>
          </cell>
          <cell r="M93">
            <v>4</v>
          </cell>
          <cell r="N93">
            <v>0</v>
          </cell>
          <cell r="O93">
            <v>0</v>
          </cell>
          <cell r="P93">
            <v>1</v>
          </cell>
          <cell r="Q93">
            <v>0</v>
          </cell>
          <cell r="R93">
            <v>0</v>
          </cell>
          <cell r="S93">
            <v>9</v>
          </cell>
          <cell r="T93">
            <v>7</v>
          </cell>
          <cell r="U93">
            <v>1</v>
          </cell>
          <cell r="V93">
            <v>0</v>
          </cell>
          <cell r="W93">
            <v>1</v>
          </cell>
          <cell r="X93">
            <v>0</v>
          </cell>
          <cell r="Y93">
            <v>0</v>
          </cell>
          <cell r="Z93">
            <v>0</v>
          </cell>
          <cell r="AA93">
            <v>9</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1</v>
          </cell>
          <cell r="AS93">
            <v>0</v>
          </cell>
          <cell r="AT93">
            <v>0</v>
          </cell>
          <cell r="AU93">
            <v>0</v>
          </cell>
          <cell r="AV93">
            <v>0</v>
          </cell>
          <cell r="AW93">
            <v>0</v>
          </cell>
          <cell r="AX93">
            <v>0</v>
          </cell>
          <cell r="AY93">
            <v>1</v>
          </cell>
          <cell r="AZ93">
            <v>0</v>
          </cell>
          <cell r="BA93">
            <v>0</v>
          </cell>
          <cell r="BB93">
            <v>0</v>
          </cell>
          <cell r="BC93">
            <v>0</v>
          </cell>
          <cell r="BD93">
            <v>0</v>
          </cell>
          <cell r="BE93">
            <v>0</v>
          </cell>
          <cell r="BF93">
            <v>0</v>
          </cell>
          <cell r="BG93">
            <v>0</v>
          </cell>
          <cell r="BH93">
            <v>12</v>
          </cell>
          <cell r="BI93">
            <v>5</v>
          </cell>
          <cell r="BJ93">
            <v>0</v>
          </cell>
          <cell r="BK93">
            <v>1</v>
          </cell>
          <cell r="BL93">
            <v>1</v>
          </cell>
          <cell r="BM93">
            <v>0</v>
          </cell>
          <cell r="BN93">
            <v>0</v>
          </cell>
          <cell r="BO93">
            <v>19</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t="str">
            <v>Yes</v>
          </cell>
          <cell r="DU93" t="str">
            <v>-</v>
          </cell>
          <cell r="DV93" t="str">
            <v>01225 776655 EXT 268</v>
          </cell>
          <cell r="DW93" t="str">
            <v>ARAWLINS@WESTWILTSHIRE.GOV.UK</v>
          </cell>
        </row>
        <row r="94">
          <cell r="B94" t="str">
            <v>Oldham</v>
          </cell>
          <cell r="C94">
            <v>9</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29</v>
          </cell>
          <cell r="U94">
            <v>0</v>
          </cell>
          <cell r="V94">
            <v>0</v>
          </cell>
          <cell r="W94">
            <v>0</v>
          </cell>
          <cell r="X94">
            <v>0</v>
          </cell>
          <cell r="Y94">
            <v>0</v>
          </cell>
          <cell r="Z94">
            <v>0</v>
          </cell>
          <cell r="AA94">
            <v>29</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3</v>
          </cell>
          <cell r="AS94">
            <v>0</v>
          </cell>
          <cell r="AT94">
            <v>0</v>
          </cell>
          <cell r="AU94">
            <v>0</v>
          </cell>
          <cell r="AV94">
            <v>0</v>
          </cell>
          <cell r="AW94">
            <v>0</v>
          </cell>
          <cell r="AX94">
            <v>0</v>
          </cell>
          <cell r="AY94">
            <v>3</v>
          </cell>
          <cell r="AZ94">
            <v>5</v>
          </cell>
          <cell r="BA94">
            <v>0</v>
          </cell>
          <cell r="BB94">
            <v>0</v>
          </cell>
          <cell r="BC94">
            <v>0</v>
          </cell>
          <cell r="BD94">
            <v>0</v>
          </cell>
          <cell r="BE94">
            <v>0</v>
          </cell>
          <cell r="BF94">
            <v>0</v>
          </cell>
          <cell r="BG94">
            <v>5</v>
          </cell>
          <cell r="BH94">
            <v>37</v>
          </cell>
          <cell r="BI94">
            <v>0</v>
          </cell>
          <cell r="BJ94">
            <v>0</v>
          </cell>
          <cell r="BK94">
            <v>0</v>
          </cell>
          <cell r="BL94">
            <v>0</v>
          </cell>
          <cell r="BM94">
            <v>0</v>
          </cell>
          <cell r="BN94">
            <v>0</v>
          </cell>
          <cell r="BO94">
            <v>37</v>
          </cell>
          <cell r="BP94">
            <v>0</v>
          </cell>
          <cell r="BQ94">
            <v>0</v>
          </cell>
          <cell r="BR94">
            <v>0</v>
          </cell>
          <cell r="BS94">
            <v>0</v>
          </cell>
          <cell r="BT94">
            <v>0</v>
          </cell>
          <cell r="BU94">
            <v>0</v>
          </cell>
          <cell r="BV94">
            <v>0</v>
          </cell>
          <cell r="BW94">
            <v>0</v>
          </cell>
          <cell r="BX94">
            <v>41</v>
          </cell>
          <cell r="BY94">
            <v>8</v>
          </cell>
          <cell r="BZ94">
            <v>0</v>
          </cell>
          <cell r="CA94">
            <v>0</v>
          </cell>
          <cell r="CB94">
            <v>0</v>
          </cell>
          <cell r="CC94">
            <v>0</v>
          </cell>
          <cell r="CD94">
            <v>0</v>
          </cell>
          <cell r="CE94">
            <v>49</v>
          </cell>
          <cell r="CF94">
            <v>9</v>
          </cell>
          <cell r="CG94">
            <v>0</v>
          </cell>
          <cell r="CH94">
            <v>0</v>
          </cell>
          <cell r="CI94">
            <v>0</v>
          </cell>
          <cell r="CJ94">
            <v>0</v>
          </cell>
          <cell r="CK94">
            <v>0</v>
          </cell>
          <cell r="CL94">
            <v>0</v>
          </cell>
          <cell r="CM94">
            <v>9</v>
          </cell>
          <cell r="CN94">
            <v>0</v>
          </cell>
          <cell r="CO94">
            <v>0</v>
          </cell>
          <cell r="CP94">
            <v>0</v>
          </cell>
          <cell r="CQ94">
            <v>0</v>
          </cell>
          <cell r="CR94">
            <v>0</v>
          </cell>
          <cell r="CS94">
            <v>0</v>
          </cell>
          <cell r="CT94">
            <v>0</v>
          </cell>
          <cell r="CU94">
            <v>0</v>
          </cell>
          <cell r="CV94">
            <v>3</v>
          </cell>
          <cell r="CW94">
            <v>0</v>
          </cell>
          <cell r="CX94">
            <v>0</v>
          </cell>
          <cell r="CY94">
            <v>0</v>
          </cell>
          <cell r="CZ94">
            <v>0</v>
          </cell>
          <cell r="DA94">
            <v>0</v>
          </cell>
          <cell r="DB94">
            <v>0</v>
          </cell>
          <cell r="DC94">
            <v>3</v>
          </cell>
          <cell r="DD94">
            <v>8</v>
          </cell>
          <cell r="DE94">
            <v>1</v>
          </cell>
          <cell r="DF94">
            <v>1</v>
          </cell>
          <cell r="DG94">
            <v>0</v>
          </cell>
          <cell r="DH94">
            <v>0</v>
          </cell>
          <cell r="DI94">
            <v>0</v>
          </cell>
          <cell r="DJ94">
            <v>0</v>
          </cell>
          <cell r="DK94">
            <v>10</v>
          </cell>
          <cell r="DL94">
            <v>61</v>
          </cell>
          <cell r="DM94">
            <v>9</v>
          </cell>
          <cell r="DN94">
            <v>1</v>
          </cell>
          <cell r="DO94">
            <v>0</v>
          </cell>
          <cell r="DP94">
            <v>0</v>
          </cell>
          <cell r="DQ94">
            <v>0</v>
          </cell>
          <cell r="DR94">
            <v>0</v>
          </cell>
          <cell r="DS94">
            <v>71</v>
          </cell>
          <cell r="DT94" t="str">
            <v>Yes</v>
          </cell>
          <cell r="DU94" t="str">
            <v>-</v>
          </cell>
          <cell r="DV94" t="str">
            <v>0161 770 8163</v>
          </cell>
          <cell r="DW94" t="str">
            <v>Melanie.sackfield@oldham.gov.uk</v>
          </cell>
        </row>
        <row r="95">
          <cell r="B95" t="str">
            <v>Doncaster</v>
          </cell>
          <cell r="C95">
            <v>2</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22</v>
          </cell>
          <cell r="U95">
            <v>0</v>
          </cell>
          <cell r="V95">
            <v>0</v>
          </cell>
          <cell r="W95">
            <v>0</v>
          </cell>
          <cell r="X95">
            <v>0</v>
          </cell>
          <cell r="Y95">
            <v>0</v>
          </cell>
          <cell r="Z95">
            <v>0</v>
          </cell>
          <cell r="AA95">
            <v>22</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22</v>
          </cell>
          <cell r="BI95">
            <v>0</v>
          </cell>
          <cell r="BJ95">
            <v>0</v>
          </cell>
          <cell r="BK95">
            <v>0</v>
          </cell>
          <cell r="BL95">
            <v>0</v>
          </cell>
          <cell r="BM95">
            <v>0</v>
          </cell>
          <cell r="BN95">
            <v>0</v>
          </cell>
          <cell r="BO95">
            <v>22</v>
          </cell>
          <cell r="BP95">
            <v>0</v>
          </cell>
          <cell r="BQ95">
            <v>0</v>
          </cell>
          <cell r="BR95">
            <v>0</v>
          </cell>
          <cell r="BS95">
            <v>0</v>
          </cell>
          <cell r="BT95">
            <v>0</v>
          </cell>
          <cell r="BU95">
            <v>0</v>
          </cell>
          <cell r="BV95">
            <v>0</v>
          </cell>
          <cell r="BW95">
            <v>0</v>
          </cell>
          <cell r="BX95">
            <v>24</v>
          </cell>
          <cell r="BY95">
            <v>2</v>
          </cell>
          <cell r="BZ95">
            <v>0</v>
          </cell>
          <cell r="CA95">
            <v>0</v>
          </cell>
          <cell r="CB95">
            <v>0</v>
          </cell>
          <cell r="CC95">
            <v>0</v>
          </cell>
          <cell r="CD95">
            <v>0</v>
          </cell>
          <cell r="CE95">
            <v>26</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24</v>
          </cell>
          <cell r="DM95">
            <v>2</v>
          </cell>
          <cell r="DN95">
            <v>0</v>
          </cell>
          <cell r="DO95">
            <v>0</v>
          </cell>
          <cell r="DP95">
            <v>0</v>
          </cell>
          <cell r="DQ95">
            <v>0</v>
          </cell>
          <cell r="DR95">
            <v>0</v>
          </cell>
          <cell r="DS95">
            <v>26</v>
          </cell>
          <cell r="DT95" t="str">
            <v>Yes</v>
          </cell>
          <cell r="DU95" t="str">
            <v>-</v>
          </cell>
          <cell r="DV95" t="str">
            <v>01302 862041</v>
          </cell>
          <cell r="DW95" t="str">
            <v>margaret.pender@doncaster.gov.uk</v>
          </cell>
        </row>
        <row r="96">
          <cell r="B96" t="str">
            <v>Hounslow</v>
          </cell>
          <cell r="C96">
            <v>5</v>
          </cell>
          <cell r="D96">
            <v>0</v>
          </cell>
          <cell r="E96">
            <v>0</v>
          </cell>
          <cell r="F96">
            <v>0</v>
          </cell>
          <cell r="G96">
            <v>0</v>
          </cell>
          <cell r="H96">
            <v>0</v>
          </cell>
          <cell r="I96">
            <v>0</v>
          </cell>
          <cell r="J96">
            <v>0</v>
          </cell>
          <cell r="K96">
            <v>0</v>
          </cell>
          <cell r="L96">
            <v>0</v>
          </cell>
          <cell r="M96">
            <v>2</v>
          </cell>
          <cell r="N96">
            <v>1</v>
          </cell>
          <cell r="O96">
            <v>0</v>
          </cell>
          <cell r="P96">
            <v>0</v>
          </cell>
          <cell r="Q96">
            <v>0</v>
          </cell>
          <cell r="R96">
            <v>0</v>
          </cell>
          <cell r="S96">
            <v>3</v>
          </cell>
          <cell r="T96">
            <v>16</v>
          </cell>
          <cell r="U96">
            <v>23</v>
          </cell>
          <cell r="V96">
            <v>18</v>
          </cell>
          <cell r="W96">
            <v>5</v>
          </cell>
          <cell r="X96">
            <v>4</v>
          </cell>
          <cell r="Y96">
            <v>4</v>
          </cell>
          <cell r="Z96">
            <v>2</v>
          </cell>
          <cell r="AA96">
            <v>72</v>
          </cell>
          <cell r="AB96">
            <v>0</v>
          </cell>
          <cell r="AC96">
            <v>0</v>
          </cell>
          <cell r="AD96">
            <v>0</v>
          </cell>
          <cell r="AE96">
            <v>1</v>
          </cell>
          <cell r="AF96">
            <v>0</v>
          </cell>
          <cell r="AG96">
            <v>0</v>
          </cell>
          <cell r="AH96">
            <v>0</v>
          </cell>
          <cell r="AI96">
            <v>1</v>
          </cell>
          <cell r="AJ96">
            <v>0</v>
          </cell>
          <cell r="AK96">
            <v>0</v>
          </cell>
          <cell r="AL96">
            <v>0</v>
          </cell>
          <cell r="AM96">
            <v>0</v>
          </cell>
          <cell r="AN96">
            <v>0</v>
          </cell>
          <cell r="AO96">
            <v>0</v>
          </cell>
          <cell r="AP96">
            <v>0</v>
          </cell>
          <cell r="AQ96">
            <v>0</v>
          </cell>
          <cell r="AR96">
            <v>0</v>
          </cell>
          <cell r="AS96">
            <v>0</v>
          </cell>
          <cell r="AT96">
            <v>1</v>
          </cell>
          <cell r="AU96">
            <v>1</v>
          </cell>
          <cell r="AV96">
            <v>0</v>
          </cell>
          <cell r="AW96">
            <v>0</v>
          </cell>
          <cell r="AX96">
            <v>0</v>
          </cell>
          <cell r="AY96">
            <v>2</v>
          </cell>
          <cell r="AZ96">
            <v>1</v>
          </cell>
          <cell r="BA96">
            <v>2</v>
          </cell>
          <cell r="BB96">
            <v>3</v>
          </cell>
          <cell r="BC96">
            <v>2</v>
          </cell>
          <cell r="BD96">
            <v>2</v>
          </cell>
          <cell r="BE96">
            <v>1</v>
          </cell>
          <cell r="BF96">
            <v>0</v>
          </cell>
          <cell r="BG96">
            <v>11</v>
          </cell>
          <cell r="BH96">
            <v>17</v>
          </cell>
          <cell r="BI96">
            <v>27</v>
          </cell>
          <cell r="BJ96">
            <v>23</v>
          </cell>
          <cell r="BK96">
            <v>9</v>
          </cell>
          <cell r="BL96">
            <v>6</v>
          </cell>
          <cell r="BM96">
            <v>5</v>
          </cell>
          <cell r="BN96">
            <v>2</v>
          </cell>
          <cell r="BO96">
            <v>89</v>
          </cell>
          <cell r="BP96">
            <v>0</v>
          </cell>
          <cell r="BQ96">
            <v>0</v>
          </cell>
          <cell r="BR96">
            <v>0</v>
          </cell>
          <cell r="BS96">
            <v>0</v>
          </cell>
          <cell r="BT96">
            <v>0</v>
          </cell>
          <cell r="BU96">
            <v>0</v>
          </cell>
          <cell r="BV96">
            <v>0</v>
          </cell>
          <cell r="BW96">
            <v>0</v>
          </cell>
          <cell r="BX96">
            <v>1</v>
          </cell>
          <cell r="BY96">
            <v>1</v>
          </cell>
          <cell r="BZ96">
            <v>1</v>
          </cell>
          <cell r="CA96">
            <v>0</v>
          </cell>
          <cell r="CB96">
            <v>0</v>
          </cell>
          <cell r="CC96">
            <v>0</v>
          </cell>
          <cell r="CD96">
            <v>0</v>
          </cell>
          <cell r="CE96">
            <v>3</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1</v>
          </cell>
          <cell r="DF96">
            <v>2</v>
          </cell>
          <cell r="DG96">
            <v>0</v>
          </cell>
          <cell r="DH96">
            <v>0</v>
          </cell>
          <cell r="DI96">
            <v>0</v>
          </cell>
          <cell r="DJ96">
            <v>0</v>
          </cell>
          <cell r="DK96">
            <v>3</v>
          </cell>
          <cell r="DL96">
            <v>1</v>
          </cell>
          <cell r="DM96">
            <v>2</v>
          </cell>
          <cell r="DN96">
            <v>3</v>
          </cell>
          <cell r="DO96">
            <v>0</v>
          </cell>
          <cell r="DP96">
            <v>0</v>
          </cell>
          <cell r="DQ96">
            <v>0</v>
          </cell>
          <cell r="DR96">
            <v>0</v>
          </cell>
          <cell r="DS96">
            <v>6</v>
          </cell>
          <cell r="DT96" t="str">
            <v>Yes</v>
          </cell>
          <cell r="DU96" t="str">
            <v>-</v>
          </cell>
          <cell r="DV96" t="str">
            <v>0208 583 3765</v>
          </cell>
          <cell r="DW96" t="str">
            <v>kevin.smith1@hounslow.gov.uk</v>
          </cell>
        </row>
        <row r="97">
          <cell r="B97" t="str">
            <v>North Devon</v>
          </cell>
          <cell r="C97">
            <v>7</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11</v>
          </cell>
          <cell r="U97">
            <v>5</v>
          </cell>
          <cell r="V97">
            <v>0</v>
          </cell>
          <cell r="W97">
            <v>1</v>
          </cell>
          <cell r="X97">
            <v>0</v>
          </cell>
          <cell r="Y97">
            <v>0</v>
          </cell>
          <cell r="Z97">
            <v>0</v>
          </cell>
          <cell r="AA97">
            <v>17</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2</v>
          </cell>
          <cell r="AS97">
            <v>0</v>
          </cell>
          <cell r="AT97">
            <v>0</v>
          </cell>
          <cell r="AU97">
            <v>0</v>
          </cell>
          <cell r="AV97">
            <v>0</v>
          </cell>
          <cell r="AW97">
            <v>0</v>
          </cell>
          <cell r="AX97">
            <v>0</v>
          </cell>
          <cell r="AY97">
            <v>2</v>
          </cell>
          <cell r="AZ97">
            <v>6</v>
          </cell>
          <cell r="BA97">
            <v>0</v>
          </cell>
          <cell r="BB97">
            <v>0</v>
          </cell>
          <cell r="BC97">
            <v>0</v>
          </cell>
          <cell r="BD97">
            <v>0</v>
          </cell>
          <cell r="BE97">
            <v>0</v>
          </cell>
          <cell r="BF97">
            <v>0</v>
          </cell>
          <cell r="BG97">
            <v>6</v>
          </cell>
          <cell r="BH97">
            <v>19</v>
          </cell>
          <cell r="BI97">
            <v>5</v>
          </cell>
          <cell r="BJ97">
            <v>0</v>
          </cell>
          <cell r="BK97">
            <v>1</v>
          </cell>
          <cell r="BL97">
            <v>0</v>
          </cell>
          <cell r="BM97">
            <v>0</v>
          </cell>
          <cell r="BN97">
            <v>0</v>
          </cell>
          <cell r="BO97">
            <v>25</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1</v>
          </cell>
          <cell r="DF97">
            <v>0</v>
          </cell>
          <cell r="DG97">
            <v>0</v>
          </cell>
          <cell r="DH97">
            <v>0</v>
          </cell>
          <cell r="DI97">
            <v>0</v>
          </cell>
          <cell r="DJ97">
            <v>0</v>
          </cell>
          <cell r="DK97">
            <v>1</v>
          </cell>
          <cell r="DL97">
            <v>0</v>
          </cell>
          <cell r="DM97">
            <v>1</v>
          </cell>
          <cell r="DN97">
            <v>0</v>
          </cell>
          <cell r="DO97">
            <v>0</v>
          </cell>
          <cell r="DP97">
            <v>0</v>
          </cell>
          <cell r="DQ97">
            <v>0</v>
          </cell>
          <cell r="DR97">
            <v>0</v>
          </cell>
          <cell r="DS97">
            <v>1</v>
          </cell>
          <cell r="DT97" t="str">
            <v>Yes</v>
          </cell>
          <cell r="DU97" t="str">
            <v>-</v>
          </cell>
          <cell r="DV97" t="str">
            <v>01271 325757</v>
          </cell>
          <cell r="DW97" t="str">
            <v>wendy.slate@northdevon.gov.uk</v>
          </cell>
        </row>
        <row r="98">
          <cell r="B98" t="str">
            <v>Bournemouth</v>
          </cell>
          <cell r="C98">
            <v>7</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5</v>
          </cell>
          <cell r="U98">
            <v>3</v>
          </cell>
          <cell r="V98">
            <v>0</v>
          </cell>
          <cell r="W98">
            <v>0</v>
          </cell>
          <cell r="X98">
            <v>0</v>
          </cell>
          <cell r="Y98">
            <v>0</v>
          </cell>
          <cell r="Z98">
            <v>0</v>
          </cell>
          <cell r="AA98">
            <v>8</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27</v>
          </cell>
          <cell r="AS98">
            <v>0</v>
          </cell>
          <cell r="AT98">
            <v>0</v>
          </cell>
          <cell r="AU98">
            <v>0</v>
          </cell>
          <cell r="AV98">
            <v>0</v>
          </cell>
          <cell r="AW98">
            <v>0</v>
          </cell>
          <cell r="AX98">
            <v>0</v>
          </cell>
          <cell r="AY98">
            <v>27</v>
          </cell>
          <cell r="AZ98">
            <v>0</v>
          </cell>
          <cell r="BA98">
            <v>0</v>
          </cell>
          <cell r="BB98">
            <v>0</v>
          </cell>
          <cell r="BC98">
            <v>0</v>
          </cell>
          <cell r="BD98">
            <v>0</v>
          </cell>
          <cell r="BE98">
            <v>0</v>
          </cell>
          <cell r="BF98">
            <v>0</v>
          </cell>
          <cell r="BG98">
            <v>0</v>
          </cell>
          <cell r="BH98">
            <v>32</v>
          </cell>
          <cell r="BI98">
            <v>3</v>
          </cell>
          <cell r="BJ98">
            <v>0</v>
          </cell>
          <cell r="BK98">
            <v>0</v>
          </cell>
          <cell r="BL98">
            <v>0</v>
          </cell>
          <cell r="BM98">
            <v>0</v>
          </cell>
          <cell r="BN98">
            <v>0</v>
          </cell>
          <cell r="BO98">
            <v>35</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t="str">
            <v>Yes</v>
          </cell>
          <cell r="DU98" t="str">
            <v>-</v>
          </cell>
          <cell r="DV98" t="str">
            <v>01202 454851</v>
          </cell>
          <cell r="DW98" t="str">
            <v>peter.hoyle@bournemouth.gov.uk</v>
          </cell>
        </row>
        <row r="99">
          <cell r="B99" t="str">
            <v>Chester-le-Street</v>
          </cell>
          <cell r="C99">
            <v>1</v>
          </cell>
          <cell r="D99">
            <v>0</v>
          </cell>
          <cell r="E99">
            <v>0</v>
          </cell>
          <cell r="F99">
            <v>0</v>
          </cell>
          <cell r="G99">
            <v>0</v>
          </cell>
          <cell r="H99">
            <v>0</v>
          </cell>
          <cell r="I99">
            <v>0</v>
          </cell>
          <cell r="J99">
            <v>0</v>
          </cell>
          <cell r="K99">
            <v>0</v>
          </cell>
          <cell r="L99">
            <v>2</v>
          </cell>
          <cell r="M99">
            <v>0</v>
          </cell>
          <cell r="N99">
            <v>0</v>
          </cell>
          <cell r="O99">
            <v>0</v>
          </cell>
          <cell r="P99">
            <v>0</v>
          </cell>
          <cell r="Q99">
            <v>0</v>
          </cell>
          <cell r="R99">
            <v>0</v>
          </cell>
          <cell r="S99">
            <v>2</v>
          </cell>
          <cell r="T99">
            <v>0</v>
          </cell>
          <cell r="U99">
            <v>0</v>
          </cell>
          <cell r="V99">
            <v>1</v>
          </cell>
          <cell r="W99">
            <v>1</v>
          </cell>
          <cell r="X99">
            <v>0</v>
          </cell>
          <cell r="Y99">
            <v>0</v>
          </cell>
          <cell r="Z99">
            <v>0</v>
          </cell>
          <cell r="AA99">
            <v>2</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2</v>
          </cell>
          <cell r="BC99">
            <v>0</v>
          </cell>
          <cell r="BD99">
            <v>0</v>
          </cell>
          <cell r="BE99">
            <v>0</v>
          </cell>
          <cell r="BF99">
            <v>0</v>
          </cell>
          <cell r="BG99">
            <v>2</v>
          </cell>
          <cell r="BH99">
            <v>2</v>
          </cell>
          <cell r="BI99">
            <v>0</v>
          </cell>
          <cell r="BJ99">
            <v>3</v>
          </cell>
          <cell r="BK99">
            <v>1</v>
          </cell>
          <cell r="BL99">
            <v>0</v>
          </cell>
          <cell r="BM99">
            <v>0</v>
          </cell>
          <cell r="BN99">
            <v>0</v>
          </cell>
          <cell r="BO99">
            <v>6</v>
          </cell>
          <cell r="BP99">
            <v>0</v>
          </cell>
          <cell r="BQ99">
            <v>0</v>
          </cell>
          <cell r="BR99">
            <v>0</v>
          </cell>
          <cell r="BS99">
            <v>0</v>
          </cell>
          <cell r="BT99">
            <v>0</v>
          </cell>
          <cell r="BU99">
            <v>0</v>
          </cell>
          <cell r="BV99">
            <v>0</v>
          </cell>
          <cell r="BW99">
            <v>0</v>
          </cell>
          <cell r="BX99">
            <v>12</v>
          </cell>
          <cell r="BY99">
            <v>0</v>
          </cell>
          <cell r="BZ99">
            <v>0</v>
          </cell>
          <cell r="CA99">
            <v>0</v>
          </cell>
          <cell r="CB99">
            <v>0</v>
          </cell>
          <cell r="CC99">
            <v>0</v>
          </cell>
          <cell r="CD99">
            <v>0</v>
          </cell>
          <cell r="CE99">
            <v>12</v>
          </cell>
          <cell r="CF99">
            <v>6</v>
          </cell>
          <cell r="CG99">
            <v>0</v>
          </cell>
          <cell r="CH99">
            <v>0</v>
          </cell>
          <cell r="CI99">
            <v>0</v>
          </cell>
          <cell r="CJ99">
            <v>0</v>
          </cell>
          <cell r="CK99">
            <v>0</v>
          </cell>
          <cell r="CL99">
            <v>0</v>
          </cell>
          <cell r="CM99">
            <v>6</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1</v>
          </cell>
          <cell r="DE99">
            <v>0</v>
          </cell>
          <cell r="DF99">
            <v>0</v>
          </cell>
          <cell r="DG99">
            <v>0</v>
          </cell>
          <cell r="DH99">
            <v>0</v>
          </cell>
          <cell r="DI99">
            <v>0</v>
          </cell>
          <cell r="DJ99">
            <v>0</v>
          </cell>
          <cell r="DK99">
            <v>1</v>
          </cell>
          <cell r="DL99">
            <v>19</v>
          </cell>
          <cell r="DM99">
            <v>0</v>
          </cell>
          <cell r="DN99">
            <v>0</v>
          </cell>
          <cell r="DO99">
            <v>0</v>
          </cell>
          <cell r="DP99">
            <v>0</v>
          </cell>
          <cell r="DQ99">
            <v>0</v>
          </cell>
          <cell r="DR99">
            <v>0</v>
          </cell>
          <cell r="DS99">
            <v>19</v>
          </cell>
          <cell r="DT99" t="str">
            <v>Yes</v>
          </cell>
          <cell r="DU99" t="str">
            <v>-</v>
          </cell>
          <cell r="DV99" t="str">
            <v>0191 3872043</v>
          </cell>
          <cell r="DW99" t="str">
            <v>laurafisher@chester-le-street.gov.uk</v>
          </cell>
        </row>
        <row r="100">
          <cell r="B100" t="str">
            <v>Tewkesbury</v>
          </cell>
          <cell r="C100">
            <v>7</v>
          </cell>
          <cell r="D100">
            <v>0</v>
          </cell>
          <cell r="E100">
            <v>0</v>
          </cell>
          <cell r="F100">
            <v>0</v>
          </cell>
          <cell r="G100">
            <v>0</v>
          </cell>
          <cell r="H100">
            <v>0</v>
          </cell>
          <cell r="I100">
            <v>0</v>
          </cell>
          <cell r="J100">
            <v>0</v>
          </cell>
          <cell r="K100">
            <v>0</v>
          </cell>
          <cell r="L100">
            <v>1</v>
          </cell>
          <cell r="M100">
            <v>0</v>
          </cell>
          <cell r="N100">
            <v>0</v>
          </cell>
          <cell r="O100">
            <v>0</v>
          </cell>
          <cell r="P100">
            <v>0</v>
          </cell>
          <cell r="Q100">
            <v>0</v>
          </cell>
          <cell r="R100">
            <v>0</v>
          </cell>
          <cell r="S100">
            <v>1</v>
          </cell>
          <cell r="T100">
            <v>6</v>
          </cell>
          <cell r="U100">
            <v>2</v>
          </cell>
          <cell r="V100">
            <v>3</v>
          </cell>
          <cell r="W100">
            <v>1</v>
          </cell>
          <cell r="X100">
            <v>0</v>
          </cell>
          <cell r="Y100">
            <v>0</v>
          </cell>
          <cell r="Z100">
            <v>0</v>
          </cell>
          <cell r="AA100">
            <v>12</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3</v>
          </cell>
          <cell r="BA100">
            <v>0</v>
          </cell>
          <cell r="BB100">
            <v>0</v>
          </cell>
          <cell r="BC100">
            <v>0</v>
          </cell>
          <cell r="BD100">
            <v>0</v>
          </cell>
          <cell r="BE100">
            <v>0</v>
          </cell>
          <cell r="BF100">
            <v>0</v>
          </cell>
          <cell r="BG100">
            <v>3</v>
          </cell>
          <cell r="BH100">
            <v>10</v>
          </cell>
          <cell r="BI100">
            <v>2</v>
          </cell>
          <cell r="BJ100">
            <v>3</v>
          </cell>
          <cell r="BK100">
            <v>1</v>
          </cell>
          <cell r="BL100">
            <v>0</v>
          </cell>
          <cell r="BM100">
            <v>0</v>
          </cell>
          <cell r="BN100">
            <v>0</v>
          </cell>
          <cell r="BO100">
            <v>16</v>
          </cell>
          <cell r="BP100">
            <v>0</v>
          </cell>
          <cell r="BQ100">
            <v>0</v>
          </cell>
          <cell r="BR100">
            <v>0</v>
          </cell>
          <cell r="BS100">
            <v>0</v>
          </cell>
          <cell r="BT100">
            <v>0</v>
          </cell>
          <cell r="BU100">
            <v>0</v>
          </cell>
          <cell r="BV100">
            <v>0</v>
          </cell>
          <cell r="BW100">
            <v>0</v>
          </cell>
          <cell r="BX100">
            <v>8</v>
          </cell>
          <cell r="BY100">
            <v>0</v>
          </cell>
          <cell r="BZ100">
            <v>1</v>
          </cell>
          <cell r="CA100">
            <v>0</v>
          </cell>
          <cell r="CB100">
            <v>0</v>
          </cell>
          <cell r="CC100">
            <v>0</v>
          </cell>
          <cell r="CD100">
            <v>0</v>
          </cell>
          <cell r="CE100">
            <v>9</v>
          </cell>
          <cell r="CF100">
            <v>1</v>
          </cell>
          <cell r="CG100">
            <v>0</v>
          </cell>
          <cell r="CH100">
            <v>0</v>
          </cell>
          <cell r="CI100">
            <v>0</v>
          </cell>
          <cell r="CJ100">
            <v>0</v>
          </cell>
          <cell r="CK100">
            <v>0</v>
          </cell>
          <cell r="CL100">
            <v>0</v>
          </cell>
          <cell r="CM100">
            <v>1</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3</v>
          </cell>
          <cell r="DE100">
            <v>0</v>
          </cell>
          <cell r="DF100">
            <v>0</v>
          </cell>
          <cell r="DG100">
            <v>0</v>
          </cell>
          <cell r="DH100">
            <v>0</v>
          </cell>
          <cell r="DI100">
            <v>0</v>
          </cell>
          <cell r="DJ100">
            <v>0</v>
          </cell>
          <cell r="DK100">
            <v>3</v>
          </cell>
          <cell r="DL100">
            <v>12</v>
          </cell>
          <cell r="DM100">
            <v>0</v>
          </cell>
          <cell r="DN100">
            <v>1</v>
          </cell>
          <cell r="DO100">
            <v>0</v>
          </cell>
          <cell r="DP100">
            <v>0</v>
          </cell>
          <cell r="DQ100">
            <v>0</v>
          </cell>
          <cell r="DR100">
            <v>0</v>
          </cell>
          <cell r="DS100">
            <v>13</v>
          </cell>
          <cell r="DT100" t="str">
            <v>Yes</v>
          </cell>
          <cell r="DU100" t="str">
            <v>-</v>
          </cell>
          <cell r="DV100" t="str">
            <v>01684 272259</v>
          </cell>
          <cell r="DW100" t="str">
            <v>val.smith@tewkesbury.gov.uk</v>
          </cell>
        </row>
        <row r="101">
          <cell r="B101" t="str">
            <v>Sevenoaks</v>
          </cell>
          <cell r="C101">
            <v>6</v>
          </cell>
          <cell r="D101">
            <v>0</v>
          </cell>
          <cell r="E101">
            <v>0</v>
          </cell>
          <cell r="F101">
            <v>0</v>
          </cell>
          <cell r="G101">
            <v>0</v>
          </cell>
          <cell r="H101">
            <v>0</v>
          </cell>
          <cell r="I101">
            <v>0</v>
          </cell>
          <cell r="J101">
            <v>0</v>
          </cell>
          <cell r="K101">
            <v>0</v>
          </cell>
          <cell r="L101">
            <v>1</v>
          </cell>
          <cell r="M101">
            <v>2</v>
          </cell>
          <cell r="N101">
            <v>0</v>
          </cell>
          <cell r="O101">
            <v>0</v>
          </cell>
          <cell r="P101">
            <v>0</v>
          </cell>
          <cell r="Q101">
            <v>0</v>
          </cell>
          <cell r="R101">
            <v>0</v>
          </cell>
          <cell r="S101">
            <v>3</v>
          </cell>
          <cell r="T101">
            <v>2</v>
          </cell>
          <cell r="U101">
            <v>1</v>
          </cell>
          <cell r="V101">
            <v>11</v>
          </cell>
          <cell r="W101">
            <v>0</v>
          </cell>
          <cell r="X101">
            <v>0</v>
          </cell>
          <cell r="Y101">
            <v>0</v>
          </cell>
          <cell r="Z101">
            <v>1</v>
          </cell>
          <cell r="AA101">
            <v>15</v>
          </cell>
          <cell r="AB101">
            <v>1</v>
          </cell>
          <cell r="AC101">
            <v>0</v>
          </cell>
          <cell r="AD101">
            <v>1</v>
          </cell>
          <cell r="AE101">
            <v>0</v>
          </cell>
          <cell r="AF101">
            <v>0</v>
          </cell>
          <cell r="AG101">
            <v>0</v>
          </cell>
          <cell r="AH101">
            <v>0</v>
          </cell>
          <cell r="AI101">
            <v>2</v>
          </cell>
          <cell r="AJ101">
            <v>0</v>
          </cell>
          <cell r="AK101">
            <v>0</v>
          </cell>
          <cell r="AL101">
            <v>0</v>
          </cell>
          <cell r="AM101">
            <v>0</v>
          </cell>
          <cell r="AN101">
            <v>0</v>
          </cell>
          <cell r="AO101">
            <v>0</v>
          </cell>
          <cell r="AP101">
            <v>0</v>
          </cell>
          <cell r="AQ101">
            <v>0</v>
          </cell>
          <cell r="AR101">
            <v>2</v>
          </cell>
          <cell r="AS101">
            <v>1</v>
          </cell>
          <cell r="AT101">
            <v>0</v>
          </cell>
          <cell r="AU101">
            <v>0</v>
          </cell>
          <cell r="AV101">
            <v>0</v>
          </cell>
          <cell r="AW101">
            <v>0</v>
          </cell>
          <cell r="AX101">
            <v>0</v>
          </cell>
          <cell r="AY101">
            <v>3</v>
          </cell>
          <cell r="AZ101">
            <v>0</v>
          </cell>
          <cell r="BA101">
            <v>1</v>
          </cell>
          <cell r="BB101">
            <v>0</v>
          </cell>
          <cell r="BC101">
            <v>0</v>
          </cell>
          <cell r="BD101">
            <v>0</v>
          </cell>
          <cell r="BE101">
            <v>0</v>
          </cell>
          <cell r="BF101">
            <v>0</v>
          </cell>
          <cell r="BG101">
            <v>1</v>
          </cell>
          <cell r="BH101">
            <v>6</v>
          </cell>
          <cell r="BI101">
            <v>5</v>
          </cell>
          <cell r="BJ101">
            <v>12</v>
          </cell>
          <cell r="BK101">
            <v>0</v>
          </cell>
          <cell r="BL101">
            <v>0</v>
          </cell>
          <cell r="BM101">
            <v>0</v>
          </cell>
          <cell r="BN101">
            <v>1</v>
          </cell>
          <cell r="BO101">
            <v>24</v>
          </cell>
          <cell r="BP101">
            <v>0</v>
          </cell>
          <cell r="BQ101">
            <v>0</v>
          </cell>
          <cell r="BR101">
            <v>0</v>
          </cell>
          <cell r="BS101">
            <v>0</v>
          </cell>
          <cell r="BT101">
            <v>0</v>
          </cell>
          <cell r="BU101">
            <v>0</v>
          </cell>
          <cell r="BV101">
            <v>0</v>
          </cell>
          <cell r="BW101">
            <v>0</v>
          </cell>
          <cell r="BX101">
            <v>7</v>
          </cell>
          <cell r="BY101">
            <v>0</v>
          </cell>
          <cell r="BZ101">
            <v>0</v>
          </cell>
          <cell r="CA101">
            <v>0</v>
          </cell>
          <cell r="CB101">
            <v>0</v>
          </cell>
          <cell r="CC101">
            <v>0</v>
          </cell>
          <cell r="CD101">
            <v>0</v>
          </cell>
          <cell r="CE101">
            <v>7</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1</v>
          </cell>
          <cell r="CW101">
            <v>0</v>
          </cell>
          <cell r="CX101">
            <v>0</v>
          </cell>
          <cell r="CY101">
            <v>0</v>
          </cell>
          <cell r="CZ101">
            <v>0</v>
          </cell>
          <cell r="DA101">
            <v>0</v>
          </cell>
          <cell r="DB101">
            <v>0</v>
          </cell>
          <cell r="DC101">
            <v>1</v>
          </cell>
          <cell r="DD101">
            <v>4</v>
          </cell>
          <cell r="DE101">
            <v>0</v>
          </cell>
          <cell r="DF101">
            <v>0</v>
          </cell>
          <cell r="DG101">
            <v>0</v>
          </cell>
          <cell r="DH101">
            <v>0</v>
          </cell>
          <cell r="DI101">
            <v>0</v>
          </cell>
          <cell r="DJ101">
            <v>0</v>
          </cell>
          <cell r="DK101">
            <v>4</v>
          </cell>
          <cell r="DL101">
            <v>12</v>
          </cell>
          <cell r="DM101">
            <v>0</v>
          </cell>
          <cell r="DN101">
            <v>0</v>
          </cell>
          <cell r="DO101">
            <v>0</v>
          </cell>
          <cell r="DP101">
            <v>0</v>
          </cell>
          <cell r="DQ101">
            <v>0</v>
          </cell>
          <cell r="DR101">
            <v>0</v>
          </cell>
          <cell r="DS101">
            <v>12</v>
          </cell>
          <cell r="DT101" t="str">
            <v>Yes</v>
          </cell>
          <cell r="DU101" t="str">
            <v>-</v>
          </cell>
          <cell r="DV101" t="str">
            <v>01732 227393</v>
          </cell>
          <cell r="DW101" t="str">
            <v>Steven.Richardson@sevenoaks.gov.uk</v>
          </cell>
        </row>
        <row r="102">
          <cell r="B102" t="str">
            <v>North West Leicestershire</v>
          </cell>
          <cell r="C102">
            <v>3</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2</v>
          </cell>
          <cell r="U102">
            <v>0</v>
          </cell>
          <cell r="V102">
            <v>0</v>
          </cell>
          <cell r="W102">
            <v>0</v>
          </cell>
          <cell r="X102">
            <v>0</v>
          </cell>
          <cell r="Y102">
            <v>0</v>
          </cell>
          <cell r="Z102">
            <v>0</v>
          </cell>
          <cell r="AA102">
            <v>2</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2</v>
          </cell>
          <cell r="BI102">
            <v>0</v>
          </cell>
          <cell r="BJ102">
            <v>0</v>
          </cell>
          <cell r="BK102">
            <v>0</v>
          </cell>
          <cell r="BL102">
            <v>0</v>
          </cell>
          <cell r="BM102">
            <v>0</v>
          </cell>
          <cell r="BN102">
            <v>0</v>
          </cell>
          <cell r="BO102">
            <v>2</v>
          </cell>
          <cell r="BP102">
            <v>0</v>
          </cell>
          <cell r="BQ102">
            <v>0</v>
          </cell>
          <cell r="BR102">
            <v>0</v>
          </cell>
          <cell r="BS102">
            <v>0</v>
          </cell>
          <cell r="BT102">
            <v>0</v>
          </cell>
          <cell r="BU102">
            <v>0</v>
          </cell>
          <cell r="BV102">
            <v>0</v>
          </cell>
          <cell r="BW102">
            <v>0</v>
          </cell>
          <cell r="BX102">
            <v>1</v>
          </cell>
          <cell r="BY102">
            <v>0</v>
          </cell>
          <cell r="BZ102">
            <v>0</v>
          </cell>
          <cell r="CA102">
            <v>0</v>
          </cell>
          <cell r="CB102">
            <v>0</v>
          </cell>
          <cell r="CC102">
            <v>0</v>
          </cell>
          <cell r="CD102">
            <v>0</v>
          </cell>
          <cell r="CE102">
            <v>1</v>
          </cell>
          <cell r="CF102">
            <v>0</v>
          </cell>
          <cell r="CG102">
            <v>0</v>
          </cell>
          <cell r="CH102">
            <v>1</v>
          </cell>
          <cell r="CI102">
            <v>0</v>
          </cell>
          <cell r="CJ102">
            <v>0</v>
          </cell>
          <cell r="CK102">
            <v>0</v>
          </cell>
          <cell r="CL102">
            <v>0</v>
          </cell>
          <cell r="CM102">
            <v>1</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1</v>
          </cell>
          <cell r="DM102">
            <v>0</v>
          </cell>
          <cell r="DN102">
            <v>1</v>
          </cell>
          <cell r="DO102">
            <v>0</v>
          </cell>
          <cell r="DP102">
            <v>0</v>
          </cell>
          <cell r="DQ102">
            <v>0</v>
          </cell>
          <cell r="DR102">
            <v>0</v>
          </cell>
          <cell r="DS102">
            <v>2</v>
          </cell>
          <cell r="DT102" t="str">
            <v>Yes</v>
          </cell>
          <cell r="DU102" t="str">
            <v>-</v>
          </cell>
          <cell r="DV102" t="str">
            <v>01530 454611</v>
          </cell>
          <cell r="DW102" t="str">
            <v>ruth.robinson@nwleicestershire.gov.uk</v>
          </cell>
        </row>
        <row r="103">
          <cell r="B103" t="str">
            <v>Norwich</v>
          </cell>
          <cell r="C103">
            <v>4</v>
          </cell>
          <cell r="D103">
            <v>15</v>
          </cell>
          <cell r="E103">
            <v>1</v>
          </cell>
          <cell r="F103">
            <v>0</v>
          </cell>
          <cell r="G103">
            <v>0</v>
          </cell>
          <cell r="H103">
            <v>0</v>
          </cell>
          <cell r="I103">
            <v>0</v>
          </cell>
          <cell r="J103">
            <v>0</v>
          </cell>
          <cell r="K103">
            <v>16</v>
          </cell>
          <cell r="L103">
            <v>0</v>
          </cell>
          <cell r="M103">
            <v>0</v>
          </cell>
          <cell r="N103">
            <v>0</v>
          </cell>
          <cell r="O103">
            <v>0</v>
          </cell>
          <cell r="P103">
            <v>0</v>
          </cell>
          <cell r="Q103">
            <v>0</v>
          </cell>
          <cell r="R103">
            <v>0</v>
          </cell>
          <cell r="S103">
            <v>0</v>
          </cell>
          <cell r="T103">
            <v>18</v>
          </cell>
          <cell r="U103">
            <v>2</v>
          </cell>
          <cell r="V103">
            <v>0</v>
          </cell>
          <cell r="W103">
            <v>0</v>
          </cell>
          <cell r="X103">
            <v>0</v>
          </cell>
          <cell r="Y103">
            <v>0</v>
          </cell>
          <cell r="Z103">
            <v>0</v>
          </cell>
          <cell r="AA103">
            <v>20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3</v>
          </cell>
          <cell r="AS103">
            <v>0</v>
          </cell>
          <cell r="AT103">
            <v>0</v>
          </cell>
          <cell r="AU103">
            <v>0</v>
          </cell>
          <cell r="AV103">
            <v>0</v>
          </cell>
          <cell r="AW103">
            <v>0</v>
          </cell>
          <cell r="AX103">
            <v>0</v>
          </cell>
          <cell r="AY103">
            <v>3</v>
          </cell>
          <cell r="AZ103">
            <v>2</v>
          </cell>
          <cell r="BA103">
            <v>0</v>
          </cell>
          <cell r="BB103">
            <v>0</v>
          </cell>
          <cell r="BC103">
            <v>0</v>
          </cell>
          <cell r="BD103">
            <v>0</v>
          </cell>
          <cell r="BE103">
            <v>0</v>
          </cell>
          <cell r="BF103">
            <v>0</v>
          </cell>
          <cell r="BG103">
            <v>2</v>
          </cell>
          <cell r="BH103">
            <v>38</v>
          </cell>
          <cell r="BI103">
            <v>3</v>
          </cell>
          <cell r="BJ103">
            <v>0</v>
          </cell>
          <cell r="BK103">
            <v>0</v>
          </cell>
          <cell r="BL103">
            <v>0</v>
          </cell>
          <cell r="BM103">
            <v>0</v>
          </cell>
          <cell r="BN103">
            <v>0</v>
          </cell>
          <cell r="BO103">
            <v>41</v>
          </cell>
          <cell r="BP103">
            <v>0</v>
          </cell>
          <cell r="BQ103">
            <v>0</v>
          </cell>
          <cell r="BR103">
            <v>0</v>
          </cell>
          <cell r="BS103">
            <v>0</v>
          </cell>
          <cell r="BT103">
            <v>0</v>
          </cell>
          <cell r="BU103">
            <v>0</v>
          </cell>
          <cell r="BV103">
            <v>0</v>
          </cell>
          <cell r="BW103">
            <v>0</v>
          </cell>
          <cell r="BX103">
            <v>2</v>
          </cell>
          <cell r="BY103">
            <v>0</v>
          </cell>
          <cell r="BZ103">
            <v>0</v>
          </cell>
          <cell r="CA103">
            <v>0</v>
          </cell>
          <cell r="CB103">
            <v>0</v>
          </cell>
          <cell r="CC103">
            <v>0</v>
          </cell>
          <cell r="CD103">
            <v>0</v>
          </cell>
          <cell r="CE103">
            <v>2</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2</v>
          </cell>
          <cell r="CW103">
            <v>0</v>
          </cell>
          <cell r="CX103">
            <v>0</v>
          </cell>
          <cell r="CY103">
            <v>0</v>
          </cell>
          <cell r="CZ103">
            <v>0</v>
          </cell>
          <cell r="DA103">
            <v>0</v>
          </cell>
          <cell r="DB103">
            <v>0</v>
          </cell>
          <cell r="DC103">
            <v>2</v>
          </cell>
          <cell r="DD103">
            <v>0</v>
          </cell>
          <cell r="DE103">
            <v>0</v>
          </cell>
          <cell r="DF103">
            <v>0</v>
          </cell>
          <cell r="DG103">
            <v>0</v>
          </cell>
          <cell r="DH103">
            <v>0</v>
          </cell>
          <cell r="DI103">
            <v>0</v>
          </cell>
          <cell r="DJ103">
            <v>0</v>
          </cell>
          <cell r="DK103">
            <v>0</v>
          </cell>
          <cell r="DL103">
            <v>4</v>
          </cell>
          <cell r="DM103">
            <v>0</v>
          </cell>
          <cell r="DN103">
            <v>0</v>
          </cell>
          <cell r="DO103">
            <v>0</v>
          </cell>
          <cell r="DP103">
            <v>0</v>
          </cell>
          <cell r="DQ103">
            <v>0</v>
          </cell>
          <cell r="DR103">
            <v>0</v>
          </cell>
          <cell r="DS103">
            <v>4</v>
          </cell>
          <cell r="DT103" t="str">
            <v>Yes</v>
          </cell>
          <cell r="DU103" t="str">
            <v>-</v>
          </cell>
          <cell r="DV103" t="str">
            <v>01603 212685</v>
          </cell>
          <cell r="DW103" t="str">
            <v>traceyfordham@norwich.gov.uk</v>
          </cell>
        </row>
        <row r="104">
          <cell r="B104" t="str">
            <v>East Northamptonshire</v>
          </cell>
          <cell r="C104">
            <v>3</v>
          </cell>
          <cell r="D104">
            <v>2</v>
          </cell>
          <cell r="E104">
            <v>0</v>
          </cell>
          <cell r="F104">
            <v>0</v>
          </cell>
          <cell r="G104">
            <v>0</v>
          </cell>
          <cell r="H104">
            <v>0</v>
          </cell>
          <cell r="I104">
            <v>0</v>
          </cell>
          <cell r="J104">
            <v>0</v>
          </cell>
          <cell r="K104">
            <v>2</v>
          </cell>
          <cell r="L104">
            <v>2</v>
          </cell>
          <cell r="M104">
            <v>0</v>
          </cell>
          <cell r="N104">
            <v>0</v>
          </cell>
          <cell r="O104">
            <v>0</v>
          </cell>
          <cell r="P104">
            <v>0</v>
          </cell>
          <cell r="Q104">
            <v>0</v>
          </cell>
          <cell r="R104">
            <v>0</v>
          </cell>
          <cell r="S104">
            <v>2</v>
          </cell>
          <cell r="T104">
            <v>12</v>
          </cell>
          <cell r="U104">
            <v>3</v>
          </cell>
          <cell r="V104">
            <v>3</v>
          </cell>
          <cell r="W104">
            <v>0</v>
          </cell>
          <cell r="X104">
            <v>0</v>
          </cell>
          <cell r="Y104">
            <v>0</v>
          </cell>
          <cell r="Z104">
            <v>0</v>
          </cell>
          <cell r="AA104">
            <v>18</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4</v>
          </cell>
          <cell r="BA104">
            <v>0</v>
          </cell>
          <cell r="BB104">
            <v>0</v>
          </cell>
          <cell r="BC104">
            <v>1</v>
          </cell>
          <cell r="BD104">
            <v>0</v>
          </cell>
          <cell r="BE104">
            <v>0</v>
          </cell>
          <cell r="BF104">
            <v>0</v>
          </cell>
          <cell r="BG104">
            <v>5</v>
          </cell>
          <cell r="BH104">
            <v>20</v>
          </cell>
          <cell r="BI104">
            <v>3</v>
          </cell>
          <cell r="BJ104">
            <v>3</v>
          </cell>
          <cell r="BK104">
            <v>1</v>
          </cell>
          <cell r="BL104">
            <v>0</v>
          </cell>
          <cell r="BM104">
            <v>0</v>
          </cell>
          <cell r="BN104">
            <v>0</v>
          </cell>
          <cell r="BO104">
            <v>27</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t="str">
            <v>Yes</v>
          </cell>
          <cell r="DU104" t="str">
            <v>The figure for e71b8h should show 0 is is correct. Applicant recorded as homeless at home are still in this situation. _x000D_
_x000D_
I have noot completed the signing off data as the Council contract out the Homelessness and Housing Advice Service and therefore the</v>
          </cell>
          <cell r="DV104" t="str">
            <v>01823-742040</v>
          </cell>
          <cell r="DW104" t="str">
            <v>lbagley@east-northamptonshire.gov.uk</v>
          </cell>
        </row>
        <row r="105">
          <cell r="B105" t="str">
            <v>Oxford</v>
          </cell>
          <cell r="C105">
            <v>6</v>
          </cell>
          <cell r="D105">
            <v>0</v>
          </cell>
          <cell r="E105">
            <v>0</v>
          </cell>
          <cell r="F105">
            <v>0</v>
          </cell>
          <cell r="G105">
            <v>0</v>
          </cell>
          <cell r="H105">
            <v>0</v>
          </cell>
          <cell r="I105">
            <v>0</v>
          </cell>
          <cell r="J105">
            <v>0</v>
          </cell>
          <cell r="K105">
            <v>0</v>
          </cell>
          <cell r="L105">
            <v>0</v>
          </cell>
          <cell r="M105">
            <v>4</v>
          </cell>
          <cell r="N105">
            <v>0</v>
          </cell>
          <cell r="O105">
            <v>0</v>
          </cell>
          <cell r="P105">
            <v>0</v>
          </cell>
          <cell r="Q105">
            <v>0</v>
          </cell>
          <cell r="R105">
            <v>0</v>
          </cell>
          <cell r="S105">
            <v>4</v>
          </cell>
          <cell r="T105">
            <v>3</v>
          </cell>
          <cell r="U105">
            <v>3</v>
          </cell>
          <cell r="V105">
            <v>22</v>
          </cell>
          <cell r="W105">
            <v>7</v>
          </cell>
          <cell r="X105">
            <v>8</v>
          </cell>
          <cell r="Y105">
            <v>7</v>
          </cell>
          <cell r="Z105">
            <v>0</v>
          </cell>
          <cell r="AA105">
            <v>50</v>
          </cell>
          <cell r="AB105">
            <v>0</v>
          </cell>
          <cell r="AC105">
            <v>0</v>
          </cell>
          <cell r="AD105">
            <v>1</v>
          </cell>
          <cell r="AE105">
            <v>0</v>
          </cell>
          <cell r="AF105">
            <v>0</v>
          </cell>
          <cell r="AG105">
            <v>0</v>
          </cell>
          <cell r="AH105">
            <v>0</v>
          </cell>
          <cell r="AI105">
            <v>1</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12</v>
          </cell>
          <cell r="BA105">
            <v>6</v>
          </cell>
          <cell r="BB105">
            <v>3</v>
          </cell>
          <cell r="BC105">
            <v>0</v>
          </cell>
          <cell r="BD105">
            <v>0</v>
          </cell>
          <cell r="BE105">
            <v>0</v>
          </cell>
          <cell r="BF105">
            <v>0</v>
          </cell>
          <cell r="BG105">
            <v>21</v>
          </cell>
          <cell r="BH105">
            <v>15</v>
          </cell>
          <cell r="BI105">
            <v>13</v>
          </cell>
          <cell r="BJ105">
            <v>26</v>
          </cell>
          <cell r="BK105">
            <v>7</v>
          </cell>
          <cell r="BL105">
            <v>8</v>
          </cell>
          <cell r="BM105">
            <v>7</v>
          </cell>
          <cell r="BN105">
            <v>0</v>
          </cell>
          <cell r="BO105">
            <v>76</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t="str">
            <v>Yes</v>
          </cell>
          <cell r="DU105" t="str">
            <v>-E1 4. Of the 43 households with a decision of Not homeless, 16 were homelss prevention cases (i.e. housed in the private sector via our Homechoice scheme.)</v>
          </cell>
          <cell r="DV105" t="str">
            <v>01865 252479</v>
          </cell>
          <cell r="DW105" t="str">
            <v>lhaapalahti@oxford.gov.uk</v>
          </cell>
        </row>
        <row r="106">
          <cell r="B106" t="str">
            <v>Tameside</v>
          </cell>
          <cell r="C106">
            <v>9</v>
          </cell>
          <cell r="D106">
            <v>0</v>
          </cell>
          <cell r="E106">
            <v>0</v>
          </cell>
          <cell r="F106">
            <v>0</v>
          </cell>
          <cell r="G106">
            <v>0</v>
          </cell>
          <cell r="H106">
            <v>0</v>
          </cell>
          <cell r="I106">
            <v>0</v>
          </cell>
          <cell r="J106">
            <v>0</v>
          </cell>
          <cell r="K106">
            <v>0</v>
          </cell>
          <cell r="L106">
            <v>5</v>
          </cell>
          <cell r="M106">
            <v>0</v>
          </cell>
          <cell r="N106">
            <v>0</v>
          </cell>
          <cell r="O106">
            <v>0</v>
          </cell>
          <cell r="P106">
            <v>0</v>
          </cell>
          <cell r="Q106">
            <v>0</v>
          </cell>
          <cell r="R106">
            <v>0</v>
          </cell>
          <cell r="S106">
            <v>5</v>
          </cell>
          <cell r="T106">
            <v>11</v>
          </cell>
          <cell r="U106">
            <v>4</v>
          </cell>
          <cell r="V106">
            <v>1</v>
          </cell>
          <cell r="W106">
            <v>0</v>
          </cell>
          <cell r="X106">
            <v>0</v>
          </cell>
          <cell r="Y106">
            <v>0</v>
          </cell>
          <cell r="Z106">
            <v>0</v>
          </cell>
          <cell r="AA106">
            <v>16</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5</v>
          </cell>
          <cell r="BA106">
            <v>1</v>
          </cell>
          <cell r="BB106">
            <v>1</v>
          </cell>
          <cell r="BC106">
            <v>0</v>
          </cell>
          <cell r="BD106">
            <v>0</v>
          </cell>
          <cell r="BE106">
            <v>0</v>
          </cell>
          <cell r="BF106">
            <v>0</v>
          </cell>
          <cell r="BG106">
            <v>7</v>
          </cell>
          <cell r="BH106">
            <v>21</v>
          </cell>
          <cell r="BI106">
            <v>5</v>
          </cell>
          <cell r="BJ106">
            <v>2</v>
          </cell>
          <cell r="BK106">
            <v>0</v>
          </cell>
          <cell r="BL106">
            <v>0</v>
          </cell>
          <cell r="BM106">
            <v>0</v>
          </cell>
          <cell r="BN106">
            <v>0</v>
          </cell>
          <cell r="BO106">
            <v>28</v>
          </cell>
          <cell r="BP106">
            <v>0</v>
          </cell>
          <cell r="BQ106">
            <v>0</v>
          </cell>
          <cell r="BR106">
            <v>0</v>
          </cell>
          <cell r="BS106">
            <v>0</v>
          </cell>
          <cell r="BT106">
            <v>0</v>
          </cell>
          <cell r="BU106">
            <v>0</v>
          </cell>
          <cell r="BV106">
            <v>0</v>
          </cell>
          <cell r="BW106">
            <v>0</v>
          </cell>
          <cell r="BX106">
            <v>2</v>
          </cell>
          <cell r="BY106">
            <v>1</v>
          </cell>
          <cell r="BZ106">
            <v>1</v>
          </cell>
          <cell r="CA106">
            <v>0</v>
          </cell>
          <cell r="CB106">
            <v>0</v>
          </cell>
          <cell r="CC106">
            <v>0</v>
          </cell>
          <cell r="CD106">
            <v>0</v>
          </cell>
          <cell r="CE106">
            <v>4</v>
          </cell>
          <cell r="CF106">
            <v>0</v>
          </cell>
          <cell r="CG106">
            <v>0</v>
          </cell>
          <cell r="CH106">
            <v>1</v>
          </cell>
          <cell r="CI106">
            <v>0</v>
          </cell>
          <cell r="CJ106">
            <v>0</v>
          </cell>
          <cell r="CK106">
            <v>0</v>
          </cell>
          <cell r="CL106">
            <v>0</v>
          </cell>
          <cell r="CM106">
            <v>1</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2</v>
          </cell>
          <cell r="DF106">
            <v>1</v>
          </cell>
          <cell r="DG106">
            <v>0</v>
          </cell>
          <cell r="DH106">
            <v>0</v>
          </cell>
          <cell r="DI106">
            <v>0</v>
          </cell>
          <cell r="DJ106">
            <v>0</v>
          </cell>
          <cell r="DK106">
            <v>3</v>
          </cell>
          <cell r="DL106">
            <v>2</v>
          </cell>
          <cell r="DM106">
            <v>3</v>
          </cell>
          <cell r="DN106">
            <v>3</v>
          </cell>
          <cell r="DO106">
            <v>0</v>
          </cell>
          <cell r="DP106">
            <v>0</v>
          </cell>
          <cell r="DQ106">
            <v>0</v>
          </cell>
          <cell r="DR106">
            <v>0</v>
          </cell>
          <cell r="DS106">
            <v>8</v>
          </cell>
          <cell r="DT106" t="str">
            <v>Yes</v>
          </cell>
          <cell r="DU106" t="str">
            <v>-</v>
          </cell>
          <cell r="DV106" t="str">
            <v>0161 342 2639</v>
          </cell>
          <cell r="DW106" t="str">
            <v>kay.mistry@tameside.gov.uk</v>
          </cell>
        </row>
        <row r="107">
          <cell r="B107" t="str">
            <v>Sandwell</v>
          </cell>
          <cell r="C107">
            <v>8</v>
          </cell>
          <cell r="D107">
            <v>0</v>
          </cell>
          <cell r="E107">
            <v>0</v>
          </cell>
          <cell r="F107">
            <v>0</v>
          </cell>
          <cell r="G107">
            <v>0</v>
          </cell>
          <cell r="H107">
            <v>0</v>
          </cell>
          <cell r="I107">
            <v>0</v>
          </cell>
          <cell r="J107">
            <v>0</v>
          </cell>
          <cell r="K107">
            <v>0</v>
          </cell>
          <cell r="L107">
            <v>4</v>
          </cell>
          <cell r="M107">
            <v>0</v>
          </cell>
          <cell r="N107">
            <v>0</v>
          </cell>
          <cell r="O107">
            <v>0</v>
          </cell>
          <cell r="P107">
            <v>0</v>
          </cell>
          <cell r="Q107">
            <v>0</v>
          </cell>
          <cell r="R107">
            <v>0</v>
          </cell>
          <cell r="S107">
            <v>4</v>
          </cell>
          <cell r="T107">
            <v>51</v>
          </cell>
          <cell r="U107">
            <v>0</v>
          </cell>
          <cell r="V107">
            <v>1</v>
          </cell>
          <cell r="W107">
            <v>0</v>
          </cell>
          <cell r="X107">
            <v>0</v>
          </cell>
          <cell r="Y107">
            <v>0</v>
          </cell>
          <cell r="Z107">
            <v>0</v>
          </cell>
          <cell r="AA107">
            <v>52</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2</v>
          </cell>
          <cell r="BA107">
            <v>0</v>
          </cell>
          <cell r="BB107">
            <v>0</v>
          </cell>
          <cell r="BC107">
            <v>0</v>
          </cell>
          <cell r="BD107">
            <v>0</v>
          </cell>
          <cell r="BE107">
            <v>0</v>
          </cell>
          <cell r="BF107">
            <v>0</v>
          </cell>
          <cell r="BG107">
            <v>2</v>
          </cell>
          <cell r="BH107">
            <v>57</v>
          </cell>
          <cell r="BI107">
            <v>0</v>
          </cell>
          <cell r="BJ107">
            <v>1</v>
          </cell>
          <cell r="BK107">
            <v>0</v>
          </cell>
          <cell r="BL107">
            <v>0</v>
          </cell>
          <cell r="BM107">
            <v>0</v>
          </cell>
          <cell r="BN107">
            <v>0</v>
          </cell>
          <cell r="BO107">
            <v>58</v>
          </cell>
          <cell r="BP107">
            <v>0</v>
          </cell>
          <cell r="BQ107">
            <v>0</v>
          </cell>
          <cell r="BR107">
            <v>0</v>
          </cell>
          <cell r="BS107">
            <v>0</v>
          </cell>
          <cell r="BT107">
            <v>0</v>
          </cell>
          <cell r="BU107">
            <v>0</v>
          </cell>
          <cell r="BV107">
            <v>0</v>
          </cell>
          <cell r="BW107">
            <v>0</v>
          </cell>
          <cell r="BX107">
            <v>68</v>
          </cell>
          <cell r="BY107">
            <v>19</v>
          </cell>
          <cell r="BZ107">
            <v>8</v>
          </cell>
          <cell r="CA107">
            <v>2</v>
          </cell>
          <cell r="CB107">
            <v>1</v>
          </cell>
          <cell r="CC107">
            <v>2</v>
          </cell>
          <cell r="CD107">
            <v>2</v>
          </cell>
          <cell r="CE107">
            <v>102</v>
          </cell>
          <cell r="CF107">
            <v>6</v>
          </cell>
          <cell r="CG107">
            <v>2</v>
          </cell>
          <cell r="CH107">
            <v>0</v>
          </cell>
          <cell r="CI107">
            <v>0</v>
          </cell>
          <cell r="CJ107">
            <v>0</v>
          </cell>
          <cell r="CK107">
            <v>0</v>
          </cell>
          <cell r="CL107">
            <v>0</v>
          </cell>
          <cell r="CM107">
            <v>8</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74</v>
          </cell>
          <cell r="DM107">
            <v>21</v>
          </cell>
          <cell r="DN107">
            <v>8</v>
          </cell>
          <cell r="DO107">
            <v>2</v>
          </cell>
          <cell r="DP107">
            <v>1</v>
          </cell>
          <cell r="DQ107">
            <v>2</v>
          </cell>
          <cell r="DR107">
            <v>2</v>
          </cell>
          <cell r="DS107">
            <v>110</v>
          </cell>
          <cell r="DT107" t="str">
            <v>Yes</v>
          </cell>
          <cell r="DU107" t="str">
            <v>-e11w: The restructure of the homeless teams in October 2006 in a housing options approach has enabled them to focus more on prevention._x000D_
This section has previously been recorded as zero which is not the_x000D_
case.  These were recently amended with your cons</v>
          </cell>
          <cell r="DV107" t="str">
            <v>0121 569 5168</v>
          </cell>
          <cell r="DW107" t="str">
            <v>sunny_kang@sandwell.gov.uk</v>
          </cell>
        </row>
        <row r="108">
          <cell r="B108" t="str">
            <v>Bromley</v>
          </cell>
          <cell r="C108">
            <v>5</v>
          </cell>
          <cell r="D108">
            <v>0</v>
          </cell>
          <cell r="E108">
            <v>1</v>
          </cell>
          <cell r="F108">
            <v>0</v>
          </cell>
          <cell r="G108">
            <v>0</v>
          </cell>
          <cell r="H108">
            <v>0</v>
          </cell>
          <cell r="I108">
            <v>0</v>
          </cell>
          <cell r="J108">
            <v>0</v>
          </cell>
          <cell r="K108">
            <v>1</v>
          </cell>
          <cell r="L108">
            <v>0</v>
          </cell>
          <cell r="M108">
            <v>0</v>
          </cell>
          <cell r="N108">
            <v>0</v>
          </cell>
          <cell r="O108">
            <v>0</v>
          </cell>
          <cell r="P108">
            <v>0</v>
          </cell>
          <cell r="Q108">
            <v>0</v>
          </cell>
          <cell r="R108">
            <v>0</v>
          </cell>
          <cell r="S108">
            <v>0</v>
          </cell>
          <cell r="T108">
            <v>8</v>
          </cell>
          <cell r="U108">
            <v>20</v>
          </cell>
          <cell r="V108">
            <v>32</v>
          </cell>
          <cell r="W108">
            <v>5</v>
          </cell>
          <cell r="X108">
            <v>3</v>
          </cell>
          <cell r="Y108">
            <v>0</v>
          </cell>
          <cell r="Z108">
            <v>0</v>
          </cell>
          <cell r="AA108">
            <v>68</v>
          </cell>
          <cell r="AB108">
            <v>0</v>
          </cell>
          <cell r="AC108">
            <v>0</v>
          </cell>
          <cell r="AD108">
            <v>2</v>
          </cell>
          <cell r="AE108">
            <v>0</v>
          </cell>
          <cell r="AF108">
            <v>0</v>
          </cell>
          <cell r="AG108">
            <v>0</v>
          </cell>
          <cell r="AH108">
            <v>0</v>
          </cell>
          <cell r="AI108">
            <v>2</v>
          </cell>
          <cell r="AJ108">
            <v>0</v>
          </cell>
          <cell r="AK108">
            <v>1</v>
          </cell>
          <cell r="AL108">
            <v>0</v>
          </cell>
          <cell r="AM108">
            <v>0</v>
          </cell>
          <cell r="AN108">
            <v>0</v>
          </cell>
          <cell r="AO108">
            <v>0</v>
          </cell>
          <cell r="AP108">
            <v>0</v>
          </cell>
          <cell r="AQ108">
            <v>1</v>
          </cell>
          <cell r="AR108">
            <v>1</v>
          </cell>
          <cell r="AS108">
            <v>0</v>
          </cell>
          <cell r="AT108">
            <v>0</v>
          </cell>
          <cell r="AU108">
            <v>0</v>
          </cell>
          <cell r="AV108">
            <v>0</v>
          </cell>
          <cell r="AW108">
            <v>0</v>
          </cell>
          <cell r="AX108">
            <v>0</v>
          </cell>
          <cell r="AY108">
            <v>1</v>
          </cell>
          <cell r="AZ108">
            <v>1</v>
          </cell>
          <cell r="BA108">
            <v>1</v>
          </cell>
          <cell r="BB108">
            <v>2</v>
          </cell>
          <cell r="BC108">
            <v>1</v>
          </cell>
          <cell r="BD108">
            <v>0</v>
          </cell>
          <cell r="BE108">
            <v>0</v>
          </cell>
          <cell r="BF108">
            <v>0</v>
          </cell>
          <cell r="BG108">
            <v>5</v>
          </cell>
          <cell r="BH108">
            <v>10</v>
          </cell>
          <cell r="BI108">
            <v>23</v>
          </cell>
          <cell r="BJ108">
            <v>36</v>
          </cell>
          <cell r="BK108">
            <v>6</v>
          </cell>
          <cell r="BL108">
            <v>3</v>
          </cell>
          <cell r="BM108">
            <v>0</v>
          </cell>
          <cell r="BN108">
            <v>0</v>
          </cell>
          <cell r="BO108">
            <v>78</v>
          </cell>
          <cell r="BP108">
            <v>1</v>
          </cell>
          <cell r="BQ108">
            <v>1</v>
          </cell>
          <cell r="BR108">
            <v>2</v>
          </cell>
          <cell r="BS108">
            <v>0</v>
          </cell>
          <cell r="BT108">
            <v>0</v>
          </cell>
          <cell r="BU108">
            <v>0</v>
          </cell>
          <cell r="BV108">
            <v>0</v>
          </cell>
          <cell r="BW108">
            <v>4</v>
          </cell>
          <cell r="BX108">
            <v>4</v>
          </cell>
          <cell r="BY108">
            <v>3</v>
          </cell>
          <cell r="BZ108">
            <v>4</v>
          </cell>
          <cell r="CA108">
            <v>0</v>
          </cell>
          <cell r="CB108">
            <v>0</v>
          </cell>
          <cell r="CC108">
            <v>0</v>
          </cell>
          <cell r="CD108">
            <v>0</v>
          </cell>
          <cell r="CE108">
            <v>11</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2</v>
          </cell>
          <cell r="DE108">
            <v>2</v>
          </cell>
          <cell r="DF108">
            <v>1</v>
          </cell>
          <cell r="DG108">
            <v>1</v>
          </cell>
          <cell r="DH108">
            <v>0</v>
          </cell>
          <cell r="DI108">
            <v>0</v>
          </cell>
          <cell r="DJ108">
            <v>0</v>
          </cell>
          <cell r="DK108">
            <v>6</v>
          </cell>
          <cell r="DL108">
            <v>7</v>
          </cell>
          <cell r="DM108">
            <v>6</v>
          </cell>
          <cell r="DN108">
            <v>7</v>
          </cell>
          <cell r="DO108">
            <v>1</v>
          </cell>
          <cell r="DP108">
            <v>0</v>
          </cell>
          <cell r="DQ108">
            <v>0</v>
          </cell>
          <cell r="DR108">
            <v>0</v>
          </cell>
          <cell r="DS108">
            <v>21</v>
          </cell>
          <cell r="DT108" t="str">
            <v>Yes</v>
          </cell>
          <cell r="DU108" t="str">
            <v>-</v>
          </cell>
          <cell r="DV108" t="str">
            <v>020 8313 4321</v>
          </cell>
          <cell r="DW108" t="str">
            <v>oladoyin.joseph@bromley.gov.uk</v>
          </cell>
        </row>
        <row r="109">
          <cell r="B109" t="str">
            <v>Newham</v>
          </cell>
          <cell r="C109">
            <v>5</v>
          </cell>
          <cell r="D109">
            <v>0</v>
          </cell>
          <cell r="E109">
            <v>0</v>
          </cell>
          <cell r="F109">
            <v>0</v>
          </cell>
          <cell r="G109">
            <v>0</v>
          </cell>
          <cell r="H109">
            <v>0</v>
          </cell>
          <cell r="I109">
            <v>0</v>
          </cell>
          <cell r="J109">
            <v>0</v>
          </cell>
          <cell r="K109">
            <v>0</v>
          </cell>
          <cell r="L109">
            <v>1</v>
          </cell>
          <cell r="M109">
            <v>0</v>
          </cell>
          <cell r="N109">
            <v>1</v>
          </cell>
          <cell r="O109">
            <v>0</v>
          </cell>
          <cell r="P109">
            <v>0</v>
          </cell>
          <cell r="Q109">
            <v>0</v>
          </cell>
          <cell r="R109">
            <v>0</v>
          </cell>
          <cell r="S109">
            <v>2</v>
          </cell>
          <cell r="T109">
            <v>2</v>
          </cell>
          <cell r="U109">
            <v>5</v>
          </cell>
          <cell r="V109">
            <v>11</v>
          </cell>
          <cell r="W109">
            <v>11</v>
          </cell>
          <cell r="X109">
            <v>8</v>
          </cell>
          <cell r="Y109">
            <v>4</v>
          </cell>
          <cell r="Z109">
            <v>2</v>
          </cell>
          <cell r="AA109">
            <v>43</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4</v>
          </cell>
          <cell r="AS109">
            <v>1</v>
          </cell>
          <cell r="AT109">
            <v>1</v>
          </cell>
          <cell r="AU109">
            <v>0</v>
          </cell>
          <cell r="AV109">
            <v>0</v>
          </cell>
          <cell r="AW109">
            <v>0</v>
          </cell>
          <cell r="AX109">
            <v>0</v>
          </cell>
          <cell r="AY109">
            <v>6</v>
          </cell>
          <cell r="AZ109">
            <v>16</v>
          </cell>
          <cell r="BA109">
            <v>6</v>
          </cell>
          <cell r="BB109">
            <v>3</v>
          </cell>
          <cell r="BC109">
            <v>7</v>
          </cell>
          <cell r="BD109">
            <v>0</v>
          </cell>
          <cell r="BE109">
            <v>3</v>
          </cell>
          <cell r="BF109">
            <v>0</v>
          </cell>
          <cell r="BG109">
            <v>35</v>
          </cell>
          <cell r="BH109">
            <v>23</v>
          </cell>
          <cell r="BI109">
            <v>12</v>
          </cell>
          <cell r="BJ109">
            <v>16</v>
          </cell>
          <cell r="BK109">
            <v>18</v>
          </cell>
          <cell r="BL109">
            <v>8</v>
          </cell>
          <cell r="BM109">
            <v>7</v>
          </cell>
          <cell r="BN109">
            <v>2</v>
          </cell>
          <cell r="BO109">
            <v>86</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t="str">
            <v>Yes</v>
          </cell>
          <cell r="DU109" t="str">
            <v>-</v>
          </cell>
          <cell r="DV109" t="str">
            <v>020 8430 2000 ext 38124</v>
          </cell>
          <cell r="DW109" t="str">
            <v>paul.toole@newham.gov.uk</v>
          </cell>
        </row>
        <row r="110">
          <cell r="B110" t="str">
            <v>Huntingdonshire</v>
          </cell>
          <cell r="C110">
            <v>4</v>
          </cell>
          <cell r="D110">
            <v>0</v>
          </cell>
          <cell r="E110">
            <v>0</v>
          </cell>
          <cell r="F110">
            <v>0</v>
          </cell>
          <cell r="G110">
            <v>0</v>
          </cell>
          <cell r="H110">
            <v>0</v>
          </cell>
          <cell r="I110">
            <v>0</v>
          </cell>
          <cell r="J110">
            <v>0</v>
          </cell>
          <cell r="K110">
            <v>0</v>
          </cell>
          <cell r="L110">
            <v>1</v>
          </cell>
          <cell r="M110">
            <v>1</v>
          </cell>
          <cell r="N110">
            <v>0</v>
          </cell>
          <cell r="O110">
            <v>0</v>
          </cell>
          <cell r="P110">
            <v>0</v>
          </cell>
          <cell r="Q110">
            <v>0</v>
          </cell>
          <cell r="R110">
            <v>0</v>
          </cell>
          <cell r="S110">
            <v>2</v>
          </cell>
          <cell r="T110">
            <v>18</v>
          </cell>
          <cell r="U110">
            <v>4</v>
          </cell>
          <cell r="V110">
            <v>3</v>
          </cell>
          <cell r="W110">
            <v>1</v>
          </cell>
          <cell r="X110">
            <v>1</v>
          </cell>
          <cell r="Y110">
            <v>0</v>
          </cell>
          <cell r="Z110">
            <v>0</v>
          </cell>
          <cell r="AA110">
            <v>27</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5</v>
          </cell>
          <cell r="BA110">
            <v>0</v>
          </cell>
          <cell r="BB110">
            <v>1</v>
          </cell>
          <cell r="BC110">
            <v>0</v>
          </cell>
          <cell r="BD110">
            <v>0</v>
          </cell>
          <cell r="BE110">
            <v>0</v>
          </cell>
          <cell r="BF110">
            <v>0</v>
          </cell>
          <cell r="BG110">
            <v>6</v>
          </cell>
          <cell r="BH110">
            <v>24</v>
          </cell>
          <cell r="BI110">
            <v>5</v>
          </cell>
          <cell r="BJ110">
            <v>4</v>
          </cell>
          <cell r="BK110">
            <v>1</v>
          </cell>
          <cell r="BL110">
            <v>1</v>
          </cell>
          <cell r="BM110">
            <v>0</v>
          </cell>
          <cell r="BN110">
            <v>0</v>
          </cell>
          <cell r="BO110">
            <v>35</v>
          </cell>
          <cell r="BP110">
            <v>0</v>
          </cell>
          <cell r="BQ110">
            <v>0</v>
          </cell>
          <cell r="BR110">
            <v>0</v>
          </cell>
          <cell r="BS110">
            <v>0</v>
          </cell>
          <cell r="BT110">
            <v>0</v>
          </cell>
          <cell r="BU110">
            <v>0</v>
          </cell>
          <cell r="BV110">
            <v>0</v>
          </cell>
          <cell r="BW110">
            <v>0</v>
          </cell>
          <cell r="BX110">
            <v>3</v>
          </cell>
          <cell r="BY110">
            <v>0</v>
          </cell>
          <cell r="BZ110">
            <v>0</v>
          </cell>
          <cell r="CA110">
            <v>0</v>
          </cell>
          <cell r="CB110">
            <v>0</v>
          </cell>
          <cell r="CC110">
            <v>0</v>
          </cell>
          <cell r="CD110">
            <v>0</v>
          </cell>
          <cell r="CE110">
            <v>3</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1</v>
          </cell>
          <cell r="DF110">
            <v>0</v>
          </cell>
          <cell r="DG110">
            <v>0</v>
          </cell>
          <cell r="DH110">
            <v>0</v>
          </cell>
          <cell r="DI110">
            <v>0</v>
          </cell>
          <cell r="DJ110">
            <v>0</v>
          </cell>
          <cell r="DK110">
            <v>1</v>
          </cell>
          <cell r="DL110">
            <v>3</v>
          </cell>
          <cell r="DM110">
            <v>1</v>
          </cell>
          <cell r="DN110">
            <v>0</v>
          </cell>
          <cell r="DO110">
            <v>0</v>
          </cell>
          <cell r="DP110">
            <v>0</v>
          </cell>
          <cell r="DQ110">
            <v>0</v>
          </cell>
          <cell r="DR110">
            <v>0</v>
          </cell>
          <cell r="DS110">
            <v>4</v>
          </cell>
          <cell r="DT110" t="str">
            <v>Yes</v>
          </cell>
          <cell r="DU110" t="str">
            <v>-</v>
          </cell>
          <cell r="DV110" t="str">
            <v>01480 388225</v>
          </cell>
          <cell r="DW110" t="str">
            <v>liz.tomkins@huntsdc.gov.uk</v>
          </cell>
        </row>
        <row r="111">
          <cell r="B111" t="str">
            <v>Hartlepool</v>
          </cell>
          <cell r="C111">
            <v>1</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20</v>
          </cell>
          <cell r="BY111">
            <v>0</v>
          </cell>
          <cell r="BZ111">
            <v>0</v>
          </cell>
          <cell r="CA111">
            <v>0</v>
          </cell>
          <cell r="CB111">
            <v>0</v>
          </cell>
          <cell r="CC111">
            <v>0</v>
          </cell>
          <cell r="CD111">
            <v>0</v>
          </cell>
          <cell r="CE111">
            <v>20</v>
          </cell>
          <cell r="CF111">
            <v>3</v>
          </cell>
          <cell r="CG111">
            <v>0</v>
          </cell>
          <cell r="CH111">
            <v>0</v>
          </cell>
          <cell r="CI111">
            <v>0</v>
          </cell>
          <cell r="CJ111">
            <v>0</v>
          </cell>
          <cell r="CK111">
            <v>0</v>
          </cell>
          <cell r="CL111">
            <v>0</v>
          </cell>
          <cell r="CM111">
            <v>3</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1</v>
          </cell>
          <cell r="DE111">
            <v>0</v>
          </cell>
          <cell r="DF111">
            <v>0</v>
          </cell>
          <cell r="DG111">
            <v>0</v>
          </cell>
          <cell r="DH111">
            <v>0</v>
          </cell>
          <cell r="DI111">
            <v>0</v>
          </cell>
          <cell r="DJ111">
            <v>0</v>
          </cell>
          <cell r="DK111">
            <v>1</v>
          </cell>
          <cell r="DL111">
            <v>24</v>
          </cell>
          <cell r="DM111">
            <v>0</v>
          </cell>
          <cell r="DN111">
            <v>0</v>
          </cell>
          <cell r="DO111">
            <v>0</v>
          </cell>
          <cell r="DP111">
            <v>0</v>
          </cell>
          <cell r="DQ111">
            <v>0</v>
          </cell>
          <cell r="DR111">
            <v>0</v>
          </cell>
          <cell r="DS111">
            <v>24</v>
          </cell>
          <cell r="DT111" t="str">
            <v>Yes</v>
          </cell>
          <cell r="DU111" t="str">
            <v>-</v>
          </cell>
          <cell r="DV111" t="str">
            <v>(01429) 523338</v>
          </cell>
          <cell r="DW111" t="str">
            <v>lynda.igoe@hartlepool.gov.uk</v>
          </cell>
        </row>
        <row r="112">
          <cell r="B112" t="str">
            <v>Stockton-on-Tees</v>
          </cell>
          <cell r="C112">
            <v>1</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9</v>
          </cell>
          <cell r="U112">
            <v>3</v>
          </cell>
          <cell r="V112">
            <v>0</v>
          </cell>
          <cell r="W112">
            <v>0</v>
          </cell>
          <cell r="X112">
            <v>0</v>
          </cell>
          <cell r="Y112">
            <v>0</v>
          </cell>
          <cell r="Z112">
            <v>0</v>
          </cell>
          <cell r="AA112">
            <v>12</v>
          </cell>
          <cell r="AB112">
            <v>1</v>
          </cell>
          <cell r="AC112">
            <v>0</v>
          </cell>
          <cell r="AD112">
            <v>0</v>
          </cell>
          <cell r="AE112">
            <v>0</v>
          </cell>
          <cell r="AF112">
            <v>0</v>
          </cell>
          <cell r="AG112">
            <v>0</v>
          </cell>
          <cell r="AH112">
            <v>0</v>
          </cell>
          <cell r="AI112">
            <v>1</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8</v>
          </cell>
          <cell r="BA112">
            <v>3</v>
          </cell>
          <cell r="BB112">
            <v>0</v>
          </cell>
          <cell r="BC112">
            <v>0</v>
          </cell>
          <cell r="BD112">
            <v>0</v>
          </cell>
          <cell r="BE112">
            <v>0</v>
          </cell>
          <cell r="BF112">
            <v>0</v>
          </cell>
          <cell r="BG112">
            <v>11</v>
          </cell>
          <cell r="BH112">
            <v>18</v>
          </cell>
          <cell r="BI112">
            <v>6</v>
          </cell>
          <cell r="BJ112">
            <v>0</v>
          </cell>
          <cell r="BK112">
            <v>0</v>
          </cell>
          <cell r="BL112">
            <v>0</v>
          </cell>
          <cell r="BM112">
            <v>0</v>
          </cell>
          <cell r="BN112">
            <v>0</v>
          </cell>
          <cell r="BO112">
            <v>24</v>
          </cell>
          <cell r="BP112">
            <v>0</v>
          </cell>
          <cell r="BQ112">
            <v>0</v>
          </cell>
          <cell r="BR112">
            <v>0</v>
          </cell>
          <cell r="BS112">
            <v>0</v>
          </cell>
          <cell r="BT112">
            <v>0</v>
          </cell>
          <cell r="BU112">
            <v>0</v>
          </cell>
          <cell r="BV112">
            <v>0</v>
          </cell>
          <cell r="BW112">
            <v>0</v>
          </cell>
          <cell r="BX112">
            <v>38</v>
          </cell>
          <cell r="BY112">
            <v>9</v>
          </cell>
          <cell r="BZ112">
            <v>0</v>
          </cell>
          <cell r="CA112">
            <v>0</v>
          </cell>
          <cell r="CB112">
            <v>0</v>
          </cell>
          <cell r="CC112">
            <v>0</v>
          </cell>
          <cell r="CD112">
            <v>0</v>
          </cell>
          <cell r="CE112">
            <v>47</v>
          </cell>
          <cell r="CF112">
            <v>9</v>
          </cell>
          <cell r="CG112">
            <v>0</v>
          </cell>
          <cell r="CH112">
            <v>0</v>
          </cell>
          <cell r="CI112">
            <v>0</v>
          </cell>
          <cell r="CJ112">
            <v>0</v>
          </cell>
          <cell r="CK112">
            <v>0</v>
          </cell>
          <cell r="CL112">
            <v>0</v>
          </cell>
          <cell r="CM112">
            <v>9</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17</v>
          </cell>
          <cell r="DE112">
            <v>6</v>
          </cell>
          <cell r="DF112">
            <v>0</v>
          </cell>
          <cell r="DG112">
            <v>0</v>
          </cell>
          <cell r="DH112">
            <v>0</v>
          </cell>
          <cell r="DI112">
            <v>0</v>
          </cell>
          <cell r="DJ112">
            <v>0</v>
          </cell>
          <cell r="DK112">
            <v>23</v>
          </cell>
          <cell r="DL112">
            <v>64</v>
          </cell>
          <cell r="DM112">
            <v>15</v>
          </cell>
          <cell r="DN112">
            <v>0</v>
          </cell>
          <cell r="DO112">
            <v>0</v>
          </cell>
          <cell r="DP112">
            <v>0</v>
          </cell>
          <cell r="DQ112">
            <v>0</v>
          </cell>
          <cell r="DR112">
            <v>0</v>
          </cell>
          <cell r="DS112">
            <v>79</v>
          </cell>
          <cell r="DT112" t="str">
            <v>Yes</v>
          </cell>
          <cell r="DU112" t="str">
            <v>I have checked entry numbers are correct. Reason for decrease is as a result of increased homeless prevention &amp; advice work.</v>
          </cell>
          <cell r="DV112" t="str">
            <v>01642 526636</v>
          </cell>
          <cell r="DW112" t="str">
            <v>catherine.hattam@stockton.gov.uk</v>
          </cell>
        </row>
        <row r="113">
          <cell r="B113" t="str">
            <v>Mid Devon</v>
          </cell>
          <cell r="C113">
            <v>7</v>
          </cell>
          <cell r="D113">
            <v>0</v>
          </cell>
          <cell r="E113">
            <v>0</v>
          </cell>
          <cell r="F113">
            <v>0</v>
          </cell>
          <cell r="G113">
            <v>0</v>
          </cell>
          <cell r="H113">
            <v>0</v>
          </cell>
          <cell r="I113">
            <v>0</v>
          </cell>
          <cell r="J113">
            <v>0</v>
          </cell>
          <cell r="K113">
            <v>0</v>
          </cell>
          <cell r="L113">
            <v>0</v>
          </cell>
          <cell r="M113">
            <v>0</v>
          </cell>
          <cell r="N113">
            <v>1</v>
          </cell>
          <cell r="O113">
            <v>0</v>
          </cell>
          <cell r="P113">
            <v>0</v>
          </cell>
          <cell r="Q113">
            <v>0</v>
          </cell>
          <cell r="R113">
            <v>0</v>
          </cell>
          <cell r="S113">
            <v>1</v>
          </cell>
          <cell r="T113">
            <v>0</v>
          </cell>
          <cell r="U113">
            <v>3</v>
          </cell>
          <cell r="V113">
            <v>3</v>
          </cell>
          <cell r="W113">
            <v>24</v>
          </cell>
          <cell r="X113">
            <v>0</v>
          </cell>
          <cell r="Y113">
            <v>0</v>
          </cell>
          <cell r="Z113">
            <v>0</v>
          </cell>
          <cell r="AA113">
            <v>30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1</v>
          </cell>
          <cell r="AS113">
            <v>0</v>
          </cell>
          <cell r="AT113">
            <v>0</v>
          </cell>
          <cell r="AU113">
            <v>0</v>
          </cell>
          <cell r="AV113">
            <v>0</v>
          </cell>
          <cell r="AW113">
            <v>0</v>
          </cell>
          <cell r="AX113">
            <v>0</v>
          </cell>
          <cell r="AY113">
            <v>1</v>
          </cell>
          <cell r="AZ113">
            <v>0</v>
          </cell>
          <cell r="BA113">
            <v>5</v>
          </cell>
          <cell r="BB113">
            <v>0</v>
          </cell>
          <cell r="BC113">
            <v>0</v>
          </cell>
          <cell r="BD113">
            <v>0</v>
          </cell>
          <cell r="BE113">
            <v>0</v>
          </cell>
          <cell r="BF113">
            <v>0</v>
          </cell>
          <cell r="BG113">
            <v>5</v>
          </cell>
          <cell r="BH113">
            <v>1</v>
          </cell>
          <cell r="BI113">
            <v>8</v>
          </cell>
          <cell r="BJ113">
            <v>4</v>
          </cell>
          <cell r="BK113">
            <v>24</v>
          </cell>
          <cell r="BL113">
            <v>0</v>
          </cell>
          <cell r="BM113">
            <v>0</v>
          </cell>
          <cell r="BN113">
            <v>0</v>
          </cell>
          <cell r="BO113">
            <v>37</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t="str">
            <v>Yes</v>
          </cell>
          <cell r="DU113" t="str">
            <v>-</v>
          </cell>
          <cell r="DV113" t="str">
            <v>01884 234934</v>
          </cell>
          <cell r="DW113" t="str">
            <v>kpartt@middevon.gov.uk</v>
          </cell>
        </row>
        <row r="114">
          <cell r="B114" t="str">
            <v>Easington</v>
          </cell>
          <cell r="C114">
            <v>1</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2</v>
          </cell>
          <cell r="U114">
            <v>0</v>
          </cell>
          <cell r="V114">
            <v>0</v>
          </cell>
          <cell r="W114">
            <v>0</v>
          </cell>
          <cell r="X114">
            <v>0</v>
          </cell>
          <cell r="Y114">
            <v>0</v>
          </cell>
          <cell r="Z114">
            <v>0</v>
          </cell>
          <cell r="AA114">
            <v>2</v>
          </cell>
          <cell r="AB114">
            <v>2</v>
          </cell>
          <cell r="AC114">
            <v>0</v>
          </cell>
          <cell r="AD114">
            <v>0</v>
          </cell>
          <cell r="AE114">
            <v>0</v>
          </cell>
          <cell r="AF114">
            <v>0</v>
          </cell>
          <cell r="AG114">
            <v>0</v>
          </cell>
          <cell r="AH114">
            <v>0</v>
          </cell>
          <cell r="AI114">
            <v>2</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4</v>
          </cell>
          <cell r="BI114">
            <v>0</v>
          </cell>
          <cell r="BJ114">
            <v>0</v>
          </cell>
          <cell r="BK114">
            <v>0</v>
          </cell>
          <cell r="BL114">
            <v>0</v>
          </cell>
          <cell r="BM114">
            <v>0</v>
          </cell>
          <cell r="BN114">
            <v>0</v>
          </cell>
          <cell r="BO114">
            <v>4</v>
          </cell>
          <cell r="BP114">
            <v>0</v>
          </cell>
          <cell r="BQ114">
            <v>0</v>
          </cell>
          <cell r="BR114">
            <v>0</v>
          </cell>
          <cell r="BS114">
            <v>0</v>
          </cell>
          <cell r="BT114">
            <v>0</v>
          </cell>
          <cell r="BU114">
            <v>0</v>
          </cell>
          <cell r="BV114">
            <v>0</v>
          </cell>
          <cell r="BW114">
            <v>0</v>
          </cell>
          <cell r="BX114">
            <v>10</v>
          </cell>
          <cell r="BY114">
            <v>0</v>
          </cell>
          <cell r="BZ114">
            <v>0</v>
          </cell>
          <cell r="CA114">
            <v>0</v>
          </cell>
          <cell r="CB114">
            <v>0</v>
          </cell>
          <cell r="CC114">
            <v>0</v>
          </cell>
          <cell r="CD114">
            <v>0</v>
          </cell>
          <cell r="CE114">
            <v>10</v>
          </cell>
          <cell r="CF114">
            <v>2</v>
          </cell>
          <cell r="CG114">
            <v>0</v>
          </cell>
          <cell r="CH114">
            <v>0</v>
          </cell>
          <cell r="CI114">
            <v>0</v>
          </cell>
          <cell r="CJ114">
            <v>0</v>
          </cell>
          <cell r="CK114">
            <v>0</v>
          </cell>
          <cell r="CL114">
            <v>0</v>
          </cell>
          <cell r="CM114">
            <v>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12</v>
          </cell>
          <cell r="DM114">
            <v>0</v>
          </cell>
          <cell r="DN114">
            <v>0</v>
          </cell>
          <cell r="DO114">
            <v>0</v>
          </cell>
          <cell r="DP114">
            <v>0</v>
          </cell>
          <cell r="DQ114">
            <v>0</v>
          </cell>
          <cell r="DR114">
            <v>0</v>
          </cell>
          <cell r="DS114">
            <v>12</v>
          </cell>
          <cell r="DT114" t="str">
            <v>Yes</v>
          </cell>
          <cell r="DU114" t="str">
            <v>-</v>
          </cell>
          <cell r="DV114" t="str">
            <v>0191 5270501 ext 4518</v>
          </cell>
          <cell r="DW114" t="str">
            <v>andrew.burnip@easington.gov.uk</v>
          </cell>
        </row>
        <row r="115">
          <cell r="B115" t="str">
            <v>Brentwood</v>
          </cell>
          <cell r="C115">
            <v>4</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14</v>
          </cell>
          <cell r="U115">
            <v>3</v>
          </cell>
          <cell r="V115">
            <v>1</v>
          </cell>
          <cell r="W115">
            <v>2</v>
          </cell>
          <cell r="X115">
            <v>0</v>
          </cell>
          <cell r="Y115">
            <v>0</v>
          </cell>
          <cell r="Z115">
            <v>1</v>
          </cell>
          <cell r="AA115">
            <v>21</v>
          </cell>
          <cell r="AB115">
            <v>1</v>
          </cell>
          <cell r="AC115">
            <v>0</v>
          </cell>
          <cell r="AD115">
            <v>0</v>
          </cell>
          <cell r="AE115">
            <v>0</v>
          </cell>
          <cell r="AF115">
            <v>0</v>
          </cell>
          <cell r="AG115">
            <v>1</v>
          </cell>
          <cell r="AH115">
            <v>0</v>
          </cell>
          <cell r="AI115">
            <v>2</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15</v>
          </cell>
          <cell r="BI115">
            <v>3</v>
          </cell>
          <cell r="BJ115">
            <v>1</v>
          </cell>
          <cell r="BK115">
            <v>2</v>
          </cell>
          <cell r="BL115">
            <v>0</v>
          </cell>
          <cell r="BM115">
            <v>1</v>
          </cell>
          <cell r="BN115">
            <v>1</v>
          </cell>
          <cell r="BO115">
            <v>23</v>
          </cell>
          <cell r="BP115">
            <v>0</v>
          </cell>
          <cell r="BQ115">
            <v>0</v>
          </cell>
          <cell r="BR115">
            <v>0</v>
          </cell>
          <cell r="BS115">
            <v>0</v>
          </cell>
          <cell r="BT115">
            <v>0</v>
          </cell>
          <cell r="BU115">
            <v>0</v>
          </cell>
          <cell r="BV115">
            <v>0</v>
          </cell>
          <cell r="BW115">
            <v>0</v>
          </cell>
          <cell r="BX115">
            <v>4</v>
          </cell>
          <cell r="BY115">
            <v>0</v>
          </cell>
          <cell r="BZ115">
            <v>0</v>
          </cell>
          <cell r="CA115">
            <v>0</v>
          </cell>
          <cell r="CB115">
            <v>0</v>
          </cell>
          <cell r="CC115">
            <v>0</v>
          </cell>
          <cell r="CD115">
            <v>0</v>
          </cell>
          <cell r="CE115">
            <v>4</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4</v>
          </cell>
          <cell r="DM115">
            <v>0</v>
          </cell>
          <cell r="DN115">
            <v>0</v>
          </cell>
          <cell r="DO115">
            <v>0</v>
          </cell>
          <cell r="DP115">
            <v>0</v>
          </cell>
          <cell r="DQ115">
            <v>0</v>
          </cell>
          <cell r="DR115">
            <v>0</v>
          </cell>
          <cell r="DS115">
            <v>4</v>
          </cell>
          <cell r="DT115" t="str">
            <v>Yes</v>
          </cell>
          <cell r="DU115" t="str">
            <v>-</v>
          </cell>
          <cell r="DV115" t="str">
            <v>01277 312564</v>
          </cell>
          <cell r="DW115" t="str">
            <v>debra.wyrill@brentwood.gov.uk</v>
          </cell>
        </row>
        <row r="116">
          <cell r="B116" t="str">
            <v>Basingstoke and Deane</v>
          </cell>
          <cell r="C116">
            <v>6</v>
          </cell>
          <cell r="D116">
            <v>0</v>
          </cell>
          <cell r="E116">
            <v>0</v>
          </cell>
          <cell r="F116">
            <v>0</v>
          </cell>
          <cell r="G116">
            <v>0</v>
          </cell>
          <cell r="H116">
            <v>1</v>
          </cell>
          <cell r="I116">
            <v>0</v>
          </cell>
          <cell r="J116">
            <v>0</v>
          </cell>
          <cell r="K116">
            <v>1</v>
          </cell>
          <cell r="L116">
            <v>0</v>
          </cell>
          <cell r="M116">
            <v>0</v>
          </cell>
          <cell r="N116">
            <v>0</v>
          </cell>
          <cell r="O116">
            <v>0</v>
          </cell>
          <cell r="P116">
            <v>0</v>
          </cell>
          <cell r="Q116">
            <v>0</v>
          </cell>
          <cell r="R116">
            <v>0</v>
          </cell>
          <cell r="S116">
            <v>0</v>
          </cell>
          <cell r="T116">
            <v>0</v>
          </cell>
          <cell r="U116">
            <v>2</v>
          </cell>
          <cell r="V116">
            <v>8</v>
          </cell>
          <cell r="W116">
            <v>0</v>
          </cell>
          <cell r="X116">
            <v>0</v>
          </cell>
          <cell r="Y116">
            <v>0</v>
          </cell>
          <cell r="Z116">
            <v>0</v>
          </cell>
          <cell r="AA116">
            <v>10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2</v>
          </cell>
          <cell r="BJ116">
            <v>8</v>
          </cell>
          <cell r="BK116">
            <v>0</v>
          </cell>
          <cell r="BL116">
            <v>1</v>
          </cell>
          <cell r="BM116">
            <v>0</v>
          </cell>
          <cell r="BN116">
            <v>0</v>
          </cell>
          <cell r="BO116">
            <v>11</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t="str">
            <v>Yes</v>
          </cell>
          <cell r="DU116" t="str">
            <v>-</v>
          </cell>
          <cell r="DV116" t="str">
            <v>01256 845422</v>
          </cell>
          <cell r="DW116" t="str">
            <v>i.farr@basingstoke.gov.uk</v>
          </cell>
        </row>
        <row r="117">
          <cell r="B117" t="str">
            <v>Wychavon</v>
          </cell>
          <cell r="C117">
            <v>8</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2</v>
          </cell>
          <cell r="U117">
            <v>0</v>
          </cell>
          <cell r="V117">
            <v>0</v>
          </cell>
          <cell r="W117">
            <v>0</v>
          </cell>
          <cell r="X117">
            <v>0</v>
          </cell>
          <cell r="Y117">
            <v>0</v>
          </cell>
          <cell r="Z117">
            <v>0</v>
          </cell>
          <cell r="AA117">
            <v>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2</v>
          </cell>
          <cell r="BI117">
            <v>0</v>
          </cell>
          <cell r="BJ117">
            <v>0</v>
          </cell>
          <cell r="BK117">
            <v>0</v>
          </cell>
          <cell r="BL117">
            <v>0</v>
          </cell>
          <cell r="BM117">
            <v>0</v>
          </cell>
          <cell r="BN117">
            <v>0</v>
          </cell>
          <cell r="BO117">
            <v>2</v>
          </cell>
          <cell r="BP117">
            <v>0</v>
          </cell>
          <cell r="BQ117">
            <v>0</v>
          </cell>
          <cell r="BR117">
            <v>0</v>
          </cell>
          <cell r="BS117">
            <v>0</v>
          </cell>
          <cell r="BT117">
            <v>0</v>
          </cell>
          <cell r="BU117">
            <v>0</v>
          </cell>
          <cell r="BV117">
            <v>0</v>
          </cell>
          <cell r="BW117">
            <v>0</v>
          </cell>
          <cell r="BX117">
            <v>7</v>
          </cell>
          <cell r="BY117">
            <v>0</v>
          </cell>
          <cell r="BZ117">
            <v>0</v>
          </cell>
          <cell r="CA117">
            <v>0</v>
          </cell>
          <cell r="CB117">
            <v>0</v>
          </cell>
          <cell r="CC117">
            <v>0</v>
          </cell>
          <cell r="CD117">
            <v>0</v>
          </cell>
          <cell r="CE117">
            <v>7</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7</v>
          </cell>
          <cell r="DM117">
            <v>0</v>
          </cell>
          <cell r="DN117">
            <v>0</v>
          </cell>
          <cell r="DO117">
            <v>0</v>
          </cell>
          <cell r="DP117">
            <v>0</v>
          </cell>
          <cell r="DQ117">
            <v>0</v>
          </cell>
          <cell r="DR117">
            <v>0</v>
          </cell>
          <cell r="DS117">
            <v>7</v>
          </cell>
          <cell r="DT117" t="str">
            <v>Yes</v>
          </cell>
          <cell r="DU117" t="str">
            <v>-</v>
          </cell>
          <cell r="DV117" t="str">
            <v>01386565000</v>
          </cell>
          <cell r="DW117" t="str">
            <v>kath.smith@wychavon.gov.uk</v>
          </cell>
        </row>
        <row r="118">
          <cell r="B118" t="str">
            <v>Tonbridge and Malling</v>
          </cell>
          <cell r="C118">
            <v>6</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6</v>
          </cell>
          <cell r="U118">
            <v>2</v>
          </cell>
          <cell r="V118">
            <v>17</v>
          </cell>
          <cell r="W118">
            <v>0</v>
          </cell>
          <cell r="X118">
            <v>0</v>
          </cell>
          <cell r="Y118">
            <v>0</v>
          </cell>
          <cell r="Z118">
            <v>0</v>
          </cell>
          <cell r="AA118">
            <v>25</v>
          </cell>
          <cell r="AB118">
            <v>0</v>
          </cell>
          <cell r="AC118">
            <v>1</v>
          </cell>
          <cell r="AD118">
            <v>0</v>
          </cell>
          <cell r="AE118">
            <v>0</v>
          </cell>
          <cell r="AF118">
            <v>0</v>
          </cell>
          <cell r="AG118">
            <v>0</v>
          </cell>
          <cell r="AH118">
            <v>0</v>
          </cell>
          <cell r="AI118">
            <v>1</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1</v>
          </cell>
          <cell r="BA118">
            <v>0</v>
          </cell>
          <cell r="BB118">
            <v>0</v>
          </cell>
          <cell r="BC118">
            <v>0</v>
          </cell>
          <cell r="BD118">
            <v>0</v>
          </cell>
          <cell r="BE118">
            <v>0</v>
          </cell>
          <cell r="BF118">
            <v>0</v>
          </cell>
          <cell r="BG118">
            <v>1</v>
          </cell>
          <cell r="BH118">
            <v>7</v>
          </cell>
          <cell r="BI118">
            <v>3</v>
          </cell>
          <cell r="BJ118">
            <v>17</v>
          </cell>
          <cell r="BK118">
            <v>0</v>
          </cell>
          <cell r="BL118">
            <v>0</v>
          </cell>
          <cell r="BM118">
            <v>0</v>
          </cell>
          <cell r="BN118">
            <v>0</v>
          </cell>
          <cell r="BO118">
            <v>27</v>
          </cell>
          <cell r="BP118">
            <v>0</v>
          </cell>
          <cell r="BQ118">
            <v>0</v>
          </cell>
          <cell r="BR118">
            <v>0</v>
          </cell>
          <cell r="BS118">
            <v>0</v>
          </cell>
          <cell r="BT118">
            <v>0</v>
          </cell>
          <cell r="BU118">
            <v>0</v>
          </cell>
          <cell r="BV118">
            <v>0</v>
          </cell>
          <cell r="BW118">
            <v>0</v>
          </cell>
          <cell r="BX118">
            <v>18</v>
          </cell>
          <cell r="BY118">
            <v>5</v>
          </cell>
          <cell r="BZ118">
            <v>0</v>
          </cell>
          <cell r="CA118">
            <v>0</v>
          </cell>
          <cell r="CB118">
            <v>0</v>
          </cell>
          <cell r="CC118">
            <v>0</v>
          </cell>
          <cell r="CD118">
            <v>0</v>
          </cell>
          <cell r="CE118">
            <v>23</v>
          </cell>
          <cell r="CF118">
            <v>4</v>
          </cell>
          <cell r="CG118">
            <v>1</v>
          </cell>
          <cell r="CH118">
            <v>0</v>
          </cell>
          <cell r="CI118">
            <v>0</v>
          </cell>
          <cell r="CJ118">
            <v>0</v>
          </cell>
          <cell r="CK118">
            <v>0</v>
          </cell>
          <cell r="CL118">
            <v>0</v>
          </cell>
          <cell r="CM118">
            <v>5</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1</v>
          </cell>
          <cell r="DE118">
            <v>1</v>
          </cell>
          <cell r="DF118">
            <v>0</v>
          </cell>
          <cell r="DG118">
            <v>0</v>
          </cell>
          <cell r="DH118">
            <v>0</v>
          </cell>
          <cell r="DI118">
            <v>0</v>
          </cell>
          <cell r="DJ118">
            <v>0</v>
          </cell>
          <cell r="DK118">
            <v>2</v>
          </cell>
          <cell r="DL118">
            <v>23</v>
          </cell>
          <cell r="DM118">
            <v>7</v>
          </cell>
          <cell r="DN118">
            <v>0</v>
          </cell>
          <cell r="DO118">
            <v>0</v>
          </cell>
          <cell r="DP118">
            <v>0</v>
          </cell>
          <cell r="DQ118">
            <v>0</v>
          </cell>
          <cell r="DR118">
            <v>0</v>
          </cell>
          <cell r="DS118">
            <v>30</v>
          </cell>
          <cell r="DT118" t="str">
            <v>Yes</v>
          </cell>
          <cell r="DU118" t="str">
            <v xml:space="preserve"> </v>
          </cell>
          <cell r="DV118" t="str">
            <v>01732 876227</v>
          </cell>
          <cell r="DW118" t="str">
            <v>danae.spencer@tmbc.gov.uk</v>
          </cell>
        </row>
        <row r="119">
          <cell r="B119" t="str">
            <v>Wellingborough</v>
          </cell>
          <cell r="C119">
            <v>3</v>
          </cell>
          <cell r="D119">
            <v>0</v>
          </cell>
          <cell r="E119">
            <v>0</v>
          </cell>
          <cell r="F119">
            <v>0</v>
          </cell>
          <cell r="G119">
            <v>0</v>
          </cell>
          <cell r="H119">
            <v>0</v>
          </cell>
          <cell r="I119">
            <v>0</v>
          </cell>
          <cell r="J119">
            <v>0</v>
          </cell>
          <cell r="K119">
            <v>0</v>
          </cell>
          <cell r="L119">
            <v>1</v>
          </cell>
          <cell r="M119">
            <v>0</v>
          </cell>
          <cell r="N119">
            <v>0</v>
          </cell>
          <cell r="O119">
            <v>0</v>
          </cell>
          <cell r="P119">
            <v>0</v>
          </cell>
          <cell r="Q119">
            <v>0</v>
          </cell>
          <cell r="R119">
            <v>0</v>
          </cell>
          <cell r="S119">
            <v>1</v>
          </cell>
          <cell r="T119">
            <v>21</v>
          </cell>
          <cell r="U119">
            <v>0</v>
          </cell>
          <cell r="V119">
            <v>0</v>
          </cell>
          <cell r="W119">
            <v>0</v>
          </cell>
          <cell r="X119">
            <v>0</v>
          </cell>
          <cell r="Y119">
            <v>0</v>
          </cell>
          <cell r="Z119">
            <v>0</v>
          </cell>
          <cell r="AA119">
            <v>21</v>
          </cell>
          <cell r="AB119">
            <v>2</v>
          </cell>
          <cell r="AC119">
            <v>0</v>
          </cell>
          <cell r="AD119">
            <v>0</v>
          </cell>
          <cell r="AE119">
            <v>0</v>
          </cell>
          <cell r="AF119">
            <v>0</v>
          </cell>
          <cell r="AG119">
            <v>0</v>
          </cell>
          <cell r="AH119">
            <v>0</v>
          </cell>
          <cell r="AI119">
            <v>2</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24</v>
          </cell>
          <cell r="BI119">
            <v>0</v>
          </cell>
          <cell r="BJ119">
            <v>0</v>
          </cell>
          <cell r="BK119">
            <v>0</v>
          </cell>
          <cell r="BL119">
            <v>0</v>
          </cell>
          <cell r="BM119">
            <v>0</v>
          </cell>
          <cell r="BN119">
            <v>0</v>
          </cell>
          <cell r="BO119">
            <v>24</v>
          </cell>
          <cell r="BP119">
            <v>0</v>
          </cell>
          <cell r="BQ119">
            <v>0</v>
          </cell>
          <cell r="BR119">
            <v>0</v>
          </cell>
          <cell r="BS119">
            <v>0</v>
          </cell>
          <cell r="BT119">
            <v>0</v>
          </cell>
          <cell r="BU119">
            <v>0</v>
          </cell>
          <cell r="BV119">
            <v>0</v>
          </cell>
          <cell r="BW119">
            <v>0</v>
          </cell>
          <cell r="BX119">
            <v>4</v>
          </cell>
          <cell r="BY119">
            <v>1</v>
          </cell>
          <cell r="BZ119">
            <v>0</v>
          </cell>
          <cell r="CA119">
            <v>0</v>
          </cell>
          <cell r="CB119">
            <v>0</v>
          </cell>
          <cell r="CC119">
            <v>0</v>
          </cell>
          <cell r="CD119">
            <v>0</v>
          </cell>
          <cell r="CE119">
            <v>5</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4</v>
          </cell>
          <cell r="DM119">
            <v>1</v>
          </cell>
          <cell r="DN119">
            <v>0</v>
          </cell>
          <cell r="DO119">
            <v>0</v>
          </cell>
          <cell r="DP119">
            <v>0</v>
          </cell>
          <cell r="DQ119">
            <v>0</v>
          </cell>
          <cell r="DR119">
            <v>0</v>
          </cell>
          <cell r="DS119">
            <v>5</v>
          </cell>
          <cell r="DT119" t="str">
            <v>Yes</v>
          </cell>
          <cell r="DU119" t="str">
            <v>-</v>
          </cell>
          <cell r="DV119" t="str">
            <v>01933 231807</v>
          </cell>
          <cell r="DW119" t="str">
            <v>satkins@wellingborough.gov.uk</v>
          </cell>
        </row>
        <row r="120">
          <cell r="B120" t="str">
            <v>West Somerset</v>
          </cell>
          <cell r="C120">
            <v>7</v>
          </cell>
          <cell r="D120">
            <v>4</v>
          </cell>
          <cell r="E120">
            <v>0</v>
          </cell>
          <cell r="F120">
            <v>0</v>
          </cell>
          <cell r="G120">
            <v>0</v>
          </cell>
          <cell r="H120">
            <v>0</v>
          </cell>
          <cell r="I120">
            <v>0</v>
          </cell>
          <cell r="J120">
            <v>0</v>
          </cell>
          <cell r="K120">
            <v>4</v>
          </cell>
          <cell r="L120">
            <v>1</v>
          </cell>
          <cell r="M120">
            <v>0</v>
          </cell>
          <cell r="N120">
            <v>0</v>
          </cell>
          <cell r="O120">
            <v>0</v>
          </cell>
          <cell r="P120">
            <v>0</v>
          </cell>
          <cell r="Q120">
            <v>0</v>
          </cell>
          <cell r="R120">
            <v>0</v>
          </cell>
          <cell r="S120">
            <v>1</v>
          </cell>
          <cell r="T120">
            <v>1</v>
          </cell>
          <cell r="U120">
            <v>2</v>
          </cell>
          <cell r="V120">
            <v>2</v>
          </cell>
          <cell r="W120">
            <v>1</v>
          </cell>
          <cell r="X120">
            <v>0</v>
          </cell>
          <cell r="Y120">
            <v>0</v>
          </cell>
          <cell r="Z120">
            <v>0</v>
          </cell>
          <cell r="AA120">
            <v>6</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5</v>
          </cell>
          <cell r="BA120">
            <v>0</v>
          </cell>
          <cell r="BB120">
            <v>0</v>
          </cell>
          <cell r="BC120">
            <v>0</v>
          </cell>
          <cell r="BD120">
            <v>0</v>
          </cell>
          <cell r="BE120">
            <v>0</v>
          </cell>
          <cell r="BF120">
            <v>0</v>
          </cell>
          <cell r="BG120">
            <v>5</v>
          </cell>
          <cell r="BH120">
            <v>11</v>
          </cell>
          <cell r="BI120">
            <v>2</v>
          </cell>
          <cell r="BJ120">
            <v>2</v>
          </cell>
          <cell r="BK120">
            <v>1</v>
          </cell>
          <cell r="BL120">
            <v>0</v>
          </cell>
          <cell r="BM120">
            <v>0</v>
          </cell>
          <cell r="BN120">
            <v>0</v>
          </cell>
          <cell r="BO120">
            <v>16</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t="str">
            <v>Yes</v>
          </cell>
          <cell r="DU120" t="str">
            <v>-</v>
          </cell>
          <cell r="DV120" t="str">
            <v>01984 635293</v>
          </cell>
          <cell r="DW120" t="str">
            <v>jstares@westsomerset.gov.uk</v>
          </cell>
        </row>
        <row r="121">
          <cell r="B121" t="str">
            <v>Forest Heath</v>
          </cell>
          <cell r="C121">
            <v>4</v>
          </cell>
          <cell r="D121">
            <v>0</v>
          </cell>
          <cell r="E121">
            <v>0</v>
          </cell>
          <cell r="F121">
            <v>0</v>
          </cell>
          <cell r="G121">
            <v>0</v>
          </cell>
          <cell r="H121">
            <v>0</v>
          </cell>
          <cell r="I121">
            <v>0</v>
          </cell>
          <cell r="J121">
            <v>0</v>
          </cell>
          <cell r="K121">
            <v>0</v>
          </cell>
          <cell r="L121">
            <v>2</v>
          </cell>
          <cell r="M121">
            <v>0</v>
          </cell>
          <cell r="N121">
            <v>0</v>
          </cell>
          <cell r="O121">
            <v>0</v>
          </cell>
          <cell r="P121">
            <v>0</v>
          </cell>
          <cell r="Q121">
            <v>0</v>
          </cell>
          <cell r="R121">
            <v>0</v>
          </cell>
          <cell r="S121">
            <v>2</v>
          </cell>
          <cell r="T121">
            <v>5</v>
          </cell>
          <cell r="U121">
            <v>1</v>
          </cell>
          <cell r="V121">
            <v>1</v>
          </cell>
          <cell r="W121">
            <v>0</v>
          </cell>
          <cell r="X121">
            <v>0</v>
          </cell>
          <cell r="Y121">
            <v>0</v>
          </cell>
          <cell r="Z121">
            <v>0</v>
          </cell>
          <cell r="AA121">
            <v>7</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1</v>
          </cell>
          <cell r="BA121">
            <v>0</v>
          </cell>
          <cell r="BB121">
            <v>0</v>
          </cell>
          <cell r="BC121">
            <v>0</v>
          </cell>
          <cell r="BD121">
            <v>0</v>
          </cell>
          <cell r="BE121">
            <v>0</v>
          </cell>
          <cell r="BF121">
            <v>0</v>
          </cell>
          <cell r="BG121">
            <v>1</v>
          </cell>
          <cell r="BH121">
            <v>8</v>
          </cell>
          <cell r="BI121">
            <v>1</v>
          </cell>
          <cell r="BJ121">
            <v>1</v>
          </cell>
          <cell r="BK121">
            <v>0</v>
          </cell>
          <cell r="BL121">
            <v>0</v>
          </cell>
          <cell r="BM121">
            <v>0</v>
          </cell>
          <cell r="BN121">
            <v>0</v>
          </cell>
          <cell r="BO121">
            <v>10</v>
          </cell>
          <cell r="BP121">
            <v>0</v>
          </cell>
          <cell r="BQ121">
            <v>0</v>
          </cell>
          <cell r="BR121">
            <v>0</v>
          </cell>
          <cell r="BS121">
            <v>0</v>
          </cell>
          <cell r="BT121">
            <v>0</v>
          </cell>
          <cell r="BU121">
            <v>0</v>
          </cell>
          <cell r="BV121">
            <v>0</v>
          </cell>
          <cell r="BW121">
            <v>0</v>
          </cell>
          <cell r="BX121">
            <v>1</v>
          </cell>
          <cell r="BY121">
            <v>0</v>
          </cell>
          <cell r="BZ121">
            <v>0</v>
          </cell>
          <cell r="CA121">
            <v>0</v>
          </cell>
          <cell r="CB121">
            <v>0</v>
          </cell>
          <cell r="CC121">
            <v>0</v>
          </cell>
          <cell r="CD121">
            <v>0</v>
          </cell>
          <cell r="CE121">
            <v>1</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1</v>
          </cell>
          <cell r="DM121">
            <v>0</v>
          </cell>
          <cell r="DN121">
            <v>0</v>
          </cell>
          <cell r="DO121">
            <v>0</v>
          </cell>
          <cell r="DP121">
            <v>0</v>
          </cell>
          <cell r="DQ121">
            <v>0</v>
          </cell>
          <cell r="DR121">
            <v>0</v>
          </cell>
          <cell r="DS121">
            <v>1</v>
          </cell>
          <cell r="DT121" t="str">
            <v>Yes</v>
          </cell>
          <cell r="DU121" t="str">
            <v>-</v>
          </cell>
          <cell r="DV121" t="str">
            <v>01638 719344</v>
          </cell>
          <cell r="DW121" t="str">
            <v>tony.hobby@forest-heath.gov.uk</v>
          </cell>
        </row>
        <row r="122">
          <cell r="B122" t="str">
            <v>St Helens</v>
          </cell>
          <cell r="C122">
            <v>9</v>
          </cell>
          <cell r="D122">
            <v>0</v>
          </cell>
          <cell r="E122">
            <v>0</v>
          </cell>
          <cell r="F122">
            <v>0</v>
          </cell>
          <cell r="G122">
            <v>0</v>
          </cell>
          <cell r="H122">
            <v>0</v>
          </cell>
          <cell r="I122">
            <v>0</v>
          </cell>
          <cell r="J122">
            <v>0</v>
          </cell>
          <cell r="K122">
            <v>0</v>
          </cell>
          <cell r="L122">
            <v>5</v>
          </cell>
          <cell r="M122">
            <v>1</v>
          </cell>
          <cell r="N122">
            <v>0</v>
          </cell>
          <cell r="O122">
            <v>0</v>
          </cell>
          <cell r="P122">
            <v>0</v>
          </cell>
          <cell r="Q122">
            <v>0</v>
          </cell>
          <cell r="R122">
            <v>0</v>
          </cell>
          <cell r="S122">
            <v>6</v>
          </cell>
          <cell r="T122">
            <v>14</v>
          </cell>
          <cell r="U122">
            <v>1</v>
          </cell>
          <cell r="V122">
            <v>2</v>
          </cell>
          <cell r="W122">
            <v>0</v>
          </cell>
          <cell r="X122">
            <v>0</v>
          </cell>
          <cell r="Y122">
            <v>0</v>
          </cell>
          <cell r="Z122">
            <v>0</v>
          </cell>
          <cell r="AA122">
            <v>17</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15</v>
          </cell>
          <cell r="BA122">
            <v>0</v>
          </cell>
          <cell r="BB122">
            <v>0</v>
          </cell>
          <cell r="BC122">
            <v>0</v>
          </cell>
          <cell r="BD122">
            <v>0</v>
          </cell>
          <cell r="BE122">
            <v>0</v>
          </cell>
          <cell r="BF122">
            <v>0</v>
          </cell>
          <cell r="BG122">
            <v>15</v>
          </cell>
          <cell r="BH122">
            <v>34</v>
          </cell>
          <cell r="BI122">
            <v>2</v>
          </cell>
          <cell r="BJ122">
            <v>2</v>
          </cell>
          <cell r="BK122">
            <v>0</v>
          </cell>
          <cell r="BL122">
            <v>0</v>
          </cell>
          <cell r="BM122">
            <v>0</v>
          </cell>
          <cell r="BN122">
            <v>0</v>
          </cell>
          <cell r="BO122">
            <v>38</v>
          </cell>
          <cell r="BP122">
            <v>0</v>
          </cell>
          <cell r="BQ122">
            <v>0</v>
          </cell>
          <cell r="BR122">
            <v>0</v>
          </cell>
          <cell r="BS122">
            <v>0</v>
          </cell>
          <cell r="BT122">
            <v>0</v>
          </cell>
          <cell r="BU122">
            <v>0</v>
          </cell>
          <cell r="BV122">
            <v>0</v>
          </cell>
          <cell r="BW122">
            <v>0</v>
          </cell>
          <cell r="BX122">
            <v>39</v>
          </cell>
          <cell r="BY122">
            <v>6</v>
          </cell>
          <cell r="BZ122">
            <v>0</v>
          </cell>
          <cell r="CA122">
            <v>0</v>
          </cell>
          <cell r="CB122">
            <v>0</v>
          </cell>
          <cell r="CC122">
            <v>0</v>
          </cell>
          <cell r="CD122">
            <v>0</v>
          </cell>
          <cell r="CE122">
            <v>45</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3</v>
          </cell>
          <cell r="DE122">
            <v>1</v>
          </cell>
          <cell r="DF122">
            <v>2</v>
          </cell>
          <cell r="DG122">
            <v>0</v>
          </cell>
          <cell r="DH122">
            <v>0</v>
          </cell>
          <cell r="DI122">
            <v>0</v>
          </cell>
          <cell r="DJ122">
            <v>0</v>
          </cell>
          <cell r="DK122">
            <v>6</v>
          </cell>
          <cell r="DL122">
            <v>42</v>
          </cell>
          <cell r="DM122">
            <v>7</v>
          </cell>
          <cell r="DN122">
            <v>2</v>
          </cell>
          <cell r="DO122">
            <v>0</v>
          </cell>
          <cell r="DP122">
            <v>0</v>
          </cell>
          <cell r="DQ122">
            <v>0</v>
          </cell>
          <cell r="DR122">
            <v>0</v>
          </cell>
          <cell r="DS122">
            <v>51</v>
          </cell>
          <cell r="DT122" t="str">
            <v>Yes</v>
          </cell>
          <cell r="DU122" t="str">
            <v>-</v>
          </cell>
          <cell r="DV122" t="str">
            <v>01744 675141</v>
          </cell>
          <cell r="DW122" t="str">
            <v>joannemacdonald@sthelens.gov.uk</v>
          </cell>
        </row>
        <row r="123">
          <cell r="B123" t="str">
            <v>Gateshead</v>
          </cell>
          <cell r="C123">
            <v>1</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1</v>
          </cell>
          <cell r="U123">
            <v>2</v>
          </cell>
          <cell r="V123">
            <v>0</v>
          </cell>
          <cell r="W123">
            <v>0</v>
          </cell>
          <cell r="X123">
            <v>0</v>
          </cell>
          <cell r="Y123">
            <v>0</v>
          </cell>
          <cell r="Z123">
            <v>0</v>
          </cell>
          <cell r="AA123">
            <v>3</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6</v>
          </cell>
          <cell r="BA123">
            <v>0</v>
          </cell>
          <cell r="BB123">
            <v>0</v>
          </cell>
          <cell r="BC123">
            <v>0</v>
          </cell>
          <cell r="BD123">
            <v>0</v>
          </cell>
          <cell r="BE123">
            <v>0</v>
          </cell>
          <cell r="BF123">
            <v>0</v>
          </cell>
          <cell r="BG123">
            <v>6</v>
          </cell>
          <cell r="BH123">
            <v>7</v>
          </cell>
          <cell r="BI123">
            <v>2</v>
          </cell>
          <cell r="BJ123">
            <v>0</v>
          </cell>
          <cell r="BK123">
            <v>0</v>
          </cell>
          <cell r="BL123">
            <v>0</v>
          </cell>
          <cell r="BM123">
            <v>0</v>
          </cell>
          <cell r="BN123">
            <v>0</v>
          </cell>
          <cell r="BO123">
            <v>9</v>
          </cell>
          <cell r="BP123">
            <v>17</v>
          </cell>
          <cell r="BQ123">
            <v>0</v>
          </cell>
          <cell r="BR123">
            <v>0</v>
          </cell>
          <cell r="BS123">
            <v>0</v>
          </cell>
          <cell r="BT123">
            <v>0</v>
          </cell>
          <cell r="BU123">
            <v>0</v>
          </cell>
          <cell r="BV123">
            <v>0</v>
          </cell>
          <cell r="BW123">
            <v>17</v>
          </cell>
          <cell r="BX123">
            <v>14</v>
          </cell>
          <cell r="BY123">
            <v>0</v>
          </cell>
          <cell r="BZ123">
            <v>0</v>
          </cell>
          <cell r="CA123">
            <v>0</v>
          </cell>
          <cell r="CB123">
            <v>0</v>
          </cell>
          <cell r="CC123">
            <v>0</v>
          </cell>
          <cell r="CD123">
            <v>0</v>
          </cell>
          <cell r="CE123">
            <v>14</v>
          </cell>
          <cell r="CF123">
            <v>19</v>
          </cell>
          <cell r="CG123">
            <v>0</v>
          </cell>
          <cell r="CH123">
            <v>0</v>
          </cell>
          <cell r="CI123">
            <v>0</v>
          </cell>
          <cell r="CJ123">
            <v>0</v>
          </cell>
          <cell r="CK123">
            <v>0</v>
          </cell>
          <cell r="CL123">
            <v>0</v>
          </cell>
          <cell r="CM123">
            <v>19</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1</v>
          </cell>
          <cell r="DE123">
            <v>0</v>
          </cell>
          <cell r="DF123">
            <v>0</v>
          </cell>
          <cell r="DG123">
            <v>0</v>
          </cell>
          <cell r="DH123">
            <v>0</v>
          </cell>
          <cell r="DI123">
            <v>0</v>
          </cell>
          <cell r="DJ123">
            <v>0</v>
          </cell>
          <cell r="DK123">
            <v>1</v>
          </cell>
          <cell r="DL123">
            <v>51</v>
          </cell>
          <cell r="DM123">
            <v>0</v>
          </cell>
          <cell r="DN123">
            <v>0</v>
          </cell>
          <cell r="DO123">
            <v>0</v>
          </cell>
          <cell r="DP123">
            <v>0</v>
          </cell>
          <cell r="DQ123">
            <v>0</v>
          </cell>
          <cell r="DR123">
            <v>0</v>
          </cell>
          <cell r="DS123">
            <v>51</v>
          </cell>
          <cell r="DT123" t="str">
            <v>Yes</v>
          </cell>
          <cell r="DU123" t="str">
            <v>- Spoke to contact the fig in e611 is correct they only just started completing the section not collected in the last quarters. 20/08/07 LS</v>
          </cell>
          <cell r="DV123" t="str">
            <v>0191 433 2735</v>
          </cell>
          <cell r="DW123" t="str">
            <v>PhillipWalker@Gateshead.Gov.Uk</v>
          </cell>
        </row>
        <row r="124">
          <cell r="B124" t="str">
            <v>Hammersmith and Fulham</v>
          </cell>
          <cell r="C124">
            <v>5</v>
          </cell>
          <cell r="D124">
            <v>1</v>
          </cell>
          <cell r="E124">
            <v>0</v>
          </cell>
          <cell r="F124">
            <v>1</v>
          </cell>
          <cell r="G124">
            <v>0</v>
          </cell>
          <cell r="H124">
            <v>0</v>
          </cell>
          <cell r="I124">
            <v>1</v>
          </cell>
          <cell r="J124">
            <v>0</v>
          </cell>
          <cell r="K124">
            <v>3</v>
          </cell>
          <cell r="L124">
            <v>0</v>
          </cell>
          <cell r="M124">
            <v>0</v>
          </cell>
          <cell r="N124">
            <v>0</v>
          </cell>
          <cell r="O124">
            <v>0</v>
          </cell>
          <cell r="P124">
            <v>0</v>
          </cell>
          <cell r="Q124">
            <v>0</v>
          </cell>
          <cell r="R124">
            <v>0</v>
          </cell>
          <cell r="S124">
            <v>0</v>
          </cell>
          <cell r="T124">
            <v>2</v>
          </cell>
          <cell r="U124">
            <v>4</v>
          </cell>
          <cell r="V124">
            <v>6</v>
          </cell>
          <cell r="W124">
            <v>10</v>
          </cell>
          <cell r="X124">
            <v>35</v>
          </cell>
          <cell r="Y124">
            <v>23</v>
          </cell>
          <cell r="Z124">
            <v>9</v>
          </cell>
          <cell r="AA124">
            <v>89</v>
          </cell>
          <cell r="AB124">
            <v>0</v>
          </cell>
          <cell r="AC124">
            <v>1</v>
          </cell>
          <cell r="AD124">
            <v>0</v>
          </cell>
          <cell r="AE124">
            <v>0</v>
          </cell>
          <cell r="AF124">
            <v>2</v>
          </cell>
          <cell r="AG124">
            <v>0</v>
          </cell>
          <cell r="AH124">
            <v>0</v>
          </cell>
          <cell r="AI124">
            <v>3</v>
          </cell>
          <cell r="AJ124">
            <v>1</v>
          </cell>
          <cell r="AK124">
            <v>1</v>
          </cell>
          <cell r="AL124">
            <v>0</v>
          </cell>
          <cell r="AM124">
            <v>1</v>
          </cell>
          <cell r="AN124">
            <v>1</v>
          </cell>
          <cell r="AO124">
            <v>0</v>
          </cell>
          <cell r="AP124">
            <v>1</v>
          </cell>
          <cell r="AQ124">
            <v>5</v>
          </cell>
          <cell r="AR124">
            <v>0</v>
          </cell>
          <cell r="AS124">
            <v>0</v>
          </cell>
          <cell r="AT124">
            <v>0</v>
          </cell>
          <cell r="AU124">
            <v>0</v>
          </cell>
          <cell r="AV124">
            <v>0</v>
          </cell>
          <cell r="AW124">
            <v>0</v>
          </cell>
          <cell r="AX124">
            <v>0</v>
          </cell>
          <cell r="AY124">
            <v>0</v>
          </cell>
          <cell r="AZ124">
            <v>16</v>
          </cell>
          <cell r="BA124">
            <v>6</v>
          </cell>
          <cell r="BB124">
            <v>1</v>
          </cell>
          <cell r="BC124">
            <v>0</v>
          </cell>
          <cell r="BD124">
            <v>4</v>
          </cell>
          <cell r="BE124">
            <v>1</v>
          </cell>
          <cell r="BF124">
            <v>0</v>
          </cell>
          <cell r="BG124">
            <v>28</v>
          </cell>
          <cell r="BH124">
            <v>20</v>
          </cell>
          <cell r="BI124">
            <v>12</v>
          </cell>
          <cell r="BJ124">
            <v>8</v>
          </cell>
          <cell r="BK124">
            <v>11</v>
          </cell>
          <cell r="BL124">
            <v>42</v>
          </cell>
          <cell r="BM124">
            <v>25</v>
          </cell>
          <cell r="BN124">
            <v>10</v>
          </cell>
          <cell r="BO124">
            <v>128</v>
          </cell>
          <cell r="BP124">
            <v>0</v>
          </cell>
          <cell r="BQ124">
            <v>0</v>
          </cell>
          <cell r="BR124">
            <v>0</v>
          </cell>
          <cell r="BS124">
            <v>0</v>
          </cell>
          <cell r="BT124">
            <v>0</v>
          </cell>
          <cell r="BU124">
            <v>0</v>
          </cell>
          <cell r="BV124">
            <v>0</v>
          </cell>
          <cell r="BW124">
            <v>0</v>
          </cell>
          <cell r="BX124">
            <v>0</v>
          </cell>
          <cell r="BY124">
            <v>0</v>
          </cell>
          <cell r="BZ124">
            <v>2</v>
          </cell>
          <cell r="CA124">
            <v>0</v>
          </cell>
          <cell r="CB124">
            <v>0</v>
          </cell>
          <cell r="CC124">
            <v>0</v>
          </cell>
          <cell r="CD124">
            <v>0</v>
          </cell>
          <cell r="CE124">
            <v>2</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2</v>
          </cell>
          <cell r="DO124">
            <v>0</v>
          </cell>
          <cell r="DP124">
            <v>0</v>
          </cell>
          <cell r="DQ124">
            <v>0</v>
          </cell>
          <cell r="DR124">
            <v>0</v>
          </cell>
          <cell r="DS124">
            <v>2</v>
          </cell>
          <cell r="DT124" t="str">
            <v>Yes</v>
          </cell>
          <cell r="DU124" t="str">
            <v>-</v>
          </cell>
          <cell r="DV124" t="str">
            <v>020 8753 1716</v>
          </cell>
          <cell r="DW124" t="str">
            <v>John.knight@lbhf.gov.uk</v>
          </cell>
        </row>
        <row r="125">
          <cell r="B125" t="str">
            <v>Wandsworth</v>
          </cell>
          <cell r="C125">
            <v>5</v>
          </cell>
          <cell r="D125">
            <v>0</v>
          </cell>
          <cell r="E125">
            <v>0</v>
          </cell>
          <cell r="F125">
            <v>0</v>
          </cell>
          <cell r="G125">
            <v>0</v>
          </cell>
          <cell r="H125">
            <v>0</v>
          </cell>
          <cell r="I125">
            <v>0</v>
          </cell>
          <cell r="J125">
            <v>0</v>
          </cell>
          <cell r="K125">
            <v>0</v>
          </cell>
          <cell r="L125">
            <v>0</v>
          </cell>
          <cell r="M125">
            <v>1</v>
          </cell>
          <cell r="N125">
            <v>0</v>
          </cell>
          <cell r="O125">
            <v>0</v>
          </cell>
          <cell r="P125">
            <v>0</v>
          </cell>
          <cell r="Q125">
            <v>0</v>
          </cell>
          <cell r="R125">
            <v>0</v>
          </cell>
          <cell r="S125">
            <v>1</v>
          </cell>
          <cell r="T125">
            <v>6</v>
          </cell>
          <cell r="U125">
            <v>16</v>
          </cell>
          <cell r="V125">
            <v>30</v>
          </cell>
          <cell r="W125">
            <v>26</v>
          </cell>
          <cell r="X125">
            <v>18</v>
          </cell>
          <cell r="Y125">
            <v>1</v>
          </cell>
          <cell r="Z125">
            <v>2</v>
          </cell>
          <cell r="AA125">
            <v>99</v>
          </cell>
          <cell r="AB125">
            <v>0</v>
          </cell>
          <cell r="AC125">
            <v>0</v>
          </cell>
          <cell r="AD125">
            <v>1</v>
          </cell>
          <cell r="AE125">
            <v>1</v>
          </cell>
          <cell r="AF125">
            <v>1</v>
          </cell>
          <cell r="AG125">
            <v>0</v>
          </cell>
          <cell r="AH125">
            <v>0</v>
          </cell>
          <cell r="AI125">
            <v>3</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12</v>
          </cell>
          <cell r="BA125">
            <v>5</v>
          </cell>
          <cell r="BB125">
            <v>4</v>
          </cell>
          <cell r="BC125">
            <v>0</v>
          </cell>
          <cell r="BD125">
            <v>2</v>
          </cell>
          <cell r="BE125">
            <v>0</v>
          </cell>
          <cell r="BF125">
            <v>0</v>
          </cell>
          <cell r="BG125">
            <v>23</v>
          </cell>
          <cell r="BH125">
            <v>18</v>
          </cell>
          <cell r="BI125">
            <v>22</v>
          </cell>
          <cell r="BJ125">
            <v>35</v>
          </cell>
          <cell r="BK125">
            <v>27</v>
          </cell>
          <cell r="BL125">
            <v>21</v>
          </cell>
          <cell r="BM125">
            <v>1</v>
          </cell>
          <cell r="BN125">
            <v>2</v>
          </cell>
          <cell r="BO125">
            <v>126</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t="str">
            <v>Yes</v>
          </cell>
          <cell r="DU125" t="str">
            <v>-</v>
          </cell>
          <cell r="DV125" t="str">
            <v>020 8871 6596</v>
          </cell>
          <cell r="DW125" t="str">
            <v>dmorris@wandsworth.gov.uk</v>
          </cell>
        </row>
        <row r="126">
          <cell r="B126" t="str">
            <v>Mid Bedfordshire</v>
          </cell>
          <cell r="C126">
            <v>4</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23</v>
          </cell>
          <cell r="U126">
            <v>4</v>
          </cell>
          <cell r="V126">
            <v>0</v>
          </cell>
          <cell r="W126">
            <v>0</v>
          </cell>
          <cell r="X126">
            <v>0</v>
          </cell>
          <cell r="Y126">
            <v>0</v>
          </cell>
          <cell r="Z126">
            <v>0</v>
          </cell>
          <cell r="AA126">
            <v>27</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23</v>
          </cell>
          <cell r="BI126">
            <v>4</v>
          </cell>
          <cell r="BJ126">
            <v>0</v>
          </cell>
          <cell r="BK126">
            <v>0</v>
          </cell>
          <cell r="BL126">
            <v>0</v>
          </cell>
          <cell r="BM126">
            <v>0</v>
          </cell>
          <cell r="BN126">
            <v>0</v>
          </cell>
          <cell r="BO126">
            <v>27</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t="str">
            <v>Yes</v>
          </cell>
          <cell r="DU126" t="str">
            <v>-</v>
          </cell>
          <cell r="DV126" t="str">
            <v>01462 611449</v>
          </cell>
          <cell r="DW126" t="str">
            <v>john.goody@midbeds.gov.uk</v>
          </cell>
        </row>
        <row r="127">
          <cell r="B127" t="str">
            <v>Slough</v>
          </cell>
          <cell r="C127">
            <v>6</v>
          </cell>
          <cell r="D127">
            <v>0</v>
          </cell>
          <cell r="E127">
            <v>0</v>
          </cell>
          <cell r="F127">
            <v>0</v>
          </cell>
          <cell r="G127">
            <v>0</v>
          </cell>
          <cell r="H127">
            <v>0</v>
          </cell>
          <cell r="I127">
            <v>0</v>
          </cell>
          <cell r="J127">
            <v>0</v>
          </cell>
          <cell r="K127">
            <v>0</v>
          </cell>
          <cell r="L127">
            <v>0</v>
          </cell>
          <cell r="M127">
            <v>1</v>
          </cell>
          <cell r="N127">
            <v>0</v>
          </cell>
          <cell r="O127">
            <v>0</v>
          </cell>
          <cell r="P127">
            <v>0</v>
          </cell>
          <cell r="Q127">
            <v>0</v>
          </cell>
          <cell r="R127">
            <v>0</v>
          </cell>
          <cell r="S127">
            <v>1</v>
          </cell>
          <cell r="T127">
            <v>1</v>
          </cell>
          <cell r="U127">
            <v>4</v>
          </cell>
          <cell r="V127">
            <v>1</v>
          </cell>
          <cell r="W127">
            <v>0</v>
          </cell>
          <cell r="X127">
            <v>3</v>
          </cell>
          <cell r="Y127">
            <v>0</v>
          </cell>
          <cell r="Z127">
            <v>0</v>
          </cell>
          <cell r="AA127">
            <v>9</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3</v>
          </cell>
          <cell r="AS127">
            <v>0</v>
          </cell>
          <cell r="AT127">
            <v>1</v>
          </cell>
          <cell r="AU127">
            <v>0</v>
          </cell>
          <cell r="AV127">
            <v>0</v>
          </cell>
          <cell r="AW127">
            <v>0</v>
          </cell>
          <cell r="AX127">
            <v>0</v>
          </cell>
          <cell r="AY127">
            <v>4</v>
          </cell>
          <cell r="AZ127">
            <v>10</v>
          </cell>
          <cell r="BA127">
            <v>1</v>
          </cell>
          <cell r="BB127">
            <v>1</v>
          </cell>
          <cell r="BC127">
            <v>1</v>
          </cell>
          <cell r="BD127">
            <v>2</v>
          </cell>
          <cell r="BE127">
            <v>0</v>
          </cell>
          <cell r="BF127">
            <v>0</v>
          </cell>
          <cell r="BG127">
            <v>15</v>
          </cell>
          <cell r="BH127">
            <v>14</v>
          </cell>
          <cell r="BI127">
            <v>6</v>
          </cell>
          <cell r="BJ127">
            <v>3</v>
          </cell>
          <cell r="BK127">
            <v>1</v>
          </cell>
          <cell r="BL127">
            <v>5</v>
          </cell>
          <cell r="BM127">
            <v>0</v>
          </cell>
          <cell r="BN127">
            <v>0</v>
          </cell>
          <cell r="BO127">
            <v>29</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t="str">
            <v>Yes</v>
          </cell>
          <cell r="DU127" t="str">
            <v>-</v>
          </cell>
          <cell r="DV127" t="str">
            <v>01753 875408</v>
          </cell>
          <cell r="DW127" t="str">
            <v>anne.bateman@slough.gov.uk</v>
          </cell>
        </row>
        <row r="128">
          <cell r="B128" t="str">
            <v>Aylesbury Vale</v>
          </cell>
          <cell r="C128">
            <v>6</v>
          </cell>
          <cell r="D128">
            <v>3</v>
          </cell>
          <cell r="E128">
            <v>2</v>
          </cell>
          <cell r="F128">
            <v>1</v>
          </cell>
          <cell r="G128">
            <v>0</v>
          </cell>
          <cell r="H128">
            <v>0</v>
          </cell>
          <cell r="I128">
            <v>0</v>
          </cell>
          <cell r="J128">
            <v>0</v>
          </cell>
          <cell r="K128">
            <v>6</v>
          </cell>
          <cell r="L128">
            <v>2</v>
          </cell>
          <cell r="M128">
            <v>1</v>
          </cell>
          <cell r="N128">
            <v>1</v>
          </cell>
          <cell r="O128">
            <v>0</v>
          </cell>
          <cell r="P128">
            <v>0</v>
          </cell>
          <cell r="Q128">
            <v>0</v>
          </cell>
          <cell r="R128">
            <v>0</v>
          </cell>
          <cell r="S128">
            <v>4</v>
          </cell>
          <cell r="T128">
            <v>2</v>
          </cell>
          <cell r="U128">
            <v>1</v>
          </cell>
          <cell r="V128">
            <v>2</v>
          </cell>
          <cell r="W128">
            <v>4</v>
          </cell>
          <cell r="X128">
            <v>1</v>
          </cell>
          <cell r="Y128">
            <v>0</v>
          </cell>
          <cell r="Z128">
            <v>0</v>
          </cell>
          <cell r="AA128">
            <v>10</v>
          </cell>
          <cell r="AB128">
            <v>0</v>
          </cell>
          <cell r="AC128">
            <v>0</v>
          </cell>
          <cell r="AD128">
            <v>0</v>
          </cell>
          <cell r="AE128">
            <v>0</v>
          </cell>
          <cell r="AF128">
            <v>0</v>
          </cell>
          <cell r="AG128">
            <v>0</v>
          </cell>
          <cell r="AH128">
            <v>0</v>
          </cell>
          <cell r="AI128">
            <v>0</v>
          </cell>
          <cell r="AJ128">
            <v>0</v>
          </cell>
          <cell r="AK128">
            <v>0</v>
          </cell>
          <cell r="AL128">
            <v>2</v>
          </cell>
          <cell r="AM128">
            <v>1</v>
          </cell>
          <cell r="AN128">
            <v>0</v>
          </cell>
          <cell r="AO128">
            <v>0</v>
          </cell>
          <cell r="AP128">
            <v>0</v>
          </cell>
          <cell r="AQ128">
            <v>3</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7</v>
          </cell>
          <cell r="BI128">
            <v>4</v>
          </cell>
          <cell r="BJ128">
            <v>6</v>
          </cell>
          <cell r="BK128">
            <v>5</v>
          </cell>
          <cell r="BL128">
            <v>1</v>
          </cell>
          <cell r="BM128">
            <v>0</v>
          </cell>
          <cell r="BN128">
            <v>0</v>
          </cell>
          <cell r="BO128">
            <v>23</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t="str">
            <v>Yes</v>
          </cell>
          <cell r="DU128" t="str">
            <v xml:space="preserve">-Spoke to contact who confirmed the rise in hostel figures were correct this is due to an increase in applications also this quarter they haven't moved alot of applications , they have recently done a transfer &amp; things are not movin as fast as they would </v>
          </cell>
          <cell r="DV128" t="str">
            <v>01296 585225</v>
          </cell>
          <cell r="DW128" t="str">
            <v>ikargbo@aylesburyvaledc.gov.uk</v>
          </cell>
        </row>
        <row r="129">
          <cell r="B129" t="str">
            <v>Peterborough</v>
          </cell>
          <cell r="C129">
            <v>4</v>
          </cell>
          <cell r="D129">
            <v>0</v>
          </cell>
          <cell r="E129">
            <v>0</v>
          </cell>
          <cell r="F129">
            <v>0</v>
          </cell>
          <cell r="G129">
            <v>0</v>
          </cell>
          <cell r="H129">
            <v>0</v>
          </cell>
          <cell r="I129">
            <v>0</v>
          </cell>
          <cell r="J129">
            <v>0</v>
          </cell>
          <cell r="K129">
            <v>0</v>
          </cell>
          <cell r="L129">
            <v>5</v>
          </cell>
          <cell r="M129">
            <v>0</v>
          </cell>
          <cell r="N129">
            <v>0</v>
          </cell>
          <cell r="O129">
            <v>0</v>
          </cell>
          <cell r="P129">
            <v>0</v>
          </cell>
          <cell r="Q129">
            <v>0</v>
          </cell>
          <cell r="R129">
            <v>0</v>
          </cell>
          <cell r="S129">
            <v>5</v>
          </cell>
          <cell r="T129">
            <v>63</v>
          </cell>
          <cell r="U129">
            <v>2</v>
          </cell>
          <cell r="V129">
            <v>0</v>
          </cell>
          <cell r="W129">
            <v>0</v>
          </cell>
          <cell r="X129">
            <v>0</v>
          </cell>
          <cell r="Y129">
            <v>0</v>
          </cell>
          <cell r="Z129">
            <v>0</v>
          </cell>
          <cell r="AA129">
            <v>65</v>
          </cell>
          <cell r="AB129">
            <v>0</v>
          </cell>
          <cell r="AC129">
            <v>0</v>
          </cell>
          <cell r="AD129">
            <v>0</v>
          </cell>
          <cell r="AE129">
            <v>0</v>
          </cell>
          <cell r="AF129">
            <v>0</v>
          </cell>
          <cell r="AG129">
            <v>0</v>
          </cell>
          <cell r="AH129">
            <v>0</v>
          </cell>
          <cell r="AI129">
            <v>0</v>
          </cell>
          <cell r="AJ129">
            <v>1</v>
          </cell>
          <cell r="AK129">
            <v>0</v>
          </cell>
          <cell r="AL129">
            <v>0</v>
          </cell>
          <cell r="AM129">
            <v>0</v>
          </cell>
          <cell r="AN129">
            <v>0</v>
          </cell>
          <cell r="AO129">
            <v>0</v>
          </cell>
          <cell r="AP129">
            <v>0</v>
          </cell>
          <cell r="AQ129">
            <v>1</v>
          </cell>
          <cell r="AR129">
            <v>1</v>
          </cell>
          <cell r="AS129">
            <v>0</v>
          </cell>
          <cell r="AT129">
            <v>0</v>
          </cell>
          <cell r="AU129">
            <v>0</v>
          </cell>
          <cell r="AV129">
            <v>0</v>
          </cell>
          <cell r="AW129">
            <v>0</v>
          </cell>
          <cell r="AX129">
            <v>0</v>
          </cell>
          <cell r="AY129">
            <v>1</v>
          </cell>
          <cell r="AZ129">
            <v>4</v>
          </cell>
          <cell r="BA129">
            <v>0</v>
          </cell>
          <cell r="BB129">
            <v>0</v>
          </cell>
          <cell r="BC129">
            <v>0</v>
          </cell>
          <cell r="BD129">
            <v>0</v>
          </cell>
          <cell r="BE129">
            <v>0</v>
          </cell>
          <cell r="BF129">
            <v>0</v>
          </cell>
          <cell r="BG129">
            <v>4</v>
          </cell>
          <cell r="BH129">
            <v>74</v>
          </cell>
          <cell r="BI129">
            <v>2</v>
          </cell>
          <cell r="BJ129">
            <v>0</v>
          </cell>
          <cell r="BK129">
            <v>0</v>
          </cell>
          <cell r="BL129">
            <v>0</v>
          </cell>
          <cell r="BM129">
            <v>0</v>
          </cell>
          <cell r="BN129">
            <v>0</v>
          </cell>
          <cell r="BO129">
            <v>76</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t="str">
            <v>Yes</v>
          </cell>
          <cell r="DU129" t="str">
            <v>-</v>
          </cell>
          <cell r="DV129" t="str">
            <v>01733 742277</v>
          </cell>
          <cell r="DW129" t="str">
            <v>carole.wheatley@peterborough.gov.uk</v>
          </cell>
        </row>
        <row r="130">
          <cell r="B130" t="str">
            <v>Copeland</v>
          </cell>
          <cell r="C130">
            <v>9</v>
          </cell>
          <cell r="D130">
            <v>0</v>
          </cell>
          <cell r="E130">
            <v>0</v>
          </cell>
          <cell r="F130">
            <v>0</v>
          </cell>
          <cell r="G130">
            <v>0</v>
          </cell>
          <cell r="H130">
            <v>0</v>
          </cell>
          <cell r="I130">
            <v>0</v>
          </cell>
          <cell r="J130">
            <v>0</v>
          </cell>
          <cell r="K130">
            <v>0</v>
          </cell>
          <cell r="L130">
            <v>1</v>
          </cell>
          <cell r="M130">
            <v>0</v>
          </cell>
          <cell r="N130">
            <v>0</v>
          </cell>
          <cell r="O130">
            <v>0</v>
          </cell>
          <cell r="P130">
            <v>0</v>
          </cell>
          <cell r="Q130">
            <v>0</v>
          </cell>
          <cell r="R130">
            <v>0</v>
          </cell>
          <cell r="S130">
            <v>1</v>
          </cell>
          <cell r="T130">
            <v>2</v>
          </cell>
          <cell r="U130">
            <v>1</v>
          </cell>
          <cell r="V130">
            <v>0</v>
          </cell>
          <cell r="W130">
            <v>0</v>
          </cell>
          <cell r="X130">
            <v>0</v>
          </cell>
          <cell r="Y130">
            <v>0</v>
          </cell>
          <cell r="Z130">
            <v>0</v>
          </cell>
          <cell r="AA130">
            <v>3</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1</v>
          </cell>
          <cell r="BA130">
            <v>0</v>
          </cell>
          <cell r="BB130">
            <v>0</v>
          </cell>
          <cell r="BC130">
            <v>0</v>
          </cell>
          <cell r="BD130">
            <v>0</v>
          </cell>
          <cell r="BE130">
            <v>0</v>
          </cell>
          <cell r="BF130">
            <v>0</v>
          </cell>
          <cell r="BG130">
            <v>1</v>
          </cell>
          <cell r="BH130">
            <v>4</v>
          </cell>
          <cell r="BI130">
            <v>1</v>
          </cell>
          <cell r="BJ130">
            <v>0</v>
          </cell>
          <cell r="BK130">
            <v>0</v>
          </cell>
          <cell r="BL130">
            <v>0</v>
          </cell>
          <cell r="BM130">
            <v>0</v>
          </cell>
          <cell r="BN130">
            <v>0</v>
          </cell>
          <cell r="BO130">
            <v>5</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t="str">
            <v>Yes</v>
          </cell>
          <cell r="DU130" t="str">
            <v>-</v>
          </cell>
          <cell r="DV130" t="str">
            <v>01946 598431</v>
          </cell>
          <cell r="DW130" t="str">
            <v>asimpson@copelandbc.gov.uk</v>
          </cell>
        </row>
        <row r="131">
          <cell r="B131" t="str">
            <v>Epping Forest</v>
          </cell>
          <cell r="C131">
            <v>4</v>
          </cell>
          <cell r="D131">
            <v>0</v>
          </cell>
          <cell r="E131">
            <v>0</v>
          </cell>
          <cell r="F131">
            <v>0</v>
          </cell>
          <cell r="G131">
            <v>0</v>
          </cell>
          <cell r="H131">
            <v>0</v>
          </cell>
          <cell r="I131">
            <v>0</v>
          </cell>
          <cell r="J131">
            <v>0</v>
          </cell>
          <cell r="K131">
            <v>0</v>
          </cell>
          <cell r="L131">
            <v>0</v>
          </cell>
          <cell r="M131">
            <v>1</v>
          </cell>
          <cell r="N131">
            <v>0</v>
          </cell>
          <cell r="O131">
            <v>1</v>
          </cell>
          <cell r="P131">
            <v>0</v>
          </cell>
          <cell r="Q131">
            <v>0</v>
          </cell>
          <cell r="R131">
            <v>0</v>
          </cell>
          <cell r="S131">
            <v>2</v>
          </cell>
          <cell r="T131">
            <v>14</v>
          </cell>
          <cell r="U131">
            <v>27</v>
          </cell>
          <cell r="V131">
            <v>25</v>
          </cell>
          <cell r="W131">
            <v>0</v>
          </cell>
          <cell r="X131">
            <v>0</v>
          </cell>
          <cell r="Y131">
            <v>0</v>
          </cell>
          <cell r="Z131">
            <v>0</v>
          </cell>
          <cell r="AA131">
            <v>66</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2</v>
          </cell>
          <cell r="BB131">
            <v>2</v>
          </cell>
          <cell r="BC131">
            <v>0</v>
          </cell>
          <cell r="BD131">
            <v>0</v>
          </cell>
          <cell r="BE131">
            <v>0</v>
          </cell>
          <cell r="BF131">
            <v>1</v>
          </cell>
          <cell r="BG131">
            <v>5</v>
          </cell>
          <cell r="BH131">
            <v>14</v>
          </cell>
          <cell r="BI131">
            <v>30</v>
          </cell>
          <cell r="BJ131">
            <v>27</v>
          </cell>
          <cell r="BK131">
            <v>1</v>
          </cell>
          <cell r="BL131">
            <v>0</v>
          </cell>
          <cell r="BM131">
            <v>0</v>
          </cell>
          <cell r="BN131">
            <v>1</v>
          </cell>
          <cell r="BO131">
            <v>73</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t="str">
            <v>Yes</v>
          </cell>
          <cell r="DU131" t="str">
            <v xml:space="preserve">Dear Ms Spratt,_x000D_
the number of households in temporary accommodation within our own_x000D_
stock (E6 - 7) has fallen considerably.  This is because we have_x000D_
converted a large number of non secure tenancies for statutorily_x000D_
homeless households (which counted as </v>
          </cell>
          <cell r="DV131" t="str">
            <v>01992 564041</v>
          </cell>
          <cell r="DW131" t="str">
            <v>jcross@eppingforestdc.gov.uk</v>
          </cell>
        </row>
        <row r="132">
          <cell r="B132" t="str">
            <v>Gosport</v>
          </cell>
          <cell r="C132">
            <v>6</v>
          </cell>
          <cell r="D132">
            <v>0</v>
          </cell>
          <cell r="E132">
            <v>0</v>
          </cell>
          <cell r="F132">
            <v>0</v>
          </cell>
          <cell r="G132">
            <v>0</v>
          </cell>
          <cell r="H132">
            <v>0</v>
          </cell>
          <cell r="I132">
            <v>0</v>
          </cell>
          <cell r="J132">
            <v>0</v>
          </cell>
          <cell r="K132">
            <v>0</v>
          </cell>
          <cell r="L132">
            <v>3</v>
          </cell>
          <cell r="M132">
            <v>0</v>
          </cell>
          <cell r="N132">
            <v>3</v>
          </cell>
          <cell r="O132">
            <v>0</v>
          </cell>
          <cell r="P132">
            <v>0</v>
          </cell>
          <cell r="Q132">
            <v>1</v>
          </cell>
          <cell r="R132">
            <v>0</v>
          </cell>
          <cell r="S132">
            <v>7</v>
          </cell>
          <cell r="T132">
            <v>6</v>
          </cell>
          <cell r="U132">
            <v>5</v>
          </cell>
          <cell r="V132">
            <v>4</v>
          </cell>
          <cell r="W132">
            <v>4</v>
          </cell>
          <cell r="X132">
            <v>1</v>
          </cell>
          <cell r="Y132">
            <v>1</v>
          </cell>
          <cell r="Z132">
            <v>0</v>
          </cell>
          <cell r="AA132">
            <v>21</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4</v>
          </cell>
          <cell r="AS132">
            <v>0</v>
          </cell>
          <cell r="AT132">
            <v>0</v>
          </cell>
          <cell r="AU132">
            <v>0</v>
          </cell>
          <cell r="AV132">
            <v>0</v>
          </cell>
          <cell r="AW132">
            <v>0</v>
          </cell>
          <cell r="AX132">
            <v>0</v>
          </cell>
          <cell r="AY132">
            <v>4</v>
          </cell>
          <cell r="AZ132">
            <v>2</v>
          </cell>
          <cell r="BA132">
            <v>1</v>
          </cell>
          <cell r="BB132">
            <v>0</v>
          </cell>
          <cell r="BC132">
            <v>3</v>
          </cell>
          <cell r="BD132">
            <v>1</v>
          </cell>
          <cell r="BE132">
            <v>1</v>
          </cell>
          <cell r="BF132">
            <v>0</v>
          </cell>
          <cell r="BG132">
            <v>8</v>
          </cell>
          <cell r="BH132">
            <v>15</v>
          </cell>
          <cell r="BI132">
            <v>6</v>
          </cell>
          <cell r="BJ132">
            <v>7</v>
          </cell>
          <cell r="BK132">
            <v>7</v>
          </cell>
          <cell r="BL132">
            <v>2</v>
          </cell>
          <cell r="BM132">
            <v>3</v>
          </cell>
          <cell r="BN132">
            <v>0</v>
          </cell>
          <cell r="BO132">
            <v>40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t="str">
            <v>Yes</v>
          </cell>
          <cell r="DU132" t="str">
            <v>-</v>
          </cell>
          <cell r="DV132" t="str">
            <v>023 92 545296</v>
          </cell>
          <cell r="DW132" t="str">
            <v>steve.newton@gosport.gov.uk</v>
          </cell>
        </row>
        <row r="133">
          <cell r="B133" t="str">
            <v>Malvern Hills</v>
          </cell>
          <cell r="C133">
            <v>8</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4</v>
          </cell>
          <cell r="U133">
            <v>1</v>
          </cell>
          <cell r="V133">
            <v>0</v>
          </cell>
          <cell r="W133">
            <v>0</v>
          </cell>
          <cell r="X133">
            <v>0</v>
          </cell>
          <cell r="Y133">
            <v>0</v>
          </cell>
          <cell r="Z133">
            <v>0</v>
          </cell>
          <cell r="AA133">
            <v>5</v>
          </cell>
          <cell r="AB133">
            <v>1</v>
          </cell>
          <cell r="AC133">
            <v>0</v>
          </cell>
          <cell r="AD133">
            <v>0</v>
          </cell>
          <cell r="AE133">
            <v>0</v>
          </cell>
          <cell r="AF133">
            <v>0</v>
          </cell>
          <cell r="AG133">
            <v>0</v>
          </cell>
          <cell r="AH133">
            <v>0</v>
          </cell>
          <cell r="AI133">
            <v>1</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1</v>
          </cell>
          <cell r="BA133">
            <v>0</v>
          </cell>
          <cell r="BB133">
            <v>0</v>
          </cell>
          <cell r="BC133">
            <v>0</v>
          </cell>
          <cell r="BD133">
            <v>0</v>
          </cell>
          <cell r="BE133">
            <v>0</v>
          </cell>
          <cell r="BF133">
            <v>0</v>
          </cell>
          <cell r="BG133">
            <v>1</v>
          </cell>
          <cell r="BH133">
            <v>6</v>
          </cell>
          <cell r="BI133">
            <v>1</v>
          </cell>
          <cell r="BJ133">
            <v>0</v>
          </cell>
          <cell r="BK133">
            <v>0</v>
          </cell>
          <cell r="BL133">
            <v>0</v>
          </cell>
          <cell r="BM133">
            <v>0</v>
          </cell>
          <cell r="BN133">
            <v>0</v>
          </cell>
          <cell r="BO133">
            <v>7</v>
          </cell>
          <cell r="BP133">
            <v>0</v>
          </cell>
          <cell r="BQ133">
            <v>0</v>
          </cell>
          <cell r="BR133">
            <v>0</v>
          </cell>
          <cell r="BS133">
            <v>0</v>
          </cell>
          <cell r="BT133">
            <v>0</v>
          </cell>
          <cell r="BU133">
            <v>0</v>
          </cell>
          <cell r="BV133">
            <v>0</v>
          </cell>
          <cell r="BW133">
            <v>0</v>
          </cell>
          <cell r="BX133">
            <v>3</v>
          </cell>
          <cell r="BY133">
            <v>0</v>
          </cell>
          <cell r="BZ133">
            <v>0</v>
          </cell>
          <cell r="CA133">
            <v>0</v>
          </cell>
          <cell r="CB133">
            <v>0</v>
          </cell>
          <cell r="CC133">
            <v>0</v>
          </cell>
          <cell r="CD133">
            <v>0</v>
          </cell>
          <cell r="CE133">
            <v>3</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3</v>
          </cell>
          <cell r="DM133">
            <v>0</v>
          </cell>
          <cell r="DN133">
            <v>0</v>
          </cell>
          <cell r="DO133">
            <v>0</v>
          </cell>
          <cell r="DP133">
            <v>0</v>
          </cell>
          <cell r="DQ133">
            <v>0</v>
          </cell>
          <cell r="DR133">
            <v>0</v>
          </cell>
          <cell r="DS133">
            <v>3</v>
          </cell>
          <cell r="DT133" t="str">
            <v>Yes</v>
          </cell>
          <cell r="DU133" t="str">
            <v>-</v>
          </cell>
          <cell r="DV133" t="str">
            <v>01684 862371</v>
          </cell>
          <cell r="DW133" t="str">
            <v>rose.newbury@malvernhills.gov.uk</v>
          </cell>
        </row>
        <row r="134">
          <cell r="B134" t="str">
            <v>East Hertfordshire</v>
          </cell>
          <cell r="C134">
            <v>4</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3</v>
          </cell>
          <cell r="U134">
            <v>1</v>
          </cell>
          <cell r="V134">
            <v>1</v>
          </cell>
          <cell r="W134">
            <v>0</v>
          </cell>
          <cell r="X134">
            <v>0</v>
          </cell>
          <cell r="Y134">
            <v>0</v>
          </cell>
          <cell r="Z134">
            <v>0</v>
          </cell>
          <cell r="AA134">
            <v>5</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1</v>
          </cell>
          <cell r="AT134">
            <v>0</v>
          </cell>
          <cell r="AU134">
            <v>0</v>
          </cell>
          <cell r="AV134">
            <v>0</v>
          </cell>
          <cell r="AW134">
            <v>0</v>
          </cell>
          <cell r="AX134">
            <v>0</v>
          </cell>
          <cell r="AY134">
            <v>1</v>
          </cell>
          <cell r="AZ134">
            <v>1</v>
          </cell>
          <cell r="BA134">
            <v>2</v>
          </cell>
          <cell r="BB134">
            <v>1</v>
          </cell>
          <cell r="BC134">
            <v>0</v>
          </cell>
          <cell r="BD134">
            <v>0</v>
          </cell>
          <cell r="BE134">
            <v>0</v>
          </cell>
          <cell r="BF134">
            <v>0</v>
          </cell>
          <cell r="BG134">
            <v>4</v>
          </cell>
          <cell r="BH134">
            <v>4</v>
          </cell>
          <cell r="BI134">
            <v>4</v>
          </cell>
          <cell r="BJ134">
            <v>2</v>
          </cell>
          <cell r="BK134">
            <v>0</v>
          </cell>
          <cell r="BL134">
            <v>0</v>
          </cell>
          <cell r="BM134">
            <v>0</v>
          </cell>
          <cell r="BN134">
            <v>0</v>
          </cell>
          <cell r="BO134">
            <v>10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1</v>
          </cell>
          <cell r="CG134">
            <v>0</v>
          </cell>
          <cell r="CH134">
            <v>0</v>
          </cell>
          <cell r="CI134">
            <v>0</v>
          </cell>
          <cell r="CJ134">
            <v>0</v>
          </cell>
          <cell r="CK134">
            <v>0</v>
          </cell>
          <cell r="CL134">
            <v>0</v>
          </cell>
          <cell r="CM134">
            <v>1</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1</v>
          </cell>
          <cell r="DM134">
            <v>0</v>
          </cell>
          <cell r="DN134">
            <v>0</v>
          </cell>
          <cell r="DO134">
            <v>0</v>
          </cell>
          <cell r="DP134">
            <v>0</v>
          </cell>
          <cell r="DQ134">
            <v>0</v>
          </cell>
          <cell r="DR134">
            <v>0</v>
          </cell>
          <cell r="DS134">
            <v>1</v>
          </cell>
          <cell r="DT134" t="str">
            <v>Yes</v>
          </cell>
          <cell r="DU134" t="str">
            <v>-</v>
          </cell>
          <cell r="DV134" t="str">
            <v>01279 655261 x1604</v>
          </cell>
          <cell r="DW134" t="str">
            <v>Heather.Farrelly@eastherts.gov.uk</v>
          </cell>
        </row>
        <row r="135">
          <cell r="B135" t="str">
            <v>Canterbury</v>
          </cell>
          <cell r="C135">
            <v>6</v>
          </cell>
          <cell r="D135">
            <v>0</v>
          </cell>
          <cell r="E135">
            <v>0</v>
          </cell>
          <cell r="F135">
            <v>0</v>
          </cell>
          <cell r="G135">
            <v>0</v>
          </cell>
          <cell r="H135">
            <v>0</v>
          </cell>
          <cell r="I135">
            <v>0</v>
          </cell>
          <cell r="J135">
            <v>0</v>
          </cell>
          <cell r="K135">
            <v>0</v>
          </cell>
          <cell r="L135">
            <v>0</v>
          </cell>
          <cell r="M135">
            <v>2</v>
          </cell>
          <cell r="N135">
            <v>1</v>
          </cell>
          <cell r="O135">
            <v>0</v>
          </cell>
          <cell r="P135">
            <v>0</v>
          </cell>
          <cell r="Q135">
            <v>0</v>
          </cell>
          <cell r="R135">
            <v>0</v>
          </cell>
          <cell r="S135">
            <v>3</v>
          </cell>
          <cell r="T135">
            <v>0</v>
          </cell>
          <cell r="U135">
            <v>0</v>
          </cell>
          <cell r="V135">
            <v>28</v>
          </cell>
          <cell r="W135">
            <v>0</v>
          </cell>
          <cell r="X135">
            <v>0</v>
          </cell>
          <cell r="Y135">
            <v>0</v>
          </cell>
          <cell r="Z135">
            <v>0</v>
          </cell>
          <cell r="AA135">
            <v>28</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8</v>
          </cell>
          <cell r="BB135">
            <v>0</v>
          </cell>
          <cell r="BC135">
            <v>0</v>
          </cell>
          <cell r="BD135">
            <v>0</v>
          </cell>
          <cell r="BE135">
            <v>0</v>
          </cell>
          <cell r="BF135">
            <v>0</v>
          </cell>
          <cell r="BG135">
            <v>8</v>
          </cell>
          <cell r="BH135">
            <v>0</v>
          </cell>
          <cell r="BI135">
            <v>10</v>
          </cell>
          <cell r="BJ135">
            <v>29</v>
          </cell>
          <cell r="BK135">
            <v>0</v>
          </cell>
          <cell r="BL135">
            <v>0</v>
          </cell>
          <cell r="BM135">
            <v>0</v>
          </cell>
          <cell r="BN135">
            <v>0</v>
          </cell>
          <cell r="BO135">
            <v>39</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t="str">
            <v>Yes</v>
          </cell>
          <cell r="DU135" t="str">
            <v>- Spoke to contact re TA queries section E6 the figs are in the rite row. LS 09/08/07</v>
          </cell>
          <cell r="DV135" t="str">
            <v>01227 862113</v>
          </cell>
          <cell r="DW135" t="str">
            <v>alan.white@canterbury.gov.uk</v>
          </cell>
        </row>
        <row r="136">
          <cell r="B136" t="str">
            <v>Blackpool</v>
          </cell>
          <cell r="C136">
            <v>9</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14</v>
          </cell>
          <cell r="U136">
            <v>1</v>
          </cell>
          <cell r="V136">
            <v>0</v>
          </cell>
          <cell r="W136">
            <v>0</v>
          </cell>
          <cell r="X136">
            <v>0</v>
          </cell>
          <cell r="Y136">
            <v>0</v>
          </cell>
          <cell r="Z136">
            <v>0</v>
          </cell>
          <cell r="AA136">
            <v>15</v>
          </cell>
          <cell r="AB136">
            <v>0</v>
          </cell>
          <cell r="AC136">
            <v>1</v>
          </cell>
          <cell r="AD136">
            <v>0</v>
          </cell>
          <cell r="AE136">
            <v>0</v>
          </cell>
          <cell r="AF136">
            <v>0</v>
          </cell>
          <cell r="AG136">
            <v>0</v>
          </cell>
          <cell r="AH136">
            <v>0</v>
          </cell>
          <cell r="AI136">
            <v>1</v>
          </cell>
          <cell r="AJ136">
            <v>0</v>
          </cell>
          <cell r="AK136">
            <v>0</v>
          </cell>
          <cell r="AL136">
            <v>0</v>
          </cell>
          <cell r="AM136">
            <v>0</v>
          </cell>
          <cell r="AN136">
            <v>0</v>
          </cell>
          <cell r="AO136">
            <v>0</v>
          </cell>
          <cell r="AP136">
            <v>0</v>
          </cell>
          <cell r="AQ136">
            <v>0</v>
          </cell>
          <cell r="AR136">
            <v>1</v>
          </cell>
          <cell r="AS136">
            <v>0</v>
          </cell>
          <cell r="AT136">
            <v>0</v>
          </cell>
          <cell r="AU136">
            <v>0</v>
          </cell>
          <cell r="AV136">
            <v>0</v>
          </cell>
          <cell r="AW136">
            <v>0</v>
          </cell>
          <cell r="AX136">
            <v>0</v>
          </cell>
          <cell r="AY136">
            <v>1</v>
          </cell>
          <cell r="AZ136">
            <v>6</v>
          </cell>
          <cell r="BA136">
            <v>0</v>
          </cell>
          <cell r="BB136">
            <v>0</v>
          </cell>
          <cell r="BC136">
            <v>0</v>
          </cell>
          <cell r="BD136">
            <v>0</v>
          </cell>
          <cell r="BE136">
            <v>0</v>
          </cell>
          <cell r="BF136">
            <v>0</v>
          </cell>
          <cell r="BG136">
            <v>6</v>
          </cell>
          <cell r="BH136">
            <v>21</v>
          </cell>
          <cell r="BI136">
            <v>2</v>
          </cell>
          <cell r="BJ136">
            <v>0</v>
          </cell>
          <cell r="BK136">
            <v>0</v>
          </cell>
          <cell r="BL136">
            <v>0</v>
          </cell>
          <cell r="BM136">
            <v>0</v>
          </cell>
          <cell r="BN136">
            <v>0</v>
          </cell>
          <cell r="BO136">
            <v>23</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t="str">
            <v>Yes</v>
          </cell>
          <cell r="DU136" t="str">
            <v>-</v>
          </cell>
          <cell r="DV136" t="str">
            <v>01253 478962</v>
          </cell>
          <cell r="DW136" t="str">
            <v>allan.lawton@blackpool.gov.uk</v>
          </cell>
        </row>
        <row r="137">
          <cell r="B137" t="str">
            <v>Broxtowe</v>
          </cell>
          <cell r="C137">
            <v>3</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5</v>
          </cell>
          <cell r="U137">
            <v>1</v>
          </cell>
          <cell r="V137">
            <v>0</v>
          </cell>
          <cell r="W137">
            <v>0</v>
          </cell>
          <cell r="X137">
            <v>0</v>
          </cell>
          <cell r="Y137">
            <v>0</v>
          </cell>
          <cell r="Z137">
            <v>0</v>
          </cell>
          <cell r="AA137">
            <v>6</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1</v>
          </cell>
          <cell r="BA137">
            <v>0</v>
          </cell>
          <cell r="BB137">
            <v>0</v>
          </cell>
          <cell r="BC137">
            <v>0</v>
          </cell>
          <cell r="BD137">
            <v>0</v>
          </cell>
          <cell r="BE137">
            <v>0</v>
          </cell>
          <cell r="BF137">
            <v>0</v>
          </cell>
          <cell r="BG137">
            <v>1</v>
          </cell>
          <cell r="BH137">
            <v>6</v>
          </cell>
          <cell r="BI137">
            <v>1</v>
          </cell>
          <cell r="BJ137">
            <v>0</v>
          </cell>
          <cell r="BK137">
            <v>0</v>
          </cell>
          <cell r="BL137">
            <v>0</v>
          </cell>
          <cell r="BM137">
            <v>0</v>
          </cell>
          <cell r="BN137">
            <v>0</v>
          </cell>
          <cell r="BO137">
            <v>7</v>
          </cell>
          <cell r="BP137">
            <v>0</v>
          </cell>
          <cell r="BQ137">
            <v>0</v>
          </cell>
          <cell r="BR137">
            <v>0</v>
          </cell>
          <cell r="BS137">
            <v>0</v>
          </cell>
          <cell r="BT137">
            <v>0</v>
          </cell>
          <cell r="BU137">
            <v>0</v>
          </cell>
          <cell r="BV137">
            <v>0</v>
          </cell>
          <cell r="BW137">
            <v>0</v>
          </cell>
          <cell r="BX137">
            <v>3</v>
          </cell>
          <cell r="BY137">
            <v>0</v>
          </cell>
          <cell r="BZ137">
            <v>0</v>
          </cell>
          <cell r="CA137">
            <v>0</v>
          </cell>
          <cell r="CB137">
            <v>0</v>
          </cell>
          <cell r="CC137">
            <v>0</v>
          </cell>
          <cell r="CD137">
            <v>0</v>
          </cell>
          <cell r="CE137">
            <v>3</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3</v>
          </cell>
          <cell r="DM137">
            <v>0</v>
          </cell>
          <cell r="DN137">
            <v>0</v>
          </cell>
          <cell r="DO137">
            <v>0</v>
          </cell>
          <cell r="DP137">
            <v>0</v>
          </cell>
          <cell r="DQ137">
            <v>0</v>
          </cell>
          <cell r="DR137">
            <v>0</v>
          </cell>
          <cell r="DS137">
            <v>3</v>
          </cell>
          <cell r="DT137" t="str">
            <v>Yes</v>
          </cell>
          <cell r="DU137" t="str">
            <v>-</v>
          </cell>
          <cell r="DV137" t="str">
            <v>0115 917 3424</v>
          </cell>
          <cell r="DW137" t="str">
            <v>gary.smithurst@broxtowe.gov.uk</v>
          </cell>
        </row>
        <row r="138">
          <cell r="B138" t="str">
            <v>Bridgnorth</v>
          </cell>
          <cell r="C138">
            <v>8</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4</v>
          </cell>
          <cell r="U138">
            <v>0</v>
          </cell>
          <cell r="V138">
            <v>0</v>
          </cell>
          <cell r="W138">
            <v>0</v>
          </cell>
          <cell r="X138">
            <v>0</v>
          </cell>
          <cell r="Y138">
            <v>0</v>
          </cell>
          <cell r="Z138">
            <v>0</v>
          </cell>
          <cell r="AA138">
            <v>4</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1</v>
          </cell>
          <cell r="BA138">
            <v>0</v>
          </cell>
          <cell r="BB138">
            <v>0</v>
          </cell>
          <cell r="BC138">
            <v>0</v>
          </cell>
          <cell r="BD138">
            <v>0</v>
          </cell>
          <cell r="BE138">
            <v>0</v>
          </cell>
          <cell r="BF138">
            <v>0</v>
          </cell>
          <cell r="BG138">
            <v>1</v>
          </cell>
          <cell r="BH138">
            <v>5</v>
          </cell>
          <cell r="BI138">
            <v>0</v>
          </cell>
          <cell r="BJ138">
            <v>0</v>
          </cell>
          <cell r="BK138">
            <v>0</v>
          </cell>
          <cell r="BL138">
            <v>0</v>
          </cell>
          <cell r="BM138">
            <v>0</v>
          </cell>
          <cell r="BN138">
            <v>0</v>
          </cell>
          <cell r="BO138">
            <v>5</v>
          </cell>
          <cell r="BP138">
            <v>0</v>
          </cell>
          <cell r="BQ138">
            <v>0</v>
          </cell>
          <cell r="BR138">
            <v>0</v>
          </cell>
          <cell r="BS138">
            <v>0</v>
          </cell>
          <cell r="BT138">
            <v>0</v>
          </cell>
          <cell r="BU138">
            <v>0</v>
          </cell>
          <cell r="BV138">
            <v>0</v>
          </cell>
          <cell r="BW138">
            <v>0</v>
          </cell>
          <cell r="BX138">
            <v>5</v>
          </cell>
          <cell r="BY138">
            <v>0</v>
          </cell>
          <cell r="BZ138">
            <v>0</v>
          </cell>
          <cell r="CA138">
            <v>0</v>
          </cell>
          <cell r="CB138">
            <v>0</v>
          </cell>
          <cell r="CC138">
            <v>0</v>
          </cell>
          <cell r="CD138">
            <v>0</v>
          </cell>
          <cell r="CE138">
            <v>5</v>
          </cell>
          <cell r="CF138">
            <v>1</v>
          </cell>
          <cell r="CG138">
            <v>0</v>
          </cell>
          <cell r="CH138">
            <v>0</v>
          </cell>
          <cell r="CI138">
            <v>0</v>
          </cell>
          <cell r="CJ138">
            <v>0</v>
          </cell>
          <cell r="CK138">
            <v>0</v>
          </cell>
          <cell r="CL138">
            <v>0</v>
          </cell>
          <cell r="CM138">
            <v>1</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6</v>
          </cell>
          <cell r="DM138">
            <v>0</v>
          </cell>
          <cell r="DN138">
            <v>0</v>
          </cell>
          <cell r="DO138">
            <v>0</v>
          </cell>
          <cell r="DP138">
            <v>0</v>
          </cell>
          <cell r="DQ138">
            <v>0</v>
          </cell>
          <cell r="DR138">
            <v>0</v>
          </cell>
          <cell r="DS138">
            <v>6</v>
          </cell>
          <cell r="DT138" t="str">
            <v>Yes</v>
          </cell>
          <cell r="DU138" t="str">
            <v>-</v>
          </cell>
          <cell r="DV138" t="str">
            <v>01746 713232</v>
          </cell>
          <cell r="DW138" t="str">
            <v>mdaly@bridgnorth-dc.gov.uk</v>
          </cell>
        </row>
        <row r="139">
          <cell r="B139" t="str">
            <v>Suffolk Coastal</v>
          </cell>
          <cell r="C139">
            <v>4</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4</v>
          </cell>
          <cell r="U139">
            <v>0</v>
          </cell>
          <cell r="V139">
            <v>3</v>
          </cell>
          <cell r="W139">
            <v>1</v>
          </cell>
          <cell r="X139">
            <v>0</v>
          </cell>
          <cell r="Y139">
            <v>0</v>
          </cell>
          <cell r="Z139">
            <v>0</v>
          </cell>
          <cell r="AA139">
            <v>8</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2</v>
          </cell>
          <cell r="AS139">
            <v>1</v>
          </cell>
          <cell r="AT139">
            <v>1</v>
          </cell>
          <cell r="AU139">
            <v>0</v>
          </cell>
          <cell r="AV139">
            <v>0</v>
          </cell>
          <cell r="AW139">
            <v>0</v>
          </cell>
          <cell r="AX139">
            <v>0</v>
          </cell>
          <cell r="AY139">
            <v>4</v>
          </cell>
          <cell r="AZ139">
            <v>0</v>
          </cell>
          <cell r="BA139">
            <v>0</v>
          </cell>
          <cell r="BB139">
            <v>0</v>
          </cell>
          <cell r="BC139">
            <v>0</v>
          </cell>
          <cell r="BD139">
            <v>0</v>
          </cell>
          <cell r="BE139">
            <v>0</v>
          </cell>
          <cell r="BF139">
            <v>0</v>
          </cell>
          <cell r="BG139">
            <v>0</v>
          </cell>
          <cell r="BH139">
            <v>6</v>
          </cell>
          <cell r="BI139">
            <v>1</v>
          </cell>
          <cell r="BJ139">
            <v>4</v>
          </cell>
          <cell r="BK139">
            <v>1</v>
          </cell>
          <cell r="BL139">
            <v>0</v>
          </cell>
          <cell r="BM139">
            <v>0</v>
          </cell>
          <cell r="BN139">
            <v>0</v>
          </cell>
          <cell r="BO139">
            <v>12</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t="str">
            <v>Yes</v>
          </cell>
          <cell r="DU139" t="str">
            <v>-</v>
          </cell>
          <cell r="DV139" t="str">
            <v>01394 444506</v>
          </cell>
          <cell r="DW139" t="str">
            <v>jayne.howlett@suffolkcoastal.gov.uk</v>
          </cell>
        </row>
        <row r="140">
          <cell r="B140" t="str">
            <v>Stratford-on-Avon</v>
          </cell>
          <cell r="C140">
            <v>8</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11</v>
          </cell>
          <cell r="U140">
            <v>4</v>
          </cell>
          <cell r="V140">
            <v>0</v>
          </cell>
          <cell r="W140">
            <v>0</v>
          </cell>
          <cell r="X140">
            <v>0</v>
          </cell>
          <cell r="Y140">
            <v>0</v>
          </cell>
          <cell r="Z140">
            <v>0</v>
          </cell>
          <cell r="AA140">
            <v>15</v>
          </cell>
          <cell r="AB140">
            <v>0</v>
          </cell>
          <cell r="AC140">
            <v>0</v>
          </cell>
          <cell r="AD140">
            <v>1</v>
          </cell>
          <cell r="AE140">
            <v>0</v>
          </cell>
          <cell r="AF140">
            <v>0</v>
          </cell>
          <cell r="AG140">
            <v>0</v>
          </cell>
          <cell r="AH140">
            <v>0</v>
          </cell>
          <cell r="AI140">
            <v>1</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11</v>
          </cell>
          <cell r="BI140">
            <v>4</v>
          </cell>
          <cell r="BJ140">
            <v>1</v>
          </cell>
          <cell r="BK140">
            <v>0</v>
          </cell>
          <cell r="BL140">
            <v>0</v>
          </cell>
          <cell r="BM140">
            <v>0</v>
          </cell>
          <cell r="BN140">
            <v>0</v>
          </cell>
          <cell r="BO140">
            <v>16</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row>
        <row r="141">
          <cell r="B141" t="str">
            <v>North Wiltshire</v>
          </cell>
          <cell r="C141">
            <v>7</v>
          </cell>
          <cell r="D141">
            <v>0</v>
          </cell>
          <cell r="E141">
            <v>0</v>
          </cell>
          <cell r="F141">
            <v>0</v>
          </cell>
          <cell r="G141">
            <v>0</v>
          </cell>
          <cell r="H141">
            <v>0</v>
          </cell>
          <cell r="I141">
            <v>0</v>
          </cell>
          <cell r="J141">
            <v>0</v>
          </cell>
          <cell r="K141">
            <v>0</v>
          </cell>
          <cell r="L141">
            <v>2</v>
          </cell>
          <cell r="M141">
            <v>0</v>
          </cell>
          <cell r="N141">
            <v>1</v>
          </cell>
          <cell r="O141">
            <v>0</v>
          </cell>
          <cell r="P141">
            <v>0</v>
          </cell>
          <cell r="Q141">
            <v>0</v>
          </cell>
          <cell r="R141">
            <v>0</v>
          </cell>
          <cell r="S141">
            <v>3</v>
          </cell>
          <cell r="T141">
            <v>7</v>
          </cell>
          <cell r="U141">
            <v>4</v>
          </cell>
          <cell r="V141">
            <v>3</v>
          </cell>
          <cell r="W141">
            <v>0</v>
          </cell>
          <cell r="X141">
            <v>0</v>
          </cell>
          <cell r="Y141">
            <v>0</v>
          </cell>
          <cell r="Z141">
            <v>0</v>
          </cell>
          <cell r="AA141">
            <v>14</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2</v>
          </cell>
          <cell r="BA141">
            <v>0</v>
          </cell>
          <cell r="BB141">
            <v>0</v>
          </cell>
          <cell r="BC141">
            <v>0</v>
          </cell>
          <cell r="BD141">
            <v>0</v>
          </cell>
          <cell r="BE141">
            <v>0</v>
          </cell>
          <cell r="BF141">
            <v>0</v>
          </cell>
          <cell r="BG141">
            <v>2</v>
          </cell>
          <cell r="BH141">
            <v>11</v>
          </cell>
          <cell r="BI141">
            <v>4</v>
          </cell>
          <cell r="BJ141">
            <v>4</v>
          </cell>
          <cell r="BK141">
            <v>0</v>
          </cell>
          <cell r="BL141">
            <v>0</v>
          </cell>
          <cell r="BM141">
            <v>0</v>
          </cell>
          <cell r="BN141">
            <v>0</v>
          </cell>
          <cell r="BO141">
            <v>19</v>
          </cell>
          <cell r="BP141">
            <v>0</v>
          </cell>
          <cell r="BQ141">
            <v>0</v>
          </cell>
          <cell r="BR141">
            <v>0</v>
          </cell>
          <cell r="BS141">
            <v>0</v>
          </cell>
          <cell r="BT141">
            <v>0</v>
          </cell>
          <cell r="BU141">
            <v>0</v>
          </cell>
          <cell r="BV141">
            <v>0</v>
          </cell>
          <cell r="BW141">
            <v>0</v>
          </cell>
          <cell r="BX141">
            <v>5</v>
          </cell>
          <cell r="BY141">
            <v>3</v>
          </cell>
          <cell r="BZ141">
            <v>0</v>
          </cell>
          <cell r="CA141">
            <v>0</v>
          </cell>
          <cell r="CB141">
            <v>0</v>
          </cell>
          <cell r="CC141">
            <v>0</v>
          </cell>
          <cell r="CD141">
            <v>0</v>
          </cell>
          <cell r="CE141">
            <v>8</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1</v>
          </cell>
          <cell r="DE141">
            <v>0</v>
          </cell>
          <cell r="DF141">
            <v>0</v>
          </cell>
          <cell r="DG141">
            <v>0</v>
          </cell>
          <cell r="DH141">
            <v>0</v>
          </cell>
          <cell r="DI141">
            <v>0</v>
          </cell>
          <cell r="DJ141">
            <v>0</v>
          </cell>
          <cell r="DK141">
            <v>1</v>
          </cell>
          <cell r="DL141">
            <v>6</v>
          </cell>
          <cell r="DM141">
            <v>3</v>
          </cell>
          <cell r="DN141">
            <v>0</v>
          </cell>
          <cell r="DO141">
            <v>0</v>
          </cell>
          <cell r="DP141">
            <v>0</v>
          </cell>
          <cell r="DQ141">
            <v>0</v>
          </cell>
          <cell r="DR141">
            <v>0</v>
          </cell>
          <cell r="DS141">
            <v>9</v>
          </cell>
          <cell r="DT141" t="str">
            <v>Yes</v>
          </cell>
          <cell r="DU141" t="str">
            <v>-</v>
          </cell>
          <cell r="DV141" t="str">
            <v>01249 706314</v>
          </cell>
          <cell r="DW141" t="str">
            <v>sspensley@northwilts.gov.uk</v>
          </cell>
        </row>
        <row r="142">
          <cell r="B142" t="str">
            <v>Sunderland</v>
          </cell>
          <cell r="C142">
            <v>1</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2</v>
          </cell>
          <cell r="U142">
            <v>0</v>
          </cell>
          <cell r="V142">
            <v>0</v>
          </cell>
          <cell r="W142">
            <v>0</v>
          </cell>
          <cell r="X142">
            <v>0</v>
          </cell>
          <cell r="Y142">
            <v>0</v>
          </cell>
          <cell r="Z142">
            <v>0</v>
          </cell>
          <cell r="AA142">
            <v>2</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2</v>
          </cell>
          <cell r="AS142">
            <v>0</v>
          </cell>
          <cell r="AT142">
            <v>0</v>
          </cell>
          <cell r="AU142">
            <v>0</v>
          </cell>
          <cell r="AV142">
            <v>0</v>
          </cell>
          <cell r="AW142">
            <v>0</v>
          </cell>
          <cell r="AX142">
            <v>0</v>
          </cell>
          <cell r="AY142">
            <v>2</v>
          </cell>
          <cell r="AZ142">
            <v>1</v>
          </cell>
          <cell r="BA142">
            <v>0</v>
          </cell>
          <cell r="BB142">
            <v>0</v>
          </cell>
          <cell r="BC142">
            <v>0</v>
          </cell>
          <cell r="BD142">
            <v>0</v>
          </cell>
          <cell r="BE142">
            <v>0</v>
          </cell>
          <cell r="BF142">
            <v>0</v>
          </cell>
          <cell r="BG142">
            <v>1</v>
          </cell>
          <cell r="BH142">
            <v>5</v>
          </cell>
          <cell r="BI142">
            <v>0</v>
          </cell>
          <cell r="BJ142">
            <v>0</v>
          </cell>
          <cell r="BK142">
            <v>0</v>
          </cell>
          <cell r="BL142">
            <v>0</v>
          </cell>
          <cell r="BM142">
            <v>0</v>
          </cell>
          <cell r="BN142">
            <v>0</v>
          </cell>
          <cell r="BO142">
            <v>5</v>
          </cell>
          <cell r="BP142">
            <v>16</v>
          </cell>
          <cell r="BQ142">
            <v>4</v>
          </cell>
          <cell r="BR142">
            <v>0</v>
          </cell>
          <cell r="BS142">
            <v>0</v>
          </cell>
          <cell r="BT142">
            <v>0</v>
          </cell>
          <cell r="BU142">
            <v>0</v>
          </cell>
          <cell r="BV142">
            <v>0</v>
          </cell>
          <cell r="BW142">
            <v>20</v>
          </cell>
          <cell r="BX142">
            <v>55</v>
          </cell>
          <cell r="BY142">
            <v>10</v>
          </cell>
          <cell r="BZ142">
            <v>2</v>
          </cell>
          <cell r="CA142">
            <v>0</v>
          </cell>
          <cell r="CB142">
            <v>0</v>
          </cell>
          <cell r="CC142">
            <v>0</v>
          </cell>
          <cell r="CD142">
            <v>0</v>
          </cell>
          <cell r="CE142">
            <v>67</v>
          </cell>
          <cell r="CF142">
            <v>19</v>
          </cell>
          <cell r="CG142">
            <v>4</v>
          </cell>
          <cell r="CH142">
            <v>0</v>
          </cell>
          <cell r="CI142">
            <v>0</v>
          </cell>
          <cell r="CJ142">
            <v>0</v>
          </cell>
          <cell r="CK142">
            <v>0</v>
          </cell>
          <cell r="CL142">
            <v>0</v>
          </cell>
          <cell r="CM142">
            <v>23</v>
          </cell>
          <cell r="CN142">
            <v>7</v>
          </cell>
          <cell r="CO142">
            <v>0</v>
          </cell>
          <cell r="CP142">
            <v>0</v>
          </cell>
          <cell r="CQ142">
            <v>0</v>
          </cell>
          <cell r="CR142">
            <v>0</v>
          </cell>
          <cell r="CS142">
            <v>0</v>
          </cell>
          <cell r="CT142">
            <v>0</v>
          </cell>
          <cell r="CU142">
            <v>7</v>
          </cell>
          <cell r="CV142">
            <v>19</v>
          </cell>
          <cell r="CW142">
            <v>0</v>
          </cell>
          <cell r="CX142">
            <v>1</v>
          </cell>
          <cell r="CY142">
            <v>0</v>
          </cell>
          <cell r="CZ142">
            <v>0</v>
          </cell>
          <cell r="DA142">
            <v>0</v>
          </cell>
          <cell r="DB142">
            <v>0</v>
          </cell>
          <cell r="DC142">
            <v>20</v>
          </cell>
          <cell r="DD142">
            <v>1</v>
          </cell>
          <cell r="DE142">
            <v>0</v>
          </cell>
          <cell r="DF142">
            <v>0</v>
          </cell>
          <cell r="DG142">
            <v>0</v>
          </cell>
          <cell r="DH142">
            <v>0</v>
          </cell>
          <cell r="DI142">
            <v>0</v>
          </cell>
          <cell r="DJ142">
            <v>0</v>
          </cell>
          <cell r="DK142">
            <v>1</v>
          </cell>
          <cell r="DL142">
            <v>117</v>
          </cell>
          <cell r="DM142">
            <v>18</v>
          </cell>
          <cell r="DN142">
            <v>3</v>
          </cell>
          <cell r="DO142">
            <v>0</v>
          </cell>
          <cell r="DP142">
            <v>0</v>
          </cell>
          <cell r="DQ142">
            <v>0</v>
          </cell>
          <cell r="DR142">
            <v>0</v>
          </cell>
          <cell r="DS142">
            <v>138</v>
          </cell>
          <cell r="DT142" t="str">
            <v>Yes</v>
          </cell>
          <cell r="DU142" t="str">
            <v xml:space="preserve"> </v>
          </cell>
          <cell r="DV142" t="str">
            <v>0191 553 1638</v>
          </cell>
          <cell r="DW142" t="str">
            <v>peter.lowdon@sunderland.gov.uk</v>
          </cell>
        </row>
        <row r="143">
          <cell r="B143" t="str">
            <v>Kirklees</v>
          </cell>
          <cell r="C143">
            <v>2</v>
          </cell>
          <cell r="D143">
            <v>23</v>
          </cell>
          <cell r="E143">
            <v>0</v>
          </cell>
          <cell r="F143">
            <v>0</v>
          </cell>
          <cell r="G143">
            <v>0</v>
          </cell>
          <cell r="H143">
            <v>0</v>
          </cell>
          <cell r="I143">
            <v>0</v>
          </cell>
          <cell r="J143">
            <v>0</v>
          </cell>
          <cell r="K143">
            <v>23</v>
          </cell>
          <cell r="L143">
            <v>0</v>
          </cell>
          <cell r="M143">
            <v>0</v>
          </cell>
          <cell r="N143">
            <v>0</v>
          </cell>
          <cell r="O143">
            <v>0</v>
          </cell>
          <cell r="P143">
            <v>0</v>
          </cell>
          <cell r="Q143">
            <v>0</v>
          </cell>
          <cell r="R143">
            <v>0</v>
          </cell>
          <cell r="S143">
            <v>0</v>
          </cell>
          <cell r="T143">
            <v>104</v>
          </cell>
          <cell r="U143">
            <v>10</v>
          </cell>
          <cell r="V143">
            <v>6</v>
          </cell>
          <cell r="W143">
            <v>0</v>
          </cell>
          <cell r="X143">
            <v>0</v>
          </cell>
          <cell r="Y143">
            <v>0</v>
          </cell>
          <cell r="Z143">
            <v>0</v>
          </cell>
          <cell r="AA143">
            <v>120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1</v>
          </cell>
          <cell r="AS143">
            <v>1</v>
          </cell>
          <cell r="AT143">
            <v>0</v>
          </cell>
          <cell r="AU143">
            <v>0</v>
          </cell>
          <cell r="AV143">
            <v>0</v>
          </cell>
          <cell r="AW143">
            <v>0</v>
          </cell>
          <cell r="AX143">
            <v>0</v>
          </cell>
          <cell r="AY143">
            <v>2</v>
          </cell>
          <cell r="AZ143">
            <v>14</v>
          </cell>
          <cell r="BA143">
            <v>1</v>
          </cell>
          <cell r="BB143">
            <v>0</v>
          </cell>
          <cell r="BC143">
            <v>0</v>
          </cell>
          <cell r="BD143">
            <v>0</v>
          </cell>
          <cell r="BE143">
            <v>0</v>
          </cell>
          <cell r="BF143">
            <v>0</v>
          </cell>
          <cell r="BG143">
            <v>15</v>
          </cell>
          <cell r="BH143">
            <v>142</v>
          </cell>
          <cell r="BI143">
            <v>12</v>
          </cell>
          <cell r="BJ143">
            <v>6</v>
          </cell>
          <cell r="BK143">
            <v>0</v>
          </cell>
          <cell r="BL143">
            <v>0</v>
          </cell>
          <cell r="BM143">
            <v>0</v>
          </cell>
          <cell r="BN143">
            <v>0</v>
          </cell>
          <cell r="BO143">
            <v>160</v>
          </cell>
          <cell r="BP143">
            <v>5</v>
          </cell>
          <cell r="BQ143">
            <v>0</v>
          </cell>
          <cell r="BR143">
            <v>0</v>
          </cell>
          <cell r="BS143">
            <v>0</v>
          </cell>
          <cell r="BT143">
            <v>0</v>
          </cell>
          <cell r="BU143">
            <v>0</v>
          </cell>
          <cell r="BV143">
            <v>0</v>
          </cell>
          <cell r="BW143">
            <v>5</v>
          </cell>
          <cell r="BX143">
            <v>21</v>
          </cell>
          <cell r="BY143">
            <v>0</v>
          </cell>
          <cell r="BZ143">
            <v>1</v>
          </cell>
          <cell r="CA143">
            <v>0</v>
          </cell>
          <cell r="CB143">
            <v>0</v>
          </cell>
          <cell r="CC143">
            <v>0</v>
          </cell>
          <cell r="CD143">
            <v>0</v>
          </cell>
          <cell r="CE143">
            <v>22</v>
          </cell>
          <cell r="CF143">
            <v>0</v>
          </cell>
          <cell r="CG143">
            <v>0</v>
          </cell>
          <cell r="CH143">
            <v>0</v>
          </cell>
          <cell r="CI143">
            <v>0</v>
          </cell>
          <cell r="CJ143">
            <v>0</v>
          </cell>
          <cell r="CK143">
            <v>0</v>
          </cell>
          <cell r="CL143">
            <v>0</v>
          </cell>
          <cell r="CM143">
            <v>0</v>
          </cell>
          <cell r="CN143">
            <v>1</v>
          </cell>
          <cell r="CO143">
            <v>0</v>
          </cell>
          <cell r="CP143">
            <v>0</v>
          </cell>
          <cell r="CQ143">
            <v>0</v>
          </cell>
          <cell r="CR143">
            <v>0</v>
          </cell>
          <cell r="CS143">
            <v>0</v>
          </cell>
          <cell r="CT143">
            <v>0</v>
          </cell>
          <cell r="CU143">
            <v>1</v>
          </cell>
          <cell r="CV143">
            <v>0</v>
          </cell>
          <cell r="CW143">
            <v>0</v>
          </cell>
          <cell r="CX143">
            <v>0</v>
          </cell>
          <cell r="CY143">
            <v>0</v>
          </cell>
          <cell r="CZ143">
            <v>0</v>
          </cell>
          <cell r="DA143">
            <v>0</v>
          </cell>
          <cell r="DB143">
            <v>0</v>
          </cell>
          <cell r="DC143">
            <v>0</v>
          </cell>
          <cell r="DD143">
            <v>1</v>
          </cell>
          <cell r="DE143">
            <v>0</v>
          </cell>
          <cell r="DF143">
            <v>0</v>
          </cell>
          <cell r="DG143">
            <v>0</v>
          </cell>
          <cell r="DH143">
            <v>0</v>
          </cell>
          <cell r="DI143">
            <v>0</v>
          </cell>
          <cell r="DJ143">
            <v>0</v>
          </cell>
          <cell r="DK143">
            <v>1</v>
          </cell>
          <cell r="DL143">
            <v>28</v>
          </cell>
          <cell r="DM143">
            <v>0</v>
          </cell>
          <cell r="DN143">
            <v>1</v>
          </cell>
          <cell r="DO143">
            <v>0</v>
          </cell>
          <cell r="DP143">
            <v>0</v>
          </cell>
          <cell r="DQ143">
            <v>0</v>
          </cell>
          <cell r="DR143">
            <v>0</v>
          </cell>
          <cell r="DS143">
            <v>29</v>
          </cell>
          <cell r="DT143">
            <v>0</v>
          </cell>
          <cell r="DU143">
            <v>0</v>
          </cell>
          <cell r="DV143">
            <v>0</v>
          </cell>
          <cell r="DW143">
            <v>0</v>
          </cell>
        </row>
        <row r="144">
          <cell r="B144" t="str">
            <v>Wycombe</v>
          </cell>
          <cell r="C144">
            <v>6</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16</v>
          </cell>
          <cell r="U144">
            <v>17</v>
          </cell>
          <cell r="V144">
            <v>6</v>
          </cell>
          <cell r="W144">
            <v>1</v>
          </cell>
          <cell r="X144">
            <v>0</v>
          </cell>
          <cell r="Y144">
            <v>0</v>
          </cell>
          <cell r="Z144">
            <v>0</v>
          </cell>
          <cell r="AA144">
            <v>40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3</v>
          </cell>
          <cell r="BA144">
            <v>0</v>
          </cell>
          <cell r="BB144">
            <v>1</v>
          </cell>
          <cell r="BC144">
            <v>0</v>
          </cell>
          <cell r="BD144">
            <v>0</v>
          </cell>
          <cell r="BE144">
            <v>0</v>
          </cell>
          <cell r="BF144">
            <v>0</v>
          </cell>
          <cell r="BG144">
            <v>4</v>
          </cell>
          <cell r="BH144">
            <v>19</v>
          </cell>
          <cell r="BI144">
            <v>17</v>
          </cell>
          <cell r="BJ144">
            <v>7</v>
          </cell>
          <cell r="BK144">
            <v>1</v>
          </cell>
          <cell r="BL144">
            <v>0</v>
          </cell>
          <cell r="BM144">
            <v>0</v>
          </cell>
          <cell r="BN144">
            <v>0</v>
          </cell>
          <cell r="BO144">
            <v>44</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t="str">
            <v>Yes</v>
          </cell>
          <cell r="DU144" t="str">
            <v>-</v>
          </cell>
          <cell r="DV144" t="str">
            <v>01494 421612</v>
          </cell>
          <cell r="DW144" t="str">
            <v>barbara_buttimer@wycombe.gov.uk</v>
          </cell>
        </row>
        <row r="145">
          <cell r="B145" t="str">
            <v>Crewe and Nantwich</v>
          </cell>
          <cell r="C145">
            <v>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10</v>
          </cell>
          <cell r="U145">
            <v>0</v>
          </cell>
          <cell r="V145">
            <v>0</v>
          </cell>
          <cell r="W145">
            <v>0</v>
          </cell>
          <cell r="X145">
            <v>0</v>
          </cell>
          <cell r="Y145">
            <v>0</v>
          </cell>
          <cell r="Z145">
            <v>0</v>
          </cell>
          <cell r="AA145">
            <v>10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10</v>
          </cell>
          <cell r="BI145">
            <v>0</v>
          </cell>
          <cell r="BJ145">
            <v>0</v>
          </cell>
          <cell r="BK145">
            <v>0</v>
          </cell>
          <cell r="BL145">
            <v>0</v>
          </cell>
          <cell r="BM145">
            <v>0</v>
          </cell>
          <cell r="BN145">
            <v>0</v>
          </cell>
          <cell r="BO145">
            <v>10</v>
          </cell>
          <cell r="BP145">
            <v>0</v>
          </cell>
          <cell r="BQ145">
            <v>0</v>
          </cell>
          <cell r="BR145">
            <v>0</v>
          </cell>
          <cell r="BS145">
            <v>0</v>
          </cell>
          <cell r="BT145">
            <v>0</v>
          </cell>
          <cell r="BU145">
            <v>0</v>
          </cell>
          <cell r="BV145">
            <v>0</v>
          </cell>
          <cell r="BW145">
            <v>0</v>
          </cell>
          <cell r="BX145">
            <v>4</v>
          </cell>
          <cell r="BY145">
            <v>0</v>
          </cell>
          <cell r="BZ145">
            <v>0</v>
          </cell>
          <cell r="CA145">
            <v>0</v>
          </cell>
          <cell r="CB145">
            <v>0</v>
          </cell>
          <cell r="CC145">
            <v>0</v>
          </cell>
          <cell r="CD145">
            <v>0</v>
          </cell>
          <cell r="CE145">
            <v>4</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1</v>
          </cell>
          <cell r="CW145">
            <v>0</v>
          </cell>
          <cell r="CX145">
            <v>0</v>
          </cell>
          <cell r="CY145">
            <v>0</v>
          </cell>
          <cell r="CZ145">
            <v>0</v>
          </cell>
          <cell r="DA145">
            <v>0</v>
          </cell>
          <cell r="DB145">
            <v>0</v>
          </cell>
          <cell r="DC145">
            <v>1</v>
          </cell>
          <cell r="DD145">
            <v>0</v>
          </cell>
          <cell r="DE145">
            <v>0</v>
          </cell>
          <cell r="DF145">
            <v>0</v>
          </cell>
          <cell r="DG145">
            <v>0</v>
          </cell>
          <cell r="DH145">
            <v>0</v>
          </cell>
          <cell r="DI145">
            <v>0</v>
          </cell>
          <cell r="DJ145">
            <v>0</v>
          </cell>
          <cell r="DK145">
            <v>0</v>
          </cell>
          <cell r="DL145">
            <v>5</v>
          </cell>
          <cell r="DM145">
            <v>0</v>
          </cell>
          <cell r="DN145">
            <v>0</v>
          </cell>
          <cell r="DO145">
            <v>0</v>
          </cell>
          <cell r="DP145">
            <v>0</v>
          </cell>
          <cell r="DQ145">
            <v>0</v>
          </cell>
          <cell r="DR145">
            <v>0</v>
          </cell>
          <cell r="DS145">
            <v>5</v>
          </cell>
          <cell r="DT145" t="str">
            <v>Yes</v>
          </cell>
          <cell r="DU145" t="str">
            <v>-Section E1 row 3, there has been a change in the way this group has been dealt with and hence recorded.  Those who are non priority need are now dealt with in a more formal manner with a decision letter being sent to them as well as housing advice provid</v>
          </cell>
          <cell r="DV145" t="str">
            <v>01270 537513</v>
          </cell>
          <cell r="DW145" t="str">
            <v>steven.knowles@crewe-nantwich.gov.uk</v>
          </cell>
        </row>
        <row r="146">
          <cell r="B146" t="str">
            <v>Caradon</v>
          </cell>
          <cell r="C146">
            <v>7</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3</v>
          </cell>
          <cell r="U146">
            <v>3</v>
          </cell>
          <cell r="V146">
            <v>0</v>
          </cell>
          <cell r="W146">
            <v>0</v>
          </cell>
          <cell r="X146">
            <v>0</v>
          </cell>
          <cell r="Y146">
            <v>0</v>
          </cell>
          <cell r="Z146">
            <v>0</v>
          </cell>
          <cell r="AA146">
            <v>6</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3</v>
          </cell>
          <cell r="BI146">
            <v>3</v>
          </cell>
          <cell r="BJ146">
            <v>0</v>
          </cell>
          <cell r="BK146">
            <v>0</v>
          </cell>
          <cell r="BL146">
            <v>0</v>
          </cell>
          <cell r="BM146">
            <v>0</v>
          </cell>
          <cell r="BN146">
            <v>0</v>
          </cell>
          <cell r="BO146">
            <v>6</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t="str">
            <v>Yes</v>
          </cell>
          <cell r="DU146" t="str">
            <v>E71b figures are zero</v>
          </cell>
          <cell r="DV146" t="str">
            <v>01579 341328</v>
          </cell>
          <cell r="DW146" t="str">
            <v>chollowa@caradon.gov.uk</v>
          </cell>
        </row>
        <row r="147">
          <cell r="B147" t="str">
            <v>Stevenage</v>
          </cell>
          <cell r="C147">
            <v>4</v>
          </cell>
          <cell r="D147">
            <v>0</v>
          </cell>
          <cell r="E147">
            <v>0</v>
          </cell>
          <cell r="F147">
            <v>0</v>
          </cell>
          <cell r="G147">
            <v>0</v>
          </cell>
          <cell r="H147">
            <v>0</v>
          </cell>
          <cell r="I147">
            <v>0</v>
          </cell>
          <cell r="J147">
            <v>0</v>
          </cell>
          <cell r="K147">
            <v>0</v>
          </cell>
          <cell r="L147">
            <v>0</v>
          </cell>
          <cell r="M147">
            <v>0</v>
          </cell>
          <cell r="N147">
            <v>1</v>
          </cell>
          <cell r="O147">
            <v>0</v>
          </cell>
          <cell r="P147">
            <v>0</v>
          </cell>
          <cell r="Q147">
            <v>0</v>
          </cell>
          <cell r="R147">
            <v>0</v>
          </cell>
          <cell r="S147">
            <v>1</v>
          </cell>
          <cell r="T147">
            <v>0</v>
          </cell>
          <cell r="U147">
            <v>1</v>
          </cell>
          <cell r="V147">
            <v>15</v>
          </cell>
          <cell r="W147">
            <v>2</v>
          </cell>
          <cell r="X147">
            <v>0</v>
          </cell>
          <cell r="Y147">
            <v>0</v>
          </cell>
          <cell r="Z147">
            <v>0</v>
          </cell>
          <cell r="AA147">
            <v>18</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1</v>
          </cell>
          <cell r="BG147">
            <v>1</v>
          </cell>
          <cell r="BH147">
            <v>0</v>
          </cell>
          <cell r="BI147">
            <v>1</v>
          </cell>
          <cell r="BJ147">
            <v>16</v>
          </cell>
          <cell r="BK147">
            <v>2</v>
          </cell>
          <cell r="BL147">
            <v>0</v>
          </cell>
          <cell r="BM147">
            <v>0</v>
          </cell>
          <cell r="BN147">
            <v>1</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t="str">
            <v>Yes</v>
          </cell>
          <cell r="DU147" t="str">
            <v>-</v>
          </cell>
          <cell r="DV147" t="str">
            <v>01438 242972</v>
          </cell>
          <cell r="DW147" t="str">
            <v>rosey.notley@stevenage.gov.uk</v>
          </cell>
        </row>
        <row r="148">
          <cell r="B148" t="str">
            <v>Gravesham</v>
          </cell>
          <cell r="C148">
            <v>6</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10</v>
          </cell>
          <cell r="U148">
            <v>11</v>
          </cell>
          <cell r="V148">
            <v>1</v>
          </cell>
          <cell r="W148">
            <v>0</v>
          </cell>
          <cell r="X148">
            <v>0</v>
          </cell>
          <cell r="Y148">
            <v>0</v>
          </cell>
          <cell r="Z148">
            <v>0</v>
          </cell>
          <cell r="AA148">
            <v>22</v>
          </cell>
          <cell r="AB148">
            <v>2</v>
          </cell>
          <cell r="AC148">
            <v>1</v>
          </cell>
          <cell r="AD148">
            <v>0</v>
          </cell>
          <cell r="AE148">
            <v>0</v>
          </cell>
          <cell r="AF148">
            <v>0</v>
          </cell>
          <cell r="AG148">
            <v>0</v>
          </cell>
          <cell r="AH148">
            <v>0</v>
          </cell>
          <cell r="AI148">
            <v>3</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1</v>
          </cell>
          <cell r="BB148">
            <v>0</v>
          </cell>
          <cell r="BC148">
            <v>0</v>
          </cell>
          <cell r="BD148">
            <v>0</v>
          </cell>
          <cell r="BE148">
            <v>0</v>
          </cell>
          <cell r="BF148">
            <v>0</v>
          </cell>
          <cell r="BG148">
            <v>1</v>
          </cell>
          <cell r="BH148">
            <v>12</v>
          </cell>
          <cell r="BI148">
            <v>13</v>
          </cell>
          <cell r="BJ148">
            <v>1</v>
          </cell>
          <cell r="BK148">
            <v>0</v>
          </cell>
          <cell r="BL148">
            <v>0</v>
          </cell>
          <cell r="BM148">
            <v>0</v>
          </cell>
          <cell r="BN148">
            <v>0</v>
          </cell>
          <cell r="BO148">
            <v>26</v>
          </cell>
          <cell r="BP148">
            <v>0</v>
          </cell>
          <cell r="BQ148">
            <v>0</v>
          </cell>
          <cell r="BR148">
            <v>0</v>
          </cell>
          <cell r="BS148">
            <v>0</v>
          </cell>
          <cell r="BT148">
            <v>0</v>
          </cell>
          <cell r="BU148">
            <v>0</v>
          </cell>
          <cell r="BV148">
            <v>0</v>
          </cell>
          <cell r="BW148">
            <v>0</v>
          </cell>
          <cell r="BX148">
            <v>8</v>
          </cell>
          <cell r="BY148">
            <v>0</v>
          </cell>
          <cell r="BZ148">
            <v>0</v>
          </cell>
          <cell r="CA148">
            <v>0</v>
          </cell>
          <cell r="CB148">
            <v>0</v>
          </cell>
          <cell r="CC148">
            <v>0</v>
          </cell>
          <cell r="CD148">
            <v>0</v>
          </cell>
          <cell r="CE148">
            <v>8</v>
          </cell>
          <cell r="CF148">
            <v>6</v>
          </cell>
          <cell r="CG148">
            <v>0</v>
          </cell>
          <cell r="CH148">
            <v>0</v>
          </cell>
          <cell r="CI148">
            <v>0</v>
          </cell>
          <cell r="CJ148">
            <v>0</v>
          </cell>
          <cell r="CK148">
            <v>0</v>
          </cell>
          <cell r="CL148">
            <v>0</v>
          </cell>
          <cell r="CM148">
            <v>6</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2</v>
          </cell>
          <cell r="DE148">
            <v>1</v>
          </cell>
          <cell r="DF148">
            <v>0</v>
          </cell>
          <cell r="DG148">
            <v>0</v>
          </cell>
          <cell r="DH148">
            <v>0</v>
          </cell>
          <cell r="DI148">
            <v>0</v>
          </cell>
          <cell r="DJ148">
            <v>0</v>
          </cell>
          <cell r="DK148">
            <v>3</v>
          </cell>
          <cell r="DL148">
            <v>16</v>
          </cell>
          <cell r="DM148">
            <v>1</v>
          </cell>
          <cell r="DN148">
            <v>0</v>
          </cell>
          <cell r="DO148">
            <v>0</v>
          </cell>
          <cell r="DP148">
            <v>0</v>
          </cell>
          <cell r="DQ148">
            <v>0</v>
          </cell>
          <cell r="DR148">
            <v>0</v>
          </cell>
          <cell r="DS148">
            <v>17</v>
          </cell>
          <cell r="DT148" t="str">
            <v>Yes</v>
          </cell>
          <cell r="DU148" t="str">
            <v>-</v>
          </cell>
          <cell r="DV148" t="str">
            <v>01474 337815</v>
          </cell>
          <cell r="DW148" t="str">
            <v>lisa.watson@gravesham.gov.uk</v>
          </cell>
        </row>
        <row r="149">
          <cell r="B149" t="str">
            <v>Hinckley and Bosworth</v>
          </cell>
          <cell r="C149">
            <v>3</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5</v>
          </cell>
          <cell r="U149">
            <v>1</v>
          </cell>
          <cell r="V149">
            <v>0</v>
          </cell>
          <cell r="W149">
            <v>0</v>
          </cell>
          <cell r="X149">
            <v>0</v>
          </cell>
          <cell r="Y149">
            <v>0</v>
          </cell>
          <cell r="Z149">
            <v>0</v>
          </cell>
          <cell r="AA149">
            <v>6</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2</v>
          </cell>
          <cell r="AS149">
            <v>0</v>
          </cell>
          <cell r="AT149">
            <v>0</v>
          </cell>
          <cell r="AU149">
            <v>0</v>
          </cell>
          <cell r="AV149">
            <v>0</v>
          </cell>
          <cell r="AW149">
            <v>0</v>
          </cell>
          <cell r="AX149">
            <v>0</v>
          </cell>
          <cell r="AY149">
            <v>2</v>
          </cell>
          <cell r="AZ149">
            <v>1</v>
          </cell>
          <cell r="BA149">
            <v>1</v>
          </cell>
          <cell r="BB149">
            <v>0</v>
          </cell>
          <cell r="BC149">
            <v>0</v>
          </cell>
          <cell r="BD149">
            <v>0</v>
          </cell>
          <cell r="BE149">
            <v>0</v>
          </cell>
          <cell r="BF149">
            <v>0</v>
          </cell>
          <cell r="BG149">
            <v>2</v>
          </cell>
          <cell r="BH149">
            <v>8</v>
          </cell>
          <cell r="BI149">
            <v>2</v>
          </cell>
          <cell r="BJ149">
            <v>0</v>
          </cell>
          <cell r="BK149">
            <v>0</v>
          </cell>
          <cell r="BL149">
            <v>0</v>
          </cell>
          <cell r="BM149">
            <v>0</v>
          </cell>
          <cell r="BN149">
            <v>0</v>
          </cell>
          <cell r="BO149">
            <v>10</v>
          </cell>
          <cell r="BP149">
            <v>0</v>
          </cell>
          <cell r="BQ149">
            <v>0</v>
          </cell>
          <cell r="BR149">
            <v>0</v>
          </cell>
          <cell r="BS149">
            <v>0</v>
          </cell>
          <cell r="BT149">
            <v>0</v>
          </cell>
          <cell r="BU149">
            <v>0</v>
          </cell>
          <cell r="BV149">
            <v>0</v>
          </cell>
          <cell r="BW149">
            <v>0</v>
          </cell>
          <cell r="BX149">
            <v>3</v>
          </cell>
          <cell r="BY149">
            <v>1</v>
          </cell>
          <cell r="BZ149">
            <v>2</v>
          </cell>
          <cell r="CA149">
            <v>0</v>
          </cell>
          <cell r="CB149">
            <v>0</v>
          </cell>
          <cell r="CC149">
            <v>0</v>
          </cell>
          <cell r="CD149">
            <v>0</v>
          </cell>
          <cell r="CE149">
            <v>6</v>
          </cell>
          <cell r="CF149">
            <v>0</v>
          </cell>
          <cell r="CG149">
            <v>1</v>
          </cell>
          <cell r="CH149">
            <v>0</v>
          </cell>
          <cell r="CI149">
            <v>0</v>
          </cell>
          <cell r="CJ149">
            <v>0</v>
          </cell>
          <cell r="CK149">
            <v>0</v>
          </cell>
          <cell r="CL149">
            <v>0</v>
          </cell>
          <cell r="CM149">
            <v>1</v>
          </cell>
          <cell r="CN149">
            <v>0</v>
          </cell>
          <cell r="CO149">
            <v>0</v>
          </cell>
          <cell r="CP149">
            <v>0</v>
          </cell>
          <cell r="CQ149">
            <v>0</v>
          </cell>
          <cell r="CR149">
            <v>0</v>
          </cell>
          <cell r="CS149">
            <v>0</v>
          </cell>
          <cell r="CT149">
            <v>0</v>
          </cell>
          <cell r="CU149">
            <v>0</v>
          </cell>
          <cell r="CV149">
            <v>1</v>
          </cell>
          <cell r="CW149">
            <v>0</v>
          </cell>
          <cell r="CX149">
            <v>0</v>
          </cell>
          <cell r="CY149">
            <v>0</v>
          </cell>
          <cell r="CZ149">
            <v>0</v>
          </cell>
          <cell r="DA149">
            <v>0</v>
          </cell>
          <cell r="DB149">
            <v>0</v>
          </cell>
          <cell r="DC149">
            <v>1</v>
          </cell>
          <cell r="DD149">
            <v>1</v>
          </cell>
          <cell r="DE149">
            <v>1</v>
          </cell>
          <cell r="DF149">
            <v>0</v>
          </cell>
          <cell r="DG149">
            <v>0</v>
          </cell>
          <cell r="DH149">
            <v>0</v>
          </cell>
          <cell r="DI149">
            <v>0</v>
          </cell>
          <cell r="DJ149">
            <v>0</v>
          </cell>
          <cell r="DK149">
            <v>2</v>
          </cell>
          <cell r="DL149">
            <v>5</v>
          </cell>
          <cell r="DM149">
            <v>3</v>
          </cell>
          <cell r="DN149">
            <v>2</v>
          </cell>
          <cell r="DO149">
            <v>0</v>
          </cell>
          <cell r="DP149">
            <v>0</v>
          </cell>
          <cell r="DQ149">
            <v>0</v>
          </cell>
          <cell r="DR149">
            <v>0</v>
          </cell>
          <cell r="DS149">
            <v>10</v>
          </cell>
          <cell r="DT149" t="str">
            <v>Yes</v>
          </cell>
          <cell r="DU149" t="str">
            <v>-</v>
          </cell>
          <cell r="DV149" t="str">
            <v>01455 255662</v>
          </cell>
          <cell r="DW149" t="str">
            <v>jo.wykes@hinckley-bosworth.gov.uk</v>
          </cell>
        </row>
        <row r="150">
          <cell r="B150" t="str">
            <v>Broadland</v>
          </cell>
          <cell r="C150">
            <v>4</v>
          </cell>
          <cell r="D150">
            <v>1</v>
          </cell>
          <cell r="E150">
            <v>0</v>
          </cell>
          <cell r="F150">
            <v>0</v>
          </cell>
          <cell r="G150">
            <v>0</v>
          </cell>
          <cell r="H150">
            <v>0</v>
          </cell>
          <cell r="I150">
            <v>0</v>
          </cell>
          <cell r="J150">
            <v>0</v>
          </cell>
          <cell r="K150">
            <v>1</v>
          </cell>
          <cell r="L150">
            <v>3</v>
          </cell>
          <cell r="M150">
            <v>0</v>
          </cell>
          <cell r="N150">
            <v>0</v>
          </cell>
          <cell r="O150">
            <v>0</v>
          </cell>
          <cell r="P150">
            <v>0</v>
          </cell>
          <cell r="Q150">
            <v>0</v>
          </cell>
          <cell r="R150">
            <v>0</v>
          </cell>
          <cell r="S150">
            <v>3</v>
          </cell>
          <cell r="T150">
            <v>16</v>
          </cell>
          <cell r="U150">
            <v>0</v>
          </cell>
          <cell r="V150">
            <v>0</v>
          </cell>
          <cell r="W150">
            <v>0</v>
          </cell>
          <cell r="X150">
            <v>0</v>
          </cell>
          <cell r="Y150">
            <v>0</v>
          </cell>
          <cell r="Z150">
            <v>0</v>
          </cell>
          <cell r="AA150">
            <v>16</v>
          </cell>
          <cell r="AB150">
            <v>0</v>
          </cell>
          <cell r="AC150">
            <v>0</v>
          </cell>
          <cell r="AD150">
            <v>0</v>
          </cell>
          <cell r="AE150">
            <v>0</v>
          </cell>
          <cell r="AF150">
            <v>0</v>
          </cell>
          <cell r="AG150">
            <v>0</v>
          </cell>
          <cell r="AH150">
            <v>0</v>
          </cell>
          <cell r="AI150">
            <v>0</v>
          </cell>
          <cell r="AJ150">
            <v>1</v>
          </cell>
          <cell r="AK150">
            <v>0</v>
          </cell>
          <cell r="AL150">
            <v>0</v>
          </cell>
          <cell r="AM150">
            <v>0</v>
          </cell>
          <cell r="AN150">
            <v>0</v>
          </cell>
          <cell r="AO150">
            <v>0</v>
          </cell>
          <cell r="AP150">
            <v>0</v>
          </cell>
          <cell r="AQ150">
            <v>1</v>
          </cell>
          <cell r="AR150">
            <v>0</v>
          </cell>
          <cell r="AS150">
            <v>0</v>
          </cell>
          <cell r="AT150">
            <v>0</v>
          </cell>
          <cell r="AU150">
            <v>0</v>
          </cell>
          <cell r="AV150">
            <v>0</v>
          </cell>
          <cell r="AW150">
            <v>0</v>
          </cell>
          <cell r="AX150">
            <v>0</v>
          </cell>
          <cell r="AY150">
            <v>0</v>
          </cell>
          <cell r="AZ150">
            <v>2</v>
          </cell>
          <cell r="BA150">
            <v>0</v>
          </cell>
          <cell r="BB150">
            <v>0</v>
          </cell>
          <cell r="BC150">
            <v>0</v>
          </cell>
          <cell r="BD150">
            <v>0</v>
          </cell>
          <cell r="BE150">
            <v>0</v>
          </cell>
          <cell r="BF150">
            <v>0</v>
          </cell>
          <cell r="BG150">
            <v>2</v>
          </cell>
          <cell r="BH150">
            <v>23</v>
          </cell>
          <cell r="BI150">
            <v>0</v>
          </cell>
          <cell r="BJ150">
            <v>0</v>
          </cell>
          <cell r="BK150">
            <v>0</v>
          </cell>
          <cell r="BL150">
            <v>0</v>
          </cell>
          <cell r="BM150">
            <v>0</v>
          </cell>
          <cell r="BN150">
            <v>0</v>
          </cell>
          <cell r="BO150">
            <v>23</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t="str">
            <v>Yes</v>
          </cell>
          <cell r="DU150" t="str">
            <v>Section E6 - Annexes - Checked with LA and figs are correct.  HS 16/07/07</v>
          </cell>
          <cell r="DV150" t="str">
            <v>01603 430582</v>
          </cell>
          <cell r="DW150" t="str">
            <v>john.dell@broadland.gov.uk</v>
          </cell>
        </row>
        <row r="151">
          <cell r="B151" t="str">
            <v>South Shropshire</v>
          </cell>
          <cell r="C151">
            <v>8</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3</v>
          </cell>
          <cell r="U151">
            <v>4</v>
          </cell>
          <cell r="V151">
            <v>0</v>
          </cell>
          <cell r="W151">
            <v>0</v>
          </cell>
          <cell r="X151">
            <v>0</v>
          </cell>
          <cell r="Y151">
            <v>0</v>
          </cell>
          <cell r="Z151">
            <v>0</v>
          </cell>
          <cell r="AA151">
            <v>7</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3</v>
          </cell>
          <cell r="BI151">
            <v>4</v>
          </cell>
          <cell r="BJ151">
            <v>0</v>
          </cell>
          <cell r="BK151">
            <v>0</v>
          </cell>
          <cell r="BL151">
            <v>0</v>
          </cell>
          <cell r="BM151">
            <v>0</v>
          </cell>
          <cell r="BN151">
            <v>0</v>
          </cell>
          <cell r="BO151">
            <v>7</v>
          </cell>
          <cell r="BP151">
            <v>1</v>
          </cell>
          <cell r="BQ151">
            <v>0</v>
          </cell>
          <cell r="BR151">
            <v>0</v>
          </cell>
          <cell r="BS151">
            <v>0</v>
          </cell>
          <cell r="BT151">
            <v>0</v>
          </cell>
          <cell r="BU151">
            <v>0</v>
          </cell>
          <cell r="BV151">
            <v>0</v>
          </cell>
          <cell r="BW151">
            <v>1</v>
          </cell>
          <cell r="BX151">
            <v>5</v>
          </cell>
          <cell r="BY151">
            <v>2</v>
          </cell>
          <cell r="BZ151">
            <v>0</v>
          </cell>
          <cell r="CA151">
            <v>0</v>
          </cell>
          <cell r="CB151">
            <v>0</v>
          </cell>
          <cell r="CC151">
            <v>0</v>
          </cell>
          <cell r="CD151">
            <v>0</v>
          </cell>
          <cell r="CE151">
            <v>7</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3</v>
          </cell>
          <cell r="DE151">
            <v>0</v>
          </cell>
          <cell r="DF151">
            <v>0</v>
          </cell>
          <cell r="DG151">
            <v>0</v>
          </cell>
          <cell r="DH151">
            <v>0</v>
          </cell>
          <cell r="DI151">
            <v>0</v>
          </cell>
          <cell r="DJ151">
            <v>0</v>
          </cell>
          <cell r="DK151">
            <v>3</v>
          </cell>
          <cell r="DL151">
            <v>9</v>
          </cell>
          <cell r="DM151">
            <v>2</v>
          </cell>
          <cell r="DN151">
            <v>0</v>
          </cell>
          <cell r="DO151">
            <v>0</v>
          </cell>
          <cell r="DP151">
            <v>0</v>
          </cell>
          <cell r="DQ151">
            <v>0</v>
          </cell>
          <cell r="DR151">
            <v>0</v>
          </cell>
          <cell r="DS151">
            <v>11</v>
          </cell>
          <cell r="DT151" t="str">
            <v>Yes</v>
          </cell>
          <cell r="DU151" t="str">
            <v>-</v>
          </cell>
          <cell r="DV151" t="str">
            <v>01584 813398</v>
          </cell>
          <cell r="DW151" t="str">
            <v>linda.senior@southshropshire.gov.uk</v>
          </cell>
        </row>
        <row r="152">
          <cell r="B152" t="str">
            <v>Lichfield</v>
          </cell>
          <cell r="C152">
            <v>8</v>
          </cell>
          <cell r="D152">
            <v>9</v>
          </cell>
          <cell r="E152">
            <v>0</v>
          </cell>
          <cell r="F152">
            <v>0</v>
          </cell>
          <cell r="G152">
            <v>0</v>
          </cell>
          <cell r="H152">
            <v>0</v>
          </cell>
          <cell r="I152">
            <v>0</v>
          </cell>
          <cell r="J152">
            <v>0</v>
          </cell>
          <cell r="K152">
            <v>9</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1</v>
          </cell>
          <cell r="AK152">
            <v>0</v>
          </cell>
          <cell r="AL152">
            <v>0</v>
          </cell>
          <cell r="AM152">
            <v>0</v>
          </cell>
          <cell r="AN152">
            <v>0</v>
          </cell>
          <cell r="AO152">
            <v>0</v>
          </cell>
          <cell r="AP152">
            <v>0</v>
          </cell>
          <cell r="AQ152">
            <v>1</v>
          </cell>
          <cell r="AR152">
            <v>0</v>
          </cell>
          <cell r="AS152">
            <v>0</v>
          </cell>
          <cell r="AT152">
            <v>0</v>
          </cell>
          <cell r="AU152">
            <v>0</v>
          </cell>
          <cell r="AV152">
            <v>0</v>
          </cell>
          <cell r="AW152">
            <v>0</v>
          </cell>
          <cell r="AX152">
            <v>0</v>
          </cell>
          <cell r="AY152">
            <v>0</v>
          </cell>
          <cell r="AZ152">
            <v>4</v>
          </cell>
          <cell r="BA152">
            <v>0</v>
          </cell>
          <cell r="BB152">
            <v>0</v>
          </cell>
          <cell r="BC152">
            <v>0</v>
          </cell>
          <cell r="BD152">
            <v>0</v>
          </cell>
          <cell r="BE152">
            <v>0</v>
          </cell>
          <cell r="BF152">
            <v>0</v>
          </cell>
          <cell r="BG152">
            <v>4</v>
          </cell>
          <cell r="BH152">
            <v>14</v>
          </cell>
          <cell r="BI152">
            <v>0</v>
          </cell>
          <cell r="BJ152">
            <v>0</v>
          </cell>
          <cell r="BK152">
            <v>0</v>
          </cell>
          <cell r="BL152">
            <v>0</v>
          </cell>
          <cell r="BM152">
            <v>0</v>
          </cell>
          <cell r="BN152">
            <v>0</v>
          </cell>
          <cell r="BO152">
            <v>14</v>
          </cell>
          <cell r="BP152">
            <v>3</v>
          </cell>
          <cell r="BQ152">
            <v>0</v>
          </cell>
          <cell r="BR152">
            <v>0</v>
          </cell>
          <cell r="BS152">
            <v>0</v>
          </cell>
          <cell r="BT152">
            <v>0</v>
          </cell>
          <cell r="BU152">
            <v>0</v>
          </cell>
          <cell r="BV152">
            <v>0</v>
          </cell>
          <cell r="BW152">
            <v>3</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3</v>
          </cell>
          <cell r="DM152">
            <v>0</v>
          </cell>
          <cell r="DN152">
            <v>0</v>
          </cell>
          <cell r="DO152">
            <v>0</v>
          </cell>
          <cell r="DP152">
            <v>0</v>
          </cell>
          <cell r="DQ152">
            <v>0</v>
          </cell>
          <cell r="DR152">
            <v>0</v>
          </cell>
          <cell r="DS152">
            <v>3</v>
          </cell>
          <cell r="DT152">
            <v>0</v>
          </cell>
          <cell r="DU152">
            <v>0</v>
          </cell>
          <cell r="DV152">
            <v>0</v>
          </cell>
          <cell r="DW152">
            <v>0</v>
          </cell>
        </row>
        <row r="153">
          <cell r="B153" t="str">
            <v>Elmbridge</v>
          </cell>
          <cell r="C153">
            <v>6</v>
          </cell>
          <cell r="D153">
            <v>0</v>
          </cell>
          <cell r="E153">
            <v>0</v>
          </cell>
          <cell r="F153">
            <v>0</v>
          </cell>
          <cell r="G153">
            <v>0</v>
          </cell>
          <cell r="H153">
            <v>0</v>
          </cell>
          <cell r="I153">
            <v>0</v>
          </cell>
          <cell r="J153">
            <v>0</v>
          </cell>
          <cell r="K153">
            <v>0</v>
          </cell>
          <cell r="L153">
            <v>0</v>
          </cell>
          <cell r="M153">
            <v>0</v>
          </cell>
          <cell r="N153">
            <v>0</v>
          </cell>
          <cell r="O153">
            <v>0</v>
          </cell>
          <cell r="P153">
            <v>1</v>
          </cell>
          <cell r="Q153">
            <v>0</v>
          </cell>
          <cell r="R153">
            <v>0</v>
          </cell>
          <cell r="S153">
            <v>1</v>
          </cell>
          <cell r="T153">
            <v>11</v>
          </cell>
          <cell r="U153">
            <v>2</v>
          </cell>
          <cell r="V153">
            <v>3</v>
          </cell>
          <cell r="W153">
            <v>3</v>
          </cell>
          <cell r="X153">
            <v>1</v>
          </cell>
          <cell r="Y153">
            <v>0</v>
          </cell>
          <cell r="Z153">
            <v>0</v>
          </cell>
          <cell r="AA153">
            <v>20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2</v>
          </cell>
          <cell r="AS153">
            <v>0</v>
          </cell>
          <cell r="AT153">
            <v>0</v>
          </cell>
          <cell r="AU153">
            <v>0</v>
          </cell>
          <cell r="AV153">
            <v>0</v>
          </cell>
          <cell r="AW153">
            <v>0</v>
          </cell>
          <cell r="AX153">
            <v>0</v>
          </cell>
          <cell r="AY153">
            <v>2</v>
          </cell>
          <cell r="AZ153">
            <v>1</v>
          </cell>
          <cell r="BA153">
            <v>0</v>
          </cell>
          <cell r="BB153">
            <v>0</v>
          </cell>
          <cell r="BC153">
            <v>0</v>
          </cell>
          <cell r="BD153">
            <v>0</v>
          </cell>
          <cell r="BE153">
            <v>0</v>
          </cell>
          <cell r="BF153">
            <v>0</v>
          </cell>
          <cell r="BG153">
            <v>1</v>
          </cell>
          <cell r="BH153">
            <v>14</v>
          </cell>
          <cell r="BI153">
            <v>2</v>
          </cell>
          <cell r="BJ153">
            <v>3</v>
          </cell>
          <cell r="BK153">
            <v>3</v>
          </cell>
          <cell r="BL153">
            <v>2</v>
          </cell>
          <cell r="BM153">
            <v>0</v>
          </cell>
          <cell r="BN153">
            <v>0</v>
          </cell>
          <cell r="BO153">
            <v>24</v>
          </cell>
          <cell r="BP153">
            <v>0</v>
          </cell>
          <cell r="BQ153">
            <v>0</v>
          </cell>
          <cell r="BR153">
            <v>0</v>
          </cell>
          <cell r="BS153">
            <v>0</v>
          </cell>
          <cell r="BT153">
            <v>0</v>
          </cell>
          <cell r="BU153">
            <v>0</v>
          </cell>
          <cell r="BV153">
            <v>0</v>
          </cell>
          <cell r="BW153">
            <v>0</v>
          </cell>
          <cell r="BX153">
            <v>3</v>
          </cell>
          <cell r="BY153">
            <v>1</v>
          </cell>
          <cell r="BZ153">
            <v>1</v>
          </cell>
          <cell r="CA153">
            <v>0</v>
          </cell>
          <cell r="CB153">
            <v>1</v>
          </cell>
          <cell r="CC153">
            <v>0</v>
          </cell>
          <cell r="CD153">
            <v>0</v>
          </cell>
          <cell r="CE153">
            <v>6</v>
          </cell>
          <cell r="CF153">
            <v>1</v>
          </cell>
          <cell r="CG153">
            <v>0</v>
          </cell>
          <cell r="CH153">
            <v>0</v>
          </cell>
          <cell r="CI153">
            <v>0</v>
          </cell>
          <cell r="CJ153">
            <v>0</v>
          </cell>
          <cell r="CK153">
            <v>0</v>
          </cell>
          <cell r="CL153">
            <v>0</v>
          </cell>
          <cell r="CM153">
            <v>1</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4</v>
          </cell>
          <cell r="DM153">
            <v>1</v>
          </cell>
          <cell r="DN153">
            <v>1</v>
          </cell>
          <cell r="DO153">
            <v>0</v>
          </cell>
          <cell r="DP153">
            <v>1</v>
          </cell>
          <cell r="DQ153">
            <v>0</v>
          </cell>
          <cell r="DR153">
            <v>0</v>
          </cell>
          <cell r="DS153">
            <v>7</v>
          </cell>
          <cell r="DT153" t="str">
            <v>Yes</v>
          </cell>
          <cell r="DU153" t="str">
            <v>-</v>
          </cell>
          <cell r="DV153" t="str">
            <v>01372 474597</v>
          </cell>
          <cell r="DW153" t="str">
            <v>rdowns@elmbridge.gov.uk</v>
          </cell>
        </row>
        <row r="154">
          <cell r="B154" t="str">
            <v>City of London</v>
          </cell>
          <cell r="C154">
            <v>5</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1</v>
          </cell>
          <cell r="X154">
            <v>0</v>
          </cell>
          <cell r="Y154">
            <v>0</v>
          </cell>
          <cell r="Z154">
            <v>0</v>
          </cell>
          <cell r="AA154">
            <v>1</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2</v>
          </cell>
          <cell r="BA154">
            <v>0</v>
          </cell>
          <cell r="BB154">
            <v>0</v>
          </cell>
          <cell r="BC154">
            <v>0</v>
          </cell>
          <cell r="BD154">
            <v>0</v>
          </cell>
          <cell r="BE154">
            <v>0</v>
          </cell>
          <cell r="BF154">
            <v>0</v>
          </cell>
          <cell r="BG154">
            <v>2</v>
          </cell>
          <cell r="BH154">
            <v>2</v>
          </cell>
          <cell r="BI154">
            <v>0</v>
          </cell>
          <cell r="BJ154">
            <v>0</v>
          </cell>
          <cell r="BK154">
            <v>1</v>
          </cell>
          <cell r="BL154">
            <v>0</v>
          </cell>
          <cell r="BM154">
            <v>0</v>
          </cell>
          <cell r="BN154">
            <v>0</v>
          </cell>
          <cell r="BO154">
            <v>3</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t="str">
            <v>Yes</v>
          </cell>
          <cell r="DU154" t="str">
            <v>-</v>
          </cell>
          <cell r="DV154" t="str">
            <v>020 7332 1637</v>
          </cell>
          <cell r="DW154" t="str">
            <v>patricia.brindle@cityoflondon.gov.uk</v>
          </cell>
        </row>
        <row r="155">
          <cell r="B155" t="str">
            <v>Kensington and Chelsea</v>
          </cell>
          <cell r="C155">
            <v>5</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2</v>
          </cell>
          <cell r="U155">
            <v>2</v>
          </cell>
          <cell r="V155">
            <v>9</v>
          </cell>
          <cell r="W155">
            <v>4</v>
          </cell>
          <cell r="X155">
            <v>3</v>
          </cell>
          <cell r="Y155">
            <v>2</v>
          </cell>
          <cell r="Z155">
            <v>0</v>
          </cell>
          <cell r="AA155">
            <v>22</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1</v>
          </cell>
          <cell r="AU155">
            <v>0</v>
          </cell>
          <cell r="AV155">
            <v>0</v>
          </cell>
          <cell r="AW155">
            <v>0</v>
          </cell>
          <cell r="AX155">
            <v>0</v>
          </cell>
          <cell r="AY155">
            <v>1</v>
          </cell>
          <cell r="AZ155">
            <v>0</v>
          </cell>
          <cell r="BA155">
            <v>0</v>
          </cell>
          <cell r="BB155">
            <v>1</v>
          </cell>
          <cell r="BC155">
            <v>0</v>
          </cell>
          <cell r="BD155">
            <v>0</v>
          </cell>
          <cell r="BE155">
            <v>0</v>
          </cell>
          <cell r="BF155">
            <v>0</v>
          </cell>
          <cell r="BG155">
            <v>1</v>
          </cell>
          <cell r="BH155">
            <v>2</v>
          </cell>
          <cell r="BI155">
            <v>2</v>
          </cell>
          <cell r="BJ155">
            <v>11</v>
          </cell>
          <cell r="BK155">
            <v>4</v>
          </cell>
          <cell r="BL155">
            <v>3</v>
          </cell>
          <cell r="BM155">
            <v>2</v>
          </cell>
          <cell r="BN155">
            <v>0</v>
          </cell>
          <cell r="BO155">
            <v>24</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t="str">
            <v>Yes</v>
          </cell>
          <cell r="DU155" t="str">
            <v>-</v>
          </cell>
          <cell r="DV155" t="str">
            <v>0207 361 3008</v>
          </cell>
          <cell r="DW155" t="str">
            <v>Veneeze.Augustine@RBKC.gov.uk</v>
          </cell>
        </row>
        <row r="156">
          <cell r="B156" t="str">
            <v>Vale Royal</v>
          </cell>
          <cell r="C156">
            <v>9</v>
          </cell>
          <cell r="D156">
            <v>0</v>
          </cell>
          <cell r="E156">
            <v>0</v>
          </cell>
          <cell r="F156">
            <v>0</v>
          </cell>
          <cell r="G156">
            <v>0</v>
          </cell>
          <cell r="H156">
            <v>0</v>
          </cell>
          <cell r="I156">
            <v>0</v>
          </cell>
          <cell r="J156">
            <v>0</v>
          </cell>
          <cell r="K156">
            <v>0</v>
          </cell>
          <cell r="L156">
            <v>2</v>
          </cell>
          <cell r="M156">
            <v>0</v>
          </cell>
          <cell r="N156">
            <v>0</v>
          </cell>
          <cell r="O156">
            <v>0</v>
          </cell>
          <cell r="P156">
            <v>0</v>
          </cell>
          <cell r="Q156">
            <v>0</v>
          </cell>
          <cell r="R156">
            <v>0</v>
          </cell>
          <cell r="S156">
            <v>2</v>
          </cell>
          <cell r="T156">
            <v>3</v>
          </cell>
          <cell r="U156">
            <v>1</v>
          </cell>
          <cell r="V156">
            <v>1</v>
          </cell>
          <cell r="W156">
            <v>0</v>
          </cell>
          <cell r="X156">
            <v>0</v>
          </cell>
          <cell r="Y156">
            <v>0</v>
          </cell>
          <cell r="Z156">
            <v>0</v>
          </cell>
          <cell r="AA156">
            <v>5</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1</v>
          </cell>
          <cell r="AU156">
            <v>0</v>
          </cell>
          <cell r="AV156">
            <v>0</v>
          </cell>
          <cell r="AW156">
            <v>0</v>
          </cell>
          <cell r="AX156">
            <v>0</v>
          </cell>
          <cell r="AY156">
            <v>1</v>
          </cell>
          <cell r="AZ156">
            <v>0</v>
          </cell>
          <cell r="BA156">
            <v>0</v>
          </cell>
          <cell r="BB156">
            <v>0</v>
          </cell>
          <cell r="BC156">
            <v>0</v>
          </cell>
          <cell r="BD156">
            <v>0</v>
          </cell>
          <cell r="BE156">
            <v>0</v>
          </cell>
          <cell r="BF156">
            <v>0</v>
          </cell>
          <cell r="BG156">
            <v>0</v>
          </cell>
          <cell r="BH156">
            <v>5</v>
          </cell>
          <cell r="BI156">
            <v>1</v>
          </cell>
          <cell r="BJ156">
            <v>2</v>
          </cell>
          <cell r="BK156">
            <v>0</v>
          </cell>
          <cell r="BL156">
            <v>0</v>
          </cell>
          <cell r="BM156">
            <v>0</v>
          </cell>
          <cell r="BN156">
            <v>0</v>
          </cell>
          <cell r="BO156">
            <v>8</v>
          </cell>
          <cell r="BP156">
            <v>0</v>
          </cell>
          <cell r="BQ156">
            <v>0</v>
          </cell>
          <cell r="BR156">
            <v>0</v>
          </cell>
          <cell r="BS156">
            <v>0</v>
          </cell>
          <cell r="BT156">
            <v>0</v>
          </cell>
          <cell r="BU156">
            <v>0</v>
          </cell>
          <cell r="BV156">
            <v>0</v>
          </cell>
          <cell r="BW156">
            <v>0</v>
          </cell>
          <cell r="BX156">
            <v>0</v>
          </cell>
          <cell r="BY156">
            <v>0</v>
          </cell>
          <cell r="BZ156">
            <v>2</v>
          </cell>
          <cell r="CA156">
            <v>2</v>
          </cell>
          <cell r="CB156">
            <v>0</v>
          </cell>
          <cell r="CC156">
            <v>0</v>
          </cell>
          <cell r="CD156">
            <v>0</v>
          </cell>
          <cell r="CE156">
            <v>4</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2</v>
          </cell>
          <cell r="DO156">
            <v>2</v>
          </cell>
          <cell r="DP156">
            <v>0</v>
          </cell>
          <cell r="DQ156">
            <v>0</v>
          </cell>
          <cell r="DR156">
            <v>0</v>
          </cell>
          <cell r="DS156">
            <v>4</v>
          </cell>
          <cell r="DT156" t="str">
            <v>Yes</v>
          </cell>
          <cell r="DU156" t="str">
            <v>Section E6 - Hostel coded incorrectly, should have been RSL own stock as self contained units and really RSL accomodation.-</v>
          </cell>
          <cell r="DV156" t="str">
            <v>01606 353517</v>
          </cell>
          <cell r="DW156" t="str">
            <v>lejohnson@valeroyal.gov.uk</v>
          </cell>
        </row>
        <row r="157">
          <cell r="B157" t="str">
            <v>Penwith</v>
          </cell>
          <cell r="C157">
            <v>7</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3</v>
          </cell>
          <cell r="U157">
            <v>0</v>
          </cell>
          <cell r="V157">
            <v>3</v>
          </cell>
          <cell r="W157">
            <v>8</v>
          </cell>
          <cell r="X157">
            <v>2</v>
          </cell>
          <cell r="Y157">
            <v>0</v>
          </cell>
          <cell r="Z157">
            <v>0</v>
          </cell>
          <cell r="AA157">
            <v>16</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1</v>
          </cell>
          <cell r="AU157">
            <v>0</v>
          </cell>
          <cell r="AV157">
            <v>0</v>
          </cell>
          <cell r="AW157">
            <v>0</v>
          </cell>
          <cell r="AX157">
            <v>0</v>
          </cell>
          <cell r="AY157">
            <v>1</v>
          </cell>
          <cell r="AZ157">
            <v>0</v>
          </cell>
          <cell r="BA157">
            <v>1</v>
          </cell>
          <cell r="BB157">
            <v>1</v>
          </cell>
          <cell r="BC157">
            <v>0</v>
          </cell>
          <cell r="BD157">
            <v>0</v>
          </cell>
          <cell r="BE157">
            <v>0</v>
          </cell>
          <cell r="BF157">
            <v>0</v>
          </cell>
          <cell r="BG157">
            <v>2</v>
          </cell>
          <cell r="BH157">
            <v>3</v>
          </cell>
          <cell r="BI157">
            <v>1</v>
          </cell>
          <cell r="BJ157">
            <v>5</v>
          </cell>
          <cell r="BK157">
            <v>8</v>
          </cell>
          <cell r="BL157">
            <v>2</v>
          </cell>
          <cell r="BM157">
            <v>0</v>
          </cell>
          <cell r="BN157">
            <v>0</v>
          </cell>
          <cell r="BO157">
            <v>19</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1</v>
          </cell>
          <cell r="CG157">
            <v>0</v>
          </cell>
          <cell r="CH157">
            <v>0</v>
          </cell>
          <cell r="CI157">
            <v>0</v>
          </cell>
          <cell r="CJ157">
            <v>0</v>
          </cell>
          <cell r="CK157">
            <v>0</v>
          </cell>
          <cell r="CL157">
            <v>0</v>
          </cell>
          <cell r="CM157">
            <v>1</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1</v>
          </cell>
          <cell r="DM157">
            <v>0</v>
          </cell>
          <cell r="DN157">
            <v>0</v>
          </cell>
          <cell r="DO157">
            <v>0</v>
          </cell>
          <cell r="DP157">
            <v>0</v>
          </cell>
          <cell r="DQ157">
            <v>0</v>
          </cell>
          <cell r="DR157">
            <v>0</v>
          </cell>
          <cell r="DS157">
            <v>1</v>
          </cell>
          <cell r="DT157" t="str">
            <v>Yes</v>
          </cell>
          <cell r="DU157" t="str">
            <v>-</v>
          </cell>
          <cell r="DV157" t="str">
            <v>(01736) 336607</v>
          </cell>
          <cell r="DW157" t="str">
            <v>katrina.islam@penwith.gov.uk</v>
          </cell>
        </row>
        <row r="158">
          <cell r="B158" t="str">
            <v>Winchester</v>
          </cell>
          <cell r="C158">
            <v>6</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1</v>
          </cell>
          <cell r="U158">
            <v>3</v>
          </cell>
          <cell r="V158">
            <v>2</v>
          </cell>
          <cell r="W158">
            <v>0</v>
          </cell>
          <cell r="X158">
            <v>2</v>
          </cell>
          <cell r="Y158">
            <v>0</v>
          </cell>
          <cell r="Z158">
            <v>0</v>
          </cell>
          <cell r="AA158">
            <v>8</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1</v>
          </cell>
          <cell r="AS158">
            <v>1</v>
          </cell>
          <cell r="AT158">
            <v>0</v>
          </cell>
          <cell r="AU158">
            <v>0</v>
          </cell>
          <cell r="AV158">
            <v>0</v>
          </cell>
          <cell r="AW158">
            <v>0</v>
          </cell>
          <cell r="AX158">
            <v>0</v>
          </cell>
          <cell r="AY158">
            <v>2</v>
          </cell>
          <cell r="AZ158">
            <v>0</v>
          </cell>
          <cell r="BA158">
            <v>0</v>
          </cell>
          <cell r="BB158">
            <v>0</v>
          </cell>
          <cell r="BC158">
            <v>0</v>
          </cell>
          <cell r="BD158">
            <v>0</v>
          </cell>
          <cell r="BE158">
            <v>0</v>
          </cell>
          <cell r="BF158">
            <v>0</v>
          </cell>
          <cell r="BG158">
            <v>0</v>
          </cell>
          <cell r="BH158">
            <v>2</v>
          </cell>
          <cell r="BI158">
            <v>4</v>
          </cell>
          <cell r="BJ158">
            <v>2</v>
          </cell>
          <cell r="BK158">
            <v>0</v>
          </cell>
          <cell r="BL158">
            <v>2</v>
          </cell>
          <cell r="BM158">
            <v>0</v>
          </cell>
          <cell r="BN158">
            <v>0</v>
          </cell>
          <cell r="BO158">
            <v>10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t="str">
            <v>Yes</v>
          </cell>
          <cell r="DU158" t="str">
            <v>-</v>
          </cell>
          <cell r="DV158" t="str">
            <v>01962 848525</v>
          </cell>
          <cell r="DW158" t="str">
            <v>gknight@winchester.gov.uk</v>
          </cell>
        </row>
        <row r="159">
          <cell r="B159" t="str">
            <v>Shepway</v>
          </cell>
          <cell r="C159">
            <v>6</v>
          </cell>
          <cell r="D159">
            <v>0</v>
          </cell>
          <cell r="E159">
            <v>0</v>
          </cell>
          <cell r="F159">
            <v>0</v>
          </cell>
          <cell r="G159">
            <v>0</v>
          </cell>
          <cell r="H159">
            <v>0</v>
          </cell>
          <cell r="I159">
            <v>0</v>
          </cell>
          <cell r="J159">
            <v>0</v>
          </cell>
          <cell r="K159">
            <v>0</v>
          </cell>
          <cell r="L159">
            <v>1</v>
          </cell>
          <cell r="M159">
            <v>2</v>
          </cell>
          <cell r="N159">
            <v>0</v>
          </cell>
          <cell r="O159">
            <v>0</v>
          </cell>
          <cell r="P159">
            <v>0</v>
          </cell>
          <cell r="Q159">
            <v>0</v>
          </cell>
          <cell r="R159">
            <v>0</v>
          </cell>
          <cell r="S159">
            <v>3</v>
          </cell>
          <cell r="T159">
            <v>3</v>
          </cell>
          <cell r="U159">
            <v>2</v>
          </cell>
          <cell r="V159">
            <v>6</v>
          </cell>
          <cell r="W159">
            <v>5</v>
          </cell>
          <cell r="X159">
            <v>0</v>
          </cell>
          <cell r="Y159">
            <v>0</v>
          </cell>
          <cell r="Z159">
            <v>0</v>
          </cell>
          <cell r="AA159">
            <v>16</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1</v>
          </cell>
          <cell r="AS159">
            <v>0</v>
          </cell>
          <cell r="AT159">
            <v>2</v>
          </cell>
          <cell r="AU159">
            <v>0</v>
          </cell>
          <cell r="AV159">
            <v>0</v>
          </cell>
          <cell r="AW159">
            <v>0</v>
          </cell>
          <cell r="AX159">
            <v>0</v>
          </cell>
          <cell r="AY159">
            <v>3</v>
          </cell>
          <cell r="AZ159">
            <v>2</v>
          </cell>
          <cell r="BA159">
            <v>0</v>
          </cell>
          <cell r="BB159">
            <v>0</v>
          </cell>
          <cell r="BC159">
            <v>1</v>
          </cell>
          <cell r="BD159">
            <v>0</v>
          </cell>
          <cell r="BE159">
            <v>0</v>
          </cell>
          <cell r="BF159">
            <v>0</v>
          </cell>
          <cell r="BG159">
            <v>3</v>
          </cell>
          <cell r="BH159">
            <v>7</v>
          </cell>
          <cell r="BI159">
            <v>4</v>
          </cell>
          <cell r="BJ159">
            <v>8</v>
          </cell>
          <cell r="BK159">
            <v>6</v>
          </cell>
          <cell r="BL159">
            <v>0</v>
          </cell>
          <cell r="BM159">
            <v>0</v>
          </cell>
          <cell r="BN159">
            <v>0</v>
          </cell>
          <cell r="BO159">
            <v>25</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t="str">
            <v>Yes</v>
          </cell>
          <cell r="DU159" t="str">
            <v>-</v>
          </cell>
          <cell r="DV159" t="str">
            <v>01303 853772</v>
          </cell>
          <cell r="DW159" t="str">
            <v>beverley.jackson@shepway.gov.uk</v>
          </cell>
        </row>
        <row r="160">
          <cell r="B160" t="str">
            <v>Oadby and Wigston</v>
          </cell>
          <cell r="C160">
            <v>3</v>
          </cell>
          <cell r="D160">
            <v>1</v>
          </cell>
          <cell r="E160">
            <v>0</v>
          </cell>
          <cell r="F160">
            <v>0</v>
          </cell>
          <cell r="G160">
            <v>0</v>
          </cell>
          <cell r="H160">
            <v>0</v>
          </cell>
          <cell r="I160">
            <v>0</v>
          </cell>
          <cell r="J160">
            <v>0</v>
          </cell>
          <cell r="K160">
            <v>1</v>
          </cell>
          <cell r="L160">
            <v>0</v>
          </cell>
          <cell r="M160">
            <v>0</v>
          </cell>
          <cell r="N160">
            <v>0</v>
          </cell>
          <cell r="O160">
            <v>0</v>
          </cell>
          <cell r="P160">
            <v>0</v>
          </cell>
          <cell r="Q160">
            <v>0</v>
          </cell>
          <cell r="R160">
            <v>0</v>
          </cell>
          <cell r="S160">
            <v>0</v>
          </cell>
          <cell r="T160">
            <v>3</v>
          </cell>
          <cell r="U160">
            <v>1</v>
          </cell>
          <cell r="V160">
            <v>1</v>
          </cell>
          <cell r="W160">
            <v>0</v>
          </cell>
          <cell r="X160">
            <v>0</v>
          </cell>
          <cell r="Y160">
            <v>0</v>
          </cell>
          <cell r="Z160">
            <v>0</v>
          </cell>
          <cell r="AA160">
            <v>5</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4</v>
          </cell>
          <cell r="BI160">
            <v>1</v>
          </cell>
          <cell r="BJ160">
            <v>1</v>
          </cell>
          <cell r="BK160">
            <v>0</v>
          </cell>
          <cell r="BL160">
            <v>0</v>
          </cell>
          <cell r="BM160">
            <v>0</v>
          </cell>
          <cell r="BN160">
            <v>0</v>
          </cell>
          <cell r="BO160">
            <v>6</v>
          </cell>
          <cell r="BP160">
            <v>0</v>
          </cell>
          <cell r="BQ160">
            <v>0</v>
          </cell>
          <cell r="BR160">
            <v>0</v>
          </cell>
          <cell r="BS160">
            <v>0</v>
          </cell>
          <cell r="BT160">
            <v>0</v>
          </cell>
          <cell r="BU160">
            <v>0</v>
          </cell>
          <cell r="BV160">
            <v>0</v>
          </cell>
          <cell r="BW160">
            <v>0</v>
          </cell>
          <cell r="BX160">
            <v>3</v>
          </cell>
          <cell r="BY160">
            <v>0</v>
          </cell>
          <cell r="BZ160">
            <v>0</v>
          </cell>
          <cell r="CA160">
            <v>0</v>
          </cell>
          <cell r="CB160">
            <v>0</v>
          </cell>
          <cell r="CC160">
            <v>0</v>
          </cell>
          <cell r="CD160">
            <v>0</v>
          </cell>
          <cell r="CE160">
            <v>3</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3</v>
          </cell>
          <cell r="DM160">
            <v>0</v>
          </cell>
          <cell r="DN160">
            <v>0</v>
          </cell>
          <cell r="DO160">
            <v>0</v>
          </cell>
          <cell r="DP160">
            <v>0</v>
          </cell>
          <cell r="DQ160">
            <v>0</v>
          </cell>
          <cell r="DR160">
            <v>0</v>
          </cell>
          <cell r="DS160">
            <v>3</v>
          </cell>
          <cell r="DT160" t="str">
            <v>Yes</v>
          </cell>
          <cell r="DU160" t="str">
            <v>-</v>
          </cell>
          <cell r="DV160" t="str">
            <v>0116 2572662</v>
          </cell>
          <cell r="DW160" t="str">
            <v>lynn.brown@oadby-wigston.gov.uk</v>
          </cell>
        </row>
        <row r="161">
          <cell r="B161" t="str">
            <v>South Norfolk</v>
          </cell>
          <cell r="C161">
            <v>4</v>
          </cell>
          <cell r="D161">
            <v>0</v>
          </cell>
          <cell r="E161">
            <v>0</v>
          </cell>
          <cell r="F161">
            <v>0</v>
          </cell>
          <cell r="G161">
            <v>0</v>
          </cell>
          <cell r="H161">
            <v>0</v>
          </cell>
          <cell r="I161">
            <v>0</v>
          </cell>
          <cell r="J161">
            <v>0</v>
          </cell>
          <cell r="K161">
            <v>0</v>
          </cell>
          <cell r="L161">
            <v>1</v>
          </cell>
          <cell r="M161">
            <v>0</v>
          </cell>
          <cell r="N161">
            <v>0</v>
          </cell>
          <cell r="O161">
            <v>0</v>
          </cell>
          <cell r="P161">
            <v>0</v>
          </cell>
          <cell r="Q161">
            <v>0</v>
          </cell>
          <cell r="R161">
            <v>0</v>
          </cell>
          <cell r="S161">
            <v>1</v>
          </cell>
          <cell r="T161">
            <v>26</v>
          </cell>
          <cell r="U161">
            <v>1</v>
          </cell>
          <cell r="V161">
            <v>0</v>
          </cell>
          <cell r="W161">
            <v>0</v>
          </cell>
          <cell r="X161">
            <v>0</v>
          </cell>
          <cell r="Y161">
            <v>0</v>
          </cell>
          <cell r="Z161">
            <v>0</v>
          </cell>
          <cell r="AA161">
            <v>27</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2</v>
          </cell>
          <cell r="BA161">
            <v>0</v>
          </cell>
          <cell r="BB161">
            <v>0</v>
          </cell>
          <cell r="BC161">
            <v>0</v>
          </cell>
          <cell r="BD161">
            <v>0</v>
          </cell>
          <cell r="BE161">
            <v>0</v>
          </cell>
          <cell r="BF161">
            <v>0</v>
          </cell>
          <cell r="BG161">
            <v>2</v>
          </cell>
          <cell r="BH161">
            <v>29</v>
          </cell>
          <cell r="BI161">
            <v>1</v>
          </cell>
          <cell r="BJ161">
            <v>0</v>
          </cell>
          <cell r="BK161">
            <v>0</v>
          </cell>
          <cell r="BL161">
            <v>0</v>
          </cell>
          <cell r="BM161">
            <v>0</v>
          </cell>
          <cell r="BN161">
            <v>0</v>
          </cell>
          <cell r="BO161">
            <v>30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t="str">
            <v>Yes</v>
          </cell>
          <cell r="DU161" t="str">
            <v>-</v>
          </cell>
          <cell r="DV161" t="str">
            <v>01508 533758</v>
          </cell>
          <cell r="DW161" t="str">
            <v>jmatthews@s-norfolk.gov.uk</v>
          </cell>
        </row>
        <row r="162">
          <cell r="B162" t="str">
            <v>Kettering</v>
          </cell>
          <cell r="C162">
            <v>3</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17</v>
          </cell>
          <cell r="AC162">
            <v>2</v>
          </cell>
          <cell r="AD162">
            <v>0</v>
          </cell>
          <cell r="AE162">
            <v>0</v>
          </cell>
          <cell r="AF162">
            <v>0</v>
          </cell>
          <cell r="AG162">
            <v>0</v>
          </cell>
          <cell r="AH162">
            <v>0</v>
          </cell>
          <cell r="AI162">
            <v>19</v>
          </cell>
          <cell r="AJ162">
            <v>0</v>
          </cell>
          <cell r="AK162">
            <v>0</v>
          </cell>
          <cell r="AL162">
            <v>0</v>
          </cell>
          <cell r="AM162">
            <v>0</v>
          </cell>
          <cell r="AN162">
            <v>0</v>
          </cell>
          <cell r="AO162">
            <v>0</v>
          </cell>
          <cell r="AP162">
            <v>0</v>
          </cell>
          <cell r="AQ162">
            <v>0</v>
          </cell>
          <cell r="AR162">
            <v>2</v>
          </cell>
          <cell r="AS162">
            <v>0</v>
          </cell>
          <cell r="AT162">
            <v>0</v>
          </cell>
          <cell r="AU162">
            <v>0</v>
          </cell>
          <cell r="AV162">
            <v>0</v>
          </cell>
          <cell r="AW162">
            <v>0</v>
          </cell>
          <cell r="AX162">
            <v>0</v>
          </cell>
          <cell r="AY162">
            <v>2</v>
          </cell>
          <cell r="AZ162">
            <v>0</v>
          </cell>
          <cell r="BA162">
            <v>0</v>
          </cell>
          <cell r="BB162">
            <v>0</v>
          </cell>
          <cell r="BC162">
            <v>0</v>
          </cell>
          <cell r="BD162">
            <v>0</v>
          </cell>
          <cell r="BE162">
            <v>0</v>
          </cell>
          <cell r="BF162">
            <v>0</v>
          </cell>
          <cell r="BG162">
            <v>0</v>
          </cell>
          <cell r="BH162">
            <v>19</v>
          </cell>
          <cell r="BI162">
            <v>2</v>
          </cell>
          <cell r="BJ162">
            <v>0</v>
          </cell>
          <cell r="BK162">
            <v>0</v>
          </cell>
          <cell r="BL162">
            <v>0</v>
          </cell>
          <cell r="BM162">
            <v>0</v>
          </cell>
          <cell r="BN162">
            <v>0</v>
          </cell>
          <cell r="BO162">
            <v>21</v>
          </cell>
          <cell r="BP162">
            <v>0</v>
          </cell>
          <cell r="BQ162">
            <v>0</v>
          </cell>
          <cell r="BR162">
            <v>0</v>
          </cell>
          <cell r="BS162">
            <v>0</v>
          </cell>
          <cell r="BT162">
            <v>0</v>
          </cell>
          <cell r="BU162">
            <v>0</v>
          </cell>
          <cell r="BV162">
            <v>0</v>
          </cell>
          <cell r="BW162">
            <v>0</v>
          </cell>
          <cell r="BX162">
            <v>18</v>
          </cell>
          <cell r="BY162">
            <v>1</v>
          </cell>
          <cell r="BZ162">
            <v>0</v>
          </cell>
          <cell r="CA162">
            <v>0</v>
          </cell>
          <cell r="CB162">
            <v>0</v>
          </cell>
          <cell r="CC162">
            <v>0</v>
          </cell>
          <cell r="CD162">
            <v>0</v>
          </cell>
          <cell r="CE162">
            <v>19</v>
          </cell>
          <cell r="CF162">
            <v>1</v>
          </cell>
          <cell r="CG162">
            <v>0</v>
          </cell>
          <cell r="CH162">
            <v>0</v>
          </cell>
          <cell r="CI162">
            <v>0</v>
          </cell>
          <cell r="CJ162">
            <v>0</v>
          </cell>
          <cell r="CK162">
            <v>0</v>
          </cell>
          <cell r="CL162">
            <v>0</v>
          </cell>
          <cell r="CM162">
            <v>1</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19</v>
          </cell>
          <cell r="DM162">
            <v>1</v>
          </cell>
          <cell r="DN162">
            <v>0</v>
          </cell>
          <cell r="DO162">
            <v>0</v>
          </cell>
          <cell r="DP162">
            <v>0</v>
          </cell>
          <cell r="DQ162">
            <v>0</v>
          </cell>
          <cell r="DR162">
            <v>0</v>
          </cell>
          <cell r="DS162">
            <v>20</v>
          </cell>
          <cell r="DT162" t="str">
            <v>Yes</v>
          </cell>
          <cell r="DU162" t="str">
            <v>-Section E6: The column h) case (16/17 year old) in bed and greakfast accommodation left on 5 July 2007 and is now in our hostel</v>
          </cell>
          <cell r="DV162" t="str">
            <v>01536 534215</v>
          </cell>
          <cell r="DW162" t="str">
            <v>charlottesmith@kettering.gov.uk</v>
          </cell>
        </row>
        <row r="163">
          <cell r="B163" t="str">
            <v>Staffordshire Moorlands</v>
          </cell>
          <cell r="C163">
            <v>8</v>
          </cell>
          <cell r="D163">
            <v>1</v>
          </cell>
          <cell r="E163">
            <v>0</v>
          </cell>
          <cell r="F163">
            <v>0</v>
          </cell>
          <cell r="G163">
            <v>0</v>
          </cell>
          <cell r="H163">
            <v>0</v>
          </cell>
          <cell r="I163">
            <v>0</v>
          </cell>
          <cell r="J163">
            <v>0</v>
          </cell>
          <cell r="K163">
            <v>1</v>
          </cell>
          <cell r="L163">
            <v>0</v>
          </cell>
          <cell r="M163">
            <v>0</v>
          </cell>
          <cell r="N163">
            <v>0</v>
          </cell>
          <cell r="O163">
            <v>0</v>
          </cell>
          <cell r="P163">
            <v>0</v>
          </cell>
          <cell r="Q163">
            <v>0</v>
          </cell>
          <cell r="R163">
            <v>0</v>
          </cell>
          <cell r="S163">
            <v>0</v>
          </cell>
          <cell r="T163">
            <v>6</v>
          </cell>
          <cell r="U163">
            <v>1</v>
          </cell>
          <cell r="V163">
            <v>1</v>
          </cell>
          <cell r="W163">
            <v>0</v>
          </cell>
          <cell r="X163">
            <v>0</v>
          </cell>
          <cell r="Y163">
            <v>0</v>
          </cell>
          <cell r="Z163">
            <v>0</v>
          </cell>
          <cell r="AA163">
            <v>8</v>
          </cell>
          <cell r="AB163">
            <v>1</v>
          </cell>
          <cell r="AC163">
            <v>0</v>
          </cell>
          <cell r="AD163">
            <v>0</v>
          </cell>
          <cell r="AE163">
            <v>0</v>
          </cell>
          <cell r="AF163">
            <v>0</v>
          </cell>
          <cell r="AG163">
            <v>0</v>
          </cell>
          <cell r="AH163">
            <v>0</v>
          </cell>
          <cell r="AI163">
            <v>1</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8</v>
          </cell>
          <cell r="BI163">
            <v>1</v>
          </cell>
          <cell r="BJ163">
            <v>1</v>
          </cell>
          <cell r="BK163">
            <v>0</v>
          </cell>
          <cell r="BL163">
            <v>0</v>
          </cell>
          <cell r="BM163">
            <v>0</v>
          </cell>
          <cell r="BN163">
            <v>0</v>
          </cell>
          <cell r="BO163">
            <v>10</v>
          </cell>
          <cell r="BP163">
            <v>3</v>
          </cell>
          <cell r="BQ163">
            <v>0</v>
          </cell>
          <cell r="BR163">
            <v>0</v>
          </cell>
          <cell r="BS163">
            <v>0</v>
          </cell>
          <cell r="BT163">
            <v>0</v>
          </cell>
          <cell r="BU163">
            <v>0</v>
          </cell>
          <cell r="BV163">
            <v>0</v>
          </cell>
          <cell r="BW163">
            <v>3</v>
          </cell>
          <cell r="BX163">
            <v>4</v>
          </cell>
          <cell r="BY163">
            <v>1</v>
          </cell>
          <cell r="BZ163">
            <v>0</v>
          </cell>
          <cell r="CA163">
            <v>0</v>
          </cell>
          <cell r="CB163">
            <v>0</v>
          </cell>
          <cell r="CC163">
            <v>0</v>
          </cell>
          <cell r="CD163">
            <v>0</v>
          </cell>
          <cell r="CE163">
            <v>5</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7</v>
          </cell>
          <cell r="DM163">
            <v>1</v>
          </cell>
          <cell r="DN163">
            <v>0</v>
          </cell>
          <cell r="DO163">
            <v>0</v>
          </cell>
          <cell r="DP163">
            <v>0</v>
          </cell>
          <cell r="DQ163">
            <v>0</v>
          </cell>
          <cell r="DR163">
            <v>0</v>
          </cell>
          <cell r="DS163">
            <v>8</v>
          </cell>
          <cell r="DT163" t="str">
            <v>Yes</v>
          </cell>
          <cell r="DU163" t="str">
            <v xml:space="preserve">-Hi Charlotte,_x000D_
_x000D_
I made a mistake with this one, the figures in row 2b should have been put into row 8. Row 2b should all be zero._x000D_
_x000D_
Sorry for any inconvenience, John Williams_x000D_
_x000D_
 _x000D_
</v>
          </cell>
          <cell r="DV163" t="str">
            <v>01538 483541</v>
          </cell>
          <cell r="DW163" t="str">
            <v>john.mason@staffsmoorlands.gov.uk</v>
          </cell>
        </row>
        <row r="164">
          <cell r="B164" t="str">
            <v>Reigate and Banstead</v>
          </cell>
          <cell r="C164">
            <v>6</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1</v>
          </cell>
          <cell r="W164">
            <v>2</v>
          </cell>
          <cell r="X164">
            <v>0</v>
          </cell>
          <cell r="Y164">
            <v>0</v>
          </cell>
          <cell r="Z164">
            <v>1</v>
          </cell>
          <cell r="AA164">
            <v>4</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1</v>
          </cell>
          <cell r="BK164">
            <v>2</v>
          </cell>
          <cell r="BL164">
            <v>0</v>
          </cell>
          <cell r="BM164">
            <v>0</v>
          </cell>
          <cell r="BN164">
            <v>1</v>
          </cell>
          <cell r="BO164">
            <v>4</v>
          </cell>
          <cell r="BP164">
            <v>0</v>
          </cell>
          <cell r="BQ164">
            <v>0</v>
          </cell>
          <cell r="BR164">
            <v>0</v>
          </cell>
          <cell r="BS164">
            <v>0</v>
          </cell>
          <cell r="BT164">
            <v>0</v>
          </cell>
          <cell r="BU164">
            <v>0</v>
          </cell>
          <cell r="BV164">
            <v>0</v>
          </cell>
          <cell r="BW164">
            <v>0</v>
          </cell>
          <cell r="BX164">
            <v>0</v>
          </cell>
          <cell r="BY164">
            <v>0</v>
          </cell>
          <cell r="BZ164">
            <v>0</v>
          </cell>
          <cell r="CA164">
            <v>0</v>
          </cell>
          <cell r="CB164">
            <v>1</v>
          </cell>
          <cell r="CC164">
            <v>0</v>
          </cell>
          <cell r="CD164">
            <v>0</v>
          </cell>
          <cell r="CE164">
            <v>1</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1</v>
          </cell>
          <cell r="DQ164">
            <v>0</v>
          </cell>
          <cell r="DR164">
            <v>0</v>
          </cell>
          <cell r="DS164">
            <v>1</v>
          </cell>
          <cell r="DT164" t="str">
            <v>Yes</v>
          </cell>
          <cell r="DU164" t="str">
            <v>-</v>
          </cell>
          <cell r="DV164" t="str">
            <v>01737 276363</v>
          </cell>
          <cell r="DW164" t="str">
            <v>lynne.kelly@reigate-banstead.gov.uk</v>
          </cell>
        </row>
        <row r="165">
          <cell r="B165" t="str">
            <v>Chichester</v>
          </cell>
          <cell r="C165">
            <v>6</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7</v>
          </cell>
          <cell r="U165">
            <v>5</v>
          </cell>
          <cell r="V165">
            <v>1</v>
          </cell>
          <cell r="W165">
            <v>0</v>
          </cell>
          <cell r="X165">
            <v>0</v>
          </cell>
          <cell r="Y165">
            <v>0</v>
          </cell>
          <cell r="Z165">
            <v>0</v>
          </cell>
          <cell r="AA165">
            <v>13</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1</v>
          </cell>
          <cell r="BA165">
            <v>0</v>
          </cell>
          <cell r="BB165">
            <v>0</v>
          </cell>
          <cell r="BC165">
            <v>0</v>
          </cell>
          <cell r="BD165">
            <v>0</v>
          </cell>
          <cell r="BE165">
            <v>0</v>
          </cell>
          <cell r="BF165">
            <v>0</v>
          </cell>
          <cell r="BG165">
            <v>1</v>
          </cell>
          <cell r="BH165">
            <v>8</v>
          </cell>
          <cell r="BI165">
            <v>5</v>
          </cell>
          <cell r="BJ165">
            <v>1</v>
          </cell>
          <cell r="BK165">
            <v>0</v>
          </cell>
          <cell r="BL165">
            <v>0</v>
          </cell>
          <cell r="BM165">
            <v>0</v>
          </cell>
          <cell r="BN165">
            <v>0</v>
          </cell>
          <cell r="BO165">
            <v>14</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1</v>
          </cell>
          <cell r="CO165">
            <v>0</v>
          </cell>
          <cell r="CP165">
            <v>0</v>
          </cell>
          <cell r="CQ165">
            <v>0</v>
          </cell>
          <cell r="CR165">
            <v>0</v>
          </cell>
          <cell r="CS165">
            <v>0</v>
          </cell>
          <cell r="CT165">
            <v>0</v>
          </cell>
          <cell r="CU165">
            <v>1</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1</v>
          </cell>
          <cell r="DM165">
            <v>0</v>
          </cell>
          <cell r="DN165">
            <v>0</v>
          </cell>
          <cell r="DO165">
            <v>0</v>
          </cell>
          <cell r="DP165">
            <v>0</v>
          </cell>
          <cell r="DQ165">
            <v>0</v>
          </cell>
          <cell r="DR165">
            <v>0</v>
          </cell>
          <cell r="DS165">
            <v>1</v>
          </cell>
          <cell r="DT165" t="str">
            <v>Yes</v>
          </cell>
          <cell r="DU165" t="str">
            <v>- Spoke to contact re the drop in figure for hostels &amp; the reason for this is there Housing option team are being tighter &amp; making sure people have all the correct info 2 allow them to stay in a hostel they are under better management. LS 16/07/07</v>
          </cell>
          <cell r="DV165" t="str">
            <v>01243 785166</v>
          </cell>
          <cell r="DW165" t="str">
            <v>sbiddles@chichester.gov.uk</v>
          </cell>
        </row>
        <row r="166">
          <cell r="B166" t="str">
            <v>Croydon</v>
          </cell>
          <cell r="C166">
            <v>5</v>
          </cell>
          <cell r="D166">
            <v>2</v>
          </cell>
          <cell r="E166">
            <v>3</v>
          </cell>
          <cell r="F166">
            <v>2</v>
          </cell>
          <cell r="G166">
            <v>0</v>
          </cell>
          <cell r="H166">
            <v>0</v>
          </cell>
          <cell r="I166">
            <v>1</v>
          </cell>
          <cell r="J166">
            <v>0</v>
          </cell>
          <cell r="K166">
            <v>8</v>
          </cell>
          <cell r="L166">
            <v>0</v>
          </cell>
          <cell r="M166">
            <v>1</v>
          </cell>
          <cell r="N166">
            <v>1</v>
          </cell>
          <cell r="O166">
            <v>0</v>
          </cell>
          <cell r="P166">
            <v>0</v>
          </cell>
          <cell r="Q166">
            <v>0</v>
          </cell>
          <cell r="R166">
            <v>0</v>
          </cell>
          <cell r="S166">
            <v>2</v>
          </cell>
          <cell r="T166">
            <v>7</v>
          </cell>
          <cell r="U166">
            <v>16</v>
          </cell>
          <cell r="V166">
            <v>20</v>
          </cell>
          <cell r="W166">
            <v>24</v>
          </cell>
          <cell r="X166">
            <v>26</v>
          </cell>
          <cell r="Y166">
            <v>11</v>
          </cell>
          <cell r="Z166">
            <v>15</v>
          </cell>
          <cell r="AA166">
            <v>119</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1</v>
          </cell>
          <cell r="AU166">
            <v>2</v>
          </cell>
          <cell r="AV166">
            <v>1</v>
          </cell>
          <cell r="AW166">
            <v>0</v>
          </cell>
          <cell r="AX166">
            <v>1</v>
          </cell>
          <cell r="AY166">
            <v>5</v>
          </cell>
          <cell r="AZ166">
            <v>3</v>
          </cell>
          <cell r="BA166">
            <v>0</v>
          </cell>
          <cell r="BB166">
            <v>1</v>
          </cell>
          <cell r="BC166">
            <v>1</v>
          </cell>
          <cell r="BD166">
            <v>1</v>
          </cell>
          <cell r="BE166">
            <v>0</v>
          </cell>
          <cell r="BF166">
            <v>1</v>
          </cell>
          <cell r="BG166">
            <v>7</v>
          </cell>
          <cell r="BH166">
            <v>12</v>
          </cell>
          <cell r="BI166">
            <v>20</v>
          </cell>
          <cell r="BJ166">
            <v>25</v>
          </cell>
          <cell r="BK166">
            <v>27</v>
          </cell>
          <cell r="BL166">
            <v>28</v>
          </cell>
          <cell r="BM166">
            <v>12</v>
          </cell>
          <cell r="BN166">
            <v>17</v>
          </cell>
          <cell r="BO166">
            <v>141</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t="str">
            <v>Yes</v>
          </cell>
          <cell r="DU166" t="str">
            <v>-</v>
          </cell>
          <cell r="DV166" t="str">
            <v>020 8726 6100 ext 62061</v>
          </cell>
          <cell r="DW166" t="str">
            <v>lesley.goodwin@croydon.gov.uk</v>
          </cell>
        </row>
        <row r="167">
          <cell r="B167" t="str">
            <v>Richmond upon Thames</v>
          </cell>
          <cell r="C167">
            <v>5</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9</v>
          </cell>
          <cell r="V167">
            <v>11</v>
          </cell>
          <cell r="W167">
            <v>4</v>
          </cell>
          <cell r="X167">
            <v>2</v>
          </cell>
          <cell r="Y167">
            <v>0</v>
          </cell>
          <cell r="Z167">
            <v>2</v>
          </cell>
          <cell r="AA167">
            <v>28</v>
          </cell>
          <cell r="AB167">
            <v>1</v>
          </cell>
          <cell r="AC167">
            <v>0</v>
          </cell>
          <cell r="AD167">
            <v>0</v>
          </cell>
          <cell r="AE167">
            <v>0</v>
          </cell>
          <cell r="AF167">
            <v>0</v>
          </cell>
          <cell r="AG167">
            <v>0</v>
          </cell>
          <cell r="AH167">
            <v>0</v>
          </cell>
          <cell r="AI167">
            <v>1</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2</v>
          </cell>
          <cell r="BA167">
            <v>0</v>
          </cell>
          <cell r="BB167">
            <v>0</v>
          </cell>
          <cell r="BC167">
            <v>0</v>
          </cell>
          <cell r="BD167">
            <v>0</v>
          </cell>
          <cell r="BE167">
            <v>0</v>
          </cell>
          <cell r="BF167">
            <v>0</v>
          </cell>
          <cell r="BG167">
            <v>2</v>
          </cell>
          <cell r="BH167">
            <v>3</v>
          </cell>
          <cell r="BI167">
            <v>9</v>
          </cell>
          <cell r="BJ167">
            <v>11</v>
          </cell>
          <cell r="BK167">
            <v>4</v>
          </cell>
          <cell r="BL167">
            <v>2</v>
          </cell>
          <cell r="BM167">
            <v>0</v>
          </cell>
          <cell r="BN167">
            <v>2</v>
          </cell>
          <cell r="BO167">
            <v>31</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t="str">
            <v>Yes</v>
          </cell>
          <cell r="DU167" t="str">
            <v>-</v>
          </cell>
          <cell r="DV167" t="str">
            <v>02088917401</v>
          </cell>
          <cell r="DW167" t="str">
            <v>p.postinger@richmond.gov.uk</v>
          </cell>
        </row>
        <row r="168">
          <cell r="B168" t="str">
            <v>Warrington</v>
          </cell>
          <cell r="C168">
            <v>9</v>
          </cell>
          <cell r="D168">
            <v>0</v>
          </cell>
          <cell r="E168">
            <v>0</v>
          </cell>
          <cell r="F168">
            <v>0</v>
          </cell>
          <cell r="G168">
            <v>0</v>
          </cell>
          <cell r="H168">
            <v>0</v>
          </cell>
          <cell r="I168">
            <v>0</v>
          </cell>
          <cell r="J168">
            <v>0</v>
          </cell>
          <cell r="K168">
            <v>0</v>
          </cell>
          <cell r="L168">
            <v>2</v>
          </cell>
          <cell r="M168">
            <v>0</v>
          </cell>
          <cell r="N168">
            <v>0</v>
          </cell>
          <cell r="O168">
            <v>0</v>
          </cell>
          <cell r="P168">
            <v>0</v>
          </cell>
          <cell r="Q168">
            <v>0</v>
          </cell>
          <cell r="R168">
            <v>0</v>
          </cell>
          <cell r="S168">
            <v>2</v>
          </cell>
          <cell r="T168">
            <v>25</v>
          </cell>
          <cell r="U168">
            <v>0</v>
          </cell>
          <cell r="V168">
            <v>0</v>
          </cell>
          <cell r="W168">
            <v>0</v>
          </cell>
          <cell r="X168">
            <v>0</v>
          </cell>
          <cell r="Y168">
            <v>1</v>
          </cell>
          <cell r="Z168">
            <v>0</v>
          </cell>
          <cell r="AA168">
            <v>26</v>
          </cell>
          <cell r="AB168">
            <v>2</v>
          </cell>
          <cell r="AC168">
            <v>0</v>
          </cell>
          <cell r="AD168">
            <v>0</v>
          </cell>
          <cell r="AE168">
            <v>0</v>
          </cell>
          <cell r="AF168">
            <v>0</v>
          </cell>
          <cell r="AG168">
            <v>0</v>
          </cell>
          <cell r="AH168">
            <v>0</v>
          </cell>
          <cell r="AI168">
            <v>2</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7</v>
          </cell>
          <cell r="BA168">
            <v>0</v>
          </cell>
          <cell r="BB168">
            <v>0</v>
          </cell>
          <cell r="BC168">
            <v>0</v>
          </cell>
          <cell r="BD168">
            <v>1</v>
          </cell>
          <cell r="BE168">
            <v>0</v>
          </cell>
          <cell r="BF168">
            <v>0</v>
          </cell>
          <cell r="BG168">
            <v>8</v>
          </cell>
          <cell r="BH168">
            <v>36</v>
          </cell>
          <cell r="BI168">
            <v>0</v>
          </cell>
          <cell r="BJ168">
            <v>0</v>
          </cell>
          <cell r="BK168">
            <v>0</v>
          </cell>
          <cell r="BL168">
            <v>1</v>
          </cell>
          <cell r="BM168">
            <v>1</v>
          </cell>
          <cell r="BN168">
            <v>0</v>
          </cell>
          <cell r="BO168">
            <v>38</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35</v>
          </cell>
          <cell r="CG168">
            <v>0</v>
          </cell>
          <cell r="CH168">
            <v>0</v>
          </cell>
          <cell r="CI168">
            <v>0</v>
          </cell>
          <cell r="CJ168">
            <v>0</v>
          </cell>
          <cell r="CK168">
            <v>0</v>
          </cell>
          <cell r="CL168">
            <v>0</v>
          </cell>
          <cell r="CM168">
            <v>35</v>
          </cell>
          <cell r="CN168">
            <v>5</v>
          </cell>
          <cell r="CO168">
            <v>2</v>
          </cell>
          <cell r="CP168">
            <v>0</v>
          </cell>
          <cell r="CQ168">
            <v>0</v>
          </cell>
          <cell r="CR168">
            <v>0</v>
          </cell>
          <cell r="CS168">
            <v>0</v>
          </cell>
          <cell r="CT168">
            <v>0</v>
          </cell>
          <cell r="CU168">
            <v>7</v>
          </cell>
          <cell r="CV168">
            <v>0</v>
          </cell>
          <cell r="CW168">
            <v>0</v>
          </cell>
          <cell r="CX168">
            <v>0</v>
          </cell>
          <cell r="CY168">
            <v>0</v>
          </cell>
          <cell r="CZ168">
            <v>0</v>
          </cell>
          <cell r="DA168">
            <v>0</v>
          </cell>
          <cell r="DB168">
            <v>0</v>
          </cell>
          <cell r="DC168">
            <v>0</v>
          </cell>
          <cell r="DD168">
            <v>6</v>
          </cell>
          <cell r="DE168">
            <v>0</v>
          </cell>
          <cell r="DF168">
            <v>0</v>
          </cell>
          <cell r="DG168">
            <v>0</v>
          </cell>
          <cell r="DH168">
            <v>0</v>
          </cell>
          <cell r="DI168">
            <v>0</v>
          </cell>
          <cell r="DJ168">
            <v>0</v>
          </cell>
          <cell r="DK168">
            <v>6</v>
          </cell>
          <cell r="DL168">
            <v>46</v>
          </cell>
          <cell r="DM168">
            <v>2</v>
          </cell>
          <cell r="DN168">
            <v>0</v>
          </cell>
          <cell r="DO168">
            <v>0</v>
          </cell>
          <cell r="DP168">
            <v>0</v>
          </cell>
          <cell r="DQ168">
            <v>0</v>
          </cell>
          <cell r="DR168">
            <v>0</v>
          </cell>
          <cell r="DS168">
            <v>48</v>
          </cell>
          <cell r="DT168" t="str">
            <v>Yes</v>
          </cell>
          <cell r="DU168" t="str">
            <v>-</v>
          </cell>
          <cell r="DV168" t="str">
            <v>01925 246861</v>
          </cell>
          <cell r="DW168" t="str">
            <v>awoods@warrington.gov.uk</v>
          </cell>
        </row>
        <row r="169">
          <cell r="B169" t="str">
            <v>Amber Valley</v>
          </cell>
          <cell r="C169">
            <v>3</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8</v>
          </cell>
          <cell r="U169">
            <v>3</v>
          </cell>
          <cell r="V169">
            <v>2</v>
          </cell>
          <cell r="W169">
            <v>0</v>
          </cell>
          <cell r="X169">
            <v>0</v>
          </cell>
          <cell r="Y169">
            <v>0</v>
          </cell>
          <cell r="Z169">
            <v>0</v>
          </cell>
          <cell r="AA169">
            <v>13</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4</v>
          </cell>
          <cell r="BB169">
            <v>0</v>
          </cell>
          <cell r="BC169">
            <v>0</v>
          </cell>
          <cell r="BD169">
            <v>0</v>
          </cell>
          <cell r="BE169">
            <v>0</v>
          </cell>
          <cell r="BF169">
            <v>0</v>
          </cell>
          <cell r="BG169">
            <v>4</v>
          </cell>
          <cell r="BH169">
            <v>8</v>
          </cell>
          <cell r="BI169">
            <v>7</v>
          </cell>
          <cell r="BJ169">
            <v>2</v>
          </cell>
          <cell r="BK169">
            <v>0</v>
          </cell>
          <cell r="BL169">
            <v>0</v>
          </cell>
          <cell r="BM169">
            <v>0</v>
          </cell>
          <cell r="BN169">
            <v>0</v>
          </cell>
          <cell r="BO169">
            <v>17</v>
          </cell>
          <cell r="BP169">
            <v>0</v>
          </cell>
          <cell r="BQ169">
            <v>0</v>
          </cell>
          <cell r="BR169">
            <v>0</v>
          </cell>
          <cell r="BS169">
            <v>0</v>
          </cell>
          <cell r="BT169">
            <v>0</v>
          </cell>
          <cell r="BU169">
            <v>0</v>
          </cell>
          <cell r="BV169">
            <v>0</v>
          </cell>
          <cell r="BW169">
            <v>0</v>
          </cell>
          <cell r="BX169">
            <v>12</v>
          </cell>
          <cell r="BY169">
            <v>2</v>
          </cell>
          <cell r="BZ169">
            <v>0</v>
          </cell>
          <cell r="CA169">
            <v>0</v>
          </cell>
          <cell r="CB169">
            <v>0</v>
          </cell>
          <cell r="CC169">
            <v>0</v>
          </cell>
          <cell r="CD169">
            <v>0</v>
          </cell>
          <cell r="CE169">
            <v>14</v>
          </cell>
          <cell r="CF169">
            <v>3</v>
          </cell>
          <cell r="CG169">
            <v>0</v>
          </cell>
          <cell r="CH169">
            <v>0</v>
          </cell>
          <cell r="CI169">
            <v>0</v>
          </cell>
          <cell r="CJ169">
            <v>0</v>
          </cell>
          <cell r="CK169">
            <v>0</v>
          </cell>
          <cell r="CL169">
            <v>0</v>
          </cell>
          <cell r="CM169">
            <v>3</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1</v>
          </cell>
          <cell r="DE169">
            <v>2</v>
          </cell>
          <cell r="DF169">
            <v>0</v>
          </cell>
          <cell r="DG169">
            <v>0</v>
          </cell>
          <cell r="DH169">
            <v>0</v>
          </cell>
          <cell r="DI169">
            <v>0</v>
          </cell>
          <cell r="DJ169">
            <v>0</v>
          </cell>
          <cell r="DK169">
            <v>3</v>
          </cell>
          <cell r="DL169">
            <v>16</v>
          </cell>
          <cell r="DM169">
            <v>4</v>
          </cell>
          <cell r="DN169">
            <v>0</v>
          </cell>
          <cell r="DO169">
            <v>0</v>
          </cell>
          <cell r="DP169">
            <v>0</v>
          </cell>
          <cell r="DQ169">
            <v>0</v>
          </cell>
          <cell r="DR169">
            <v>0</v>
          </cell>
          <cell r="DS169">
            <v>20</v>
          </cell>
          <cell r="DT169" t="str">
            <v>Yes</v>
          </cell>
          <cell r="DU169" t="str">
            <v>-</v>
          </cell>
          <cell r="DV169" t="str">
            <v>01773 841409</v>
          </cell>
          <cell r="DW169" t="str">
            <v>gillian.thompson@ambervalley.gov.uk</v>
          </cell>
        </row>
        <row r="170">
          <cell r="B170" t="str">
            <v>Sedgefield</v>
          </cell>
          <cell r="C170">
            <v>1</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4</v>
          </cell>
          <cell r="U170">
            <v>0</v>
          </cell>
          <cell r="V170">
            <v>0</v>
          </cell>
          <cell r="W170">
            <v>0</v>
          </cell>
          <cell r="X170">
            <v>0</v>
          </cell>
          <cell r="Y170">
            <v>0</v>
          </cell>
          <cell r="Z170">
            <v>0</v>
          </cell>
          <cell r="AA170">
            <v>4</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4</v>
          </cell>
          <cell r="BI170">
            <v>0</v>
          </cell>
          <cell r="BJ170">
            <v>0</v>
          </cell>
          <cell r="BK170">
            <v>0</v>
          </cell>
          <cell r="BL170">
            <v>0</v>
          </cell>
          <cell r="BM170">
            <v>0</v>
          </cell>
          <cell r="BN170">
            <v>0</v>
          </cell>
          <cell r="BO170">
            <v>4</v>
          </cell>
          <cell r="BP170">
            <v>0</v>
          </cell>
          <cell r="BQ170">
            <v>0</v>
          </cell>
          <cell r="BR170">
            <v>0</v>
          </cell>
          <cell r="BS170">
            <v>0</v>
          </cell>
          <cell r="BT170">
            <v>0</v>
          </cell>
          <cell r="BU170">
            <v>0</v>
          </cell>
          <cell r="BV170">
            <v>0</v>
          </cell>
          <cell r="BW170">
            <v>0</v>
          </cell>
          <cell r="BX170">
            <v>6</v>
          </cell>
          <cell r="BY170">
            <v>0</v>
          </cell>
          <cell r="BZ170">
            <v>0</v>
          </cell>
          <cell r="CA170">
            <v>0</v>
          </cell>
          <cell r="CB170">
            <v>0</v>
          </cell>
          <cell r="CC170">
            <v>0</v>
          </cell>
          <cell r="CD170">
            <v>0</v>
          </cell>
          <cell r="CE170">
            <v>6</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6</v>
          </cell>
          <cell r="DM170">
            <v>0</v>
          </cell>
          <cell r="DN170">
            <v>0</v>
          </cell>
          <cell r="DO170">
            <v>0</v>
          </cell>
          <cell r="DP170">
            <v>0</v>
          </cell>
          <cell r="DQ170">
            <v>0</v>
          </cell>
          <cell r="DR170">
            <v>0</v>
          </cell>
          <cell r="DS170">
            <v>6</v>
          </cell>
          <cell r="DT170" t="str">
            <v>Yes</v>
          </cell>
          <cell r="DU170" t="str">
            <v>-</v>
          </cell>
          <cell r="DV170" t="str">
            <v>01388 816166</v>
          </cell>
          <cell r="DW170" t="str">
            <v>shewitt@sedgefield.gov.uk</v>
          </cell>
        </row>
        <row r="171">
          <cell r="B171" t="str">
            <v>Castle Point</v>
          </cell>
          <cell r="C171">
            <v>4</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6</v>
          </cell>
          <cell r="U171">
            <v>1</v>
          </cell>
          <cell r="V171">
            <v>9</v>
          </cell>
          <cell r="W171">
            <v>8</v>
          </cell>
          <cell r="X171">
            <v>4</v>
          </cell>
          <cell r="Y171">
            <v>1</v>
          </cell>
          <cell r="Z171">
            <v>0</v>
          </cell>
          <cell r="AA171">
            <v>29</v>
          </cell>
          <cell r="AB171">
            <v>0</v>
          </cell>
          <cell r="AC171">
            <v>0</v>
          </cell>
          <cell r="AD171">
            <v>0</v>
          </cell>
          <cell r="AE171">
            <v>1</v>
          </cell>
          <cell r="AF171">
            <v>0</v>
          </cell>
          <cell r="AG171">
            <v>0</v>
          </cell>
          <cell r="AH171">
            <v>0</v>
          </cell>
          <cell r="AI171">
            <v>1</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5</v>
          </cell>
          <cell r="BA171">
            <v>1</v>
          </cell>
          <cell r="BB171">
            <v>0</v>
          </cell>
          <cell r="BC171">
            <v>0</v>
          </cell>
          <cell r="BD171">
            <v>0</v>
          </cell>
          <cell r="BE171">
            <v>0</v>
          </cell>
          <cell r="BF171">
            <v>0</v>
          </cell>
          <cell r="BG171">
            <v>6</v>
          </cell>
          <cell r="BH171">
            <v>11</v>
          </cell>
          <cell r="BI171">
            <v>2</v>
          </cell>
          <cell r="BJ171">
            <v>9</v>
          </cell>
          <cell r="BK171">
            <v>9</v>
          </cell>
          <cell r="BL171">
            <v>4</v>
          </cell>
          <cell r="BM171">
            <v>1</v>
          </cell>
          <cell r="BN171">
            <v>0</v>
          </cell>
          <cell r="BO171">
            <v>36</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t="str">
            <v>Yes</v>
          </cell>
          <cell r="DU171" t="str">
            <v>-</v>
          </cell>
          <cell r="DV171" t="str">
            <v>01268 882387</v>
          </cell>
          <cell r="DW171" t="str">
            <v>hblack@castlepoint.gov.uk</v>
          </cell>
        </row>
        <row r="172">
          <cell r="B172" t="str">
            <v>Thurrock</v>
          </cell>
          <cell r="C172">
            <v>4</v>
          </cell>
          <cell r="D172">
            <v>0</v>
          </cell>
          <cell r="E172">
            <v>0</v>
          </cell>
          <cell r="F172">
            <v>0</v>
          </cell>
          <cell r="G172">
            <v>0</v>
          </cell>
          <cell r="H172">
            <v>0</v>
          </cell>
          <cell r="I172">
            <v>0</v>
          </cell>
          <cell r="J172">
            <v>0</v>
          </cell>
          <cell r="K172">
            <v>0</v>
          </cell>
          <cell r="L172">
            <v>2</v>
          </cell>
          <cell r="M172">
            <v>0</v>
          </cell>
          <cell r="N172">
            <v>0</v>
          </cell>
          <cell r="O172">
            <v>0</v>
          </cell>
          <cell r="P172">
            <v>0</v>
          </cell>
          <cell r="Q172">
            <v>0</v>
          </cell>
          <cell r="R172">
            <v>0</v>
          </cell>
          <cell r="S172">
            <v>2</v>
          </cell>
          <cell r="T172">
            <v>7</v>
          </cell>
          <cell r="U172">
            <v>3</v>
          </cell>
          <cell r="V172">
            <v>0</v>
          </cell>
          <cell r="W172">
            <v>0</v>
          </cell>
          <cell r="X172">
            <v>0</v>
          </cell>
          <cell r="Y172">
            <v>0</v>
          </cell>
          <cell r="Z172">
            <v>0</v>
          </cell>
          <cell r="AA172">
            <v>10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4</v>
          </cell>
          <cell r="AS172">
            <v>0</v>
          </cell>
          <cell r="AT172">
            <v>1</v>
          </cell>
          <cell r="AU172">
            <v>0</v>
          </cell>
          <cell r="AV172">
            <v>0</v>
          </cell>
          <cell r="AW172">
            <v>0</v>
          </cell>
          <cell r="AX172">
            <v>0</v>
          </cell>
          <cell r="AY172">
            <v>5</v>
          </cell>
          <cell r="AZ172">
            <v>2</v>
          </cell>
          <cell r="BA172">
            <v>0</v>
          </cell>
          <cell r="BB172">
            <v>0</v>
          </cell>
          <cell r="BC172">
            <v>0</v>
          </cell>
          <cell r="BD172">
            <v>0</v>
          </cell>
          <cell r="BE172">
            <v>0</v>
          </cell>
          <cell r="BF172">
            <v>0</v>
          </cell>
          <cell r="BG172">
            <v>2</v>
          </cell>
          <cell r="BH172">
            <v>15</v>
          </cell>
          <cell r="BI172">
            <v>3</v>
          </cell>
          <cell r="BJ172">
            <v>1</v>
          </cell>
          <cell r="BK172">
            <v>0</v>
          </cell>
          <cell r="BL172">
            <v>0</v>
          </cell>
          <cell r="BM172">
            <v>0</v>
          </cell>
          <cell r="BN172">
            <v>0</v>
          </cell>
          <cell r="BO172">
            <v>19</v>
          </cell>
          <cell r="BP172">
            <v>0</v>
          </cell>
          <cell r="BQ172">
            <v>0</v>
          </cell>
          <cell r="BR172">
            <v>0</v>
          </cell>
          <cell r="BS172">
            <v>0</v>
          </cell>
          <cell r="BT172">
            <v>0</v>
          </cell>
          <cell r="BU172">
            <v>0</v>
          </cell>
          <cell r="BV172">
            <v>0</v>
          </cell>
          <cell r="BW172">
            <v>0</v>
          </cell>
          <cell r="BX172">
            <v>21</v>
          </cell>
          <cell r="BY172">
            <v>0</v>
          </cell>
          <cell r="BZ172">
            <v>0</v>
          </cell>
          <cell r="CA172">
            <v>0</v>
          </cell>
          <cell r="CB172">
            <v>0</v>
          </cell>
          <cell r="CC172">
            <v>0</v>
          </cell>
          <cell r="CD172">
            <v>0</v>
          </cell>
          <cell r="CE172">
            <v>21</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4</v>
          </cell>
          <cell r="CW172">
            <v>0</v>
          </cell>
          <cell r="CX172">
            <v>0</v>
          </cell>
          <cell r="CY172">
            <v>0</v>
          </cell>
          <cell r="CZ172">
            <v>0</v>
          </cell>
          <cell r="DA172">
            <v>0</v>
          </cell>
          <cell r="DB172">
            <v>0</v>
          </cell>
          <cell r="DC172">
            <v>4</v>
          </cell>
          <cell r="DD172">
            <v>1</v>
          </cell>
          <cell r="DE172">
            <v>0</v>
          </cell>
          <cell r="DF172">
            <v>0</v>
          </cell>
          <cell r="DG172">
            <v>0</v>
          </cell>
          <cell r="DH172">
            <v>0</v>
          </cell>
          <cell r="DI172">
            <v>0</v>
          </cell>
          <cell r="DJ172">
            <v>0</v>
          </cell>
          <cell r="DK172">
            <v>1</v>
          </cell>
          <cell r="DL172">
            <v>26</v>
          </cell>
          <cell r="DM172">
            <v>0</v>
          </cell>
          <cell r="DN172">
            <v>0</v>
          </cell>
          <cell r="DO172">
            <v>0</v>
          </cell>
          <cell r="DP172">
            <v>0</v>
          </cell>
          <cell r="DQ172">
            <v>0</v>
          </cell>
          <cell r="DR172">
            <v>0</v>
          </cell>
          <cell r="DS172">
            <v>26</v>
          </cell>
          <cell r="DT172" t="str">
            <v>Yes</v>
          </cell>
          <cell r="DU172" t="str">
            <v>-</v>
          </cell>
          <cell r="DV172" t="str">
            <v>01375 652820</v>
          </cell>
          <cell r="DW172" t="str">
            <v>clchambers@thurrock.gov.uk</v>
          </cell>
        </row>
        <row r="173">
          <cell r="B173" t="str">
            <v>East Hampshire</v>
          </cell>
          <cell r="C173">
            <v>6</v>
          </cell>
          <cell r="D173">
            <v>0</v>
          </cell>
          <cell r="E173">
            <v>0</v>
          </cell>
          <cell r="F173">
            <v>0</v>
          </cell>
          <cell r="G173">
            <v>0</v>
          </cell>
          <cell r="H173">
            <v>0</v>
          </cell>
          <cell r="I173">
            <v>0</v>
          </cell>
          <cell r="J173">
            <v>0</v>
          </cell>
          <cell r="K173">
            <v>0</v>
          </cell>
          <cell r="L173">
            <v>0</v>
          </cell>
          <cell r="M173">
            <v>0</v>
          </cell>
          <cell r="N173">
            <v>1</v>
          </cell>
          <cell r="O173">
            <v>0</v>
          </cell>
          <cell r="P173">
            <v>0</v>
          </cell>
          <cell r="Q173">
            <v>0</v>
          </cell>
          <cell r="R173">
            <v>0</v>
          </cell>
          <cell r="S173">
            <v>1</v>
          </cell>
          <cell r="T173">
            <v>0</v>
          </cell>
          <cell r="U173">
            <v>0</v>
          </cell>
          <cell r="V173">
            <v>4</v>
          </cell>
          <cell r="W173">
            <v>7</v>
          </cell>
          <cell r="X173">
            <v>0</v>
          </cell>
          <cell r="Y173">
            <v>0</v>
          </cell>
          <cell r="Z173">
            <v>0</v>
          </cell>
          <cell r="AA173">
            <v>11</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5</v>
          </cell>
          <cell r="BK173">
            <v>7</v>
          </cell>
          <cell r="BL173">
            <v>0</v>
          </cell>
          <cell r="BM173">
            <v>0</v>
          </cell>
          <cell r="BN173">
            <v>0</v>
          </cell>
          <cell r="BO173">
            <v>12</v>
          </cell>
          <cell r="BP173">
            <v>0</v>
          </cell>
          <cell r="BQ173">
            <v>0</v>
          </cell>
          <cell r="BR173">
            <v>0</v>
          </cell>
          <cell r="BS173">
            <v>0</v>
          </cell>
          <cell r="BT173">
            <v>0</v>
          </cell>
          <cell r="BU173">
            <v>0</v>
          </cell>
          <cell r="BV173">
            <v>0</v>
          </cell>
          <cell r="BW173">
            <v>0</v>
          </cell>
          <cell r="BX173">
            <v>2</v>
          </cell>
          <cell r="BY173">
            <v>0</v>
          </cell>
          <cell r="BZ173">
            <v>0</v>
          </cell>
          <cell r="CA173">
            <v>0</v>
          </cell>
          <cell r="CB173">
            <v>0</v>
          </cell>
          <cell r="CC173">
            <v>0</v>
          </cell>
          <cell r="CD173">
            <v>0</v>
          </cell>
          <cell r="CE173">
            <v>2</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2</v>
          </cell>
          <cell r="DM173">
            <v>0</v>
          </cell>
          <cell r="DN173">
            <v>0</v>
          </cell>
          <cell r="DO173">
            <v>0</v>
          </cell>
          <cell r="DP173">
            <v>0</v>
          </cell>
          <cell r="DQ173">
            <v>0</v>
          </cell>
          <cell r="DR173">
            <v>0</v>
          </cell>
          <cell r="DS173">
            <v>2</v>
          </cell>
          <cell r="DT173" t="str">
            <v>Yes</v>
          </cell>
          <cell r="DU173" t="str">
            <v>-</v>
          </cell>
          <cell r="DV173" t="str">
            <v>01730 234347</v>
          </cell>
          <cell r="DW173" t="str">
            <v>TRACEY.HOWARD@EASTHANTS.GOV.UK</v>
          </cell>
        </row>
        <row r="174">
          <cell r="B174" t="str">
            <v>Tunbridge Wells</v>
          </cell>
          <cell r="C174">
            <v>6</v>
          </cell>
          <cell r="D174">
            <v>5</v>
          </cell>
          <cell r="E174">
            <v>0</v>
          </cell>
          <cell r="F174">
            <v>1</v>
          </cell>
          <cell r="G174">
            <v>0</v>
          </cell>
          <cell r="H174">
            <v>0</v>
          </cell>
          <cell r="I174">
            <v>0</v>
          </cell>
          <cell r="J174">
            <v>0</v>
          </cell>
          <cell r="K174">
            <v>6</v>
          </cell>
          <cell r="L174">
            <v>0</v>
          </cell>
          <cell r="M174">
            <v>0</v>
          </cell>
          <cell r="N174">
            <v>0</v>
          </cell>
          <cell r="O174">
            <v>0</v>
          </cell>
          <cell r="P174">
            <v>0</v>
          </cell>
          <cell r="Q174">
            <v>0</v>
          </cell>
          <cell r="R174">
            <v>0</v>
          </cell>
          <cell r="S174">
            <v>0</v>
          </cell>
          <cell r="T174">
            <v>15</v>
          </cell>
          <cell r="U174">
            <v>7</v>
          </cell>
          <cell r="V174">
            <v>0</v>
          </cell>
          <cell r="W174">
            <v>0</v>
          </cell>
          <cell r="X174">
            <v>0</v>
          </cell>
          <cell r="Y174">
            <v>0</v>
          </cell>
          <cell r="Z174">
            <v>0</v>
          </cell>
          <cell r="AA174">
            <v>22</v>
          </cell>
          <cell r="AB174">
            <v>0</v>
          </cell>
          <cell r="AC174">
            <v>0</v>
          </cell>
          <cell r="AD174">
            <v>0</v>
          </cell>
          <cell r="AE174">
            <v>0</v>
          </cell>
          <cell r="AF174">
            <v>0</v>
          </cell>
          <cell r="AG174">
            <v>0</v>
          </cell>
          <cell r="AH174">
            <v>0</v>
          </cell>
          <cell r="AI174">
            <v>0</v>
          </cell>
          <cell r="AJ174">
            <v>1</v>
          </cell>
          <cell r="AK174">
            <v>0</v>
          </cell>
          <cell r="AL174">
            <v>0</v>
          </cell>
          <cell r="AM174">
            <v>0</v>
          </cell>
          <cell r="AN174">
            <v>0</v>
          </cell>
          <cell r="AO174">
            <v>0</v>
          </cell>
          <cell r="AP174">
            <v>0</v>
          </cell>
          <cell r="AQ174">
            <v>1</v>
          </cell>
          <cell r="AR174">
            <v>0</v>
          </cell>
          <cell r="AS174">
            <v>0</v>
          </cell>
          <cell r="AT174">
            <v>0</v>
          </cell>
          <cell r="AU174">
            <v>0</v>
          </cell>
          <cell r="AV174">
            <v>0</v>
          </cell>
          <cell r="AW174">
            <v>0</v>
          </cell>
          <cell r="AX174">
            <v>0</v>
          </cell>
          <cell r="AY174">
            <v>0</v>
          </cell>
          <cell r="AZ174">
            <v>2</v>
          </cell>
          <cell r="BA174">
            <v>0</v>
          </cell>
          <cell r="BB174">
            <v>0</v>
          </cell>
          <cell r="BC174">
            <v>0</v>
          </cell>
          <cell r="BD174">
            <v>0</v>
          </cell>
          <cell r="BE174">
            <v>0</v>
          </cell>
          <cell r="BF174">
            <v>0</v>
          </cell>
          <cell r="BG174">
            <v>2</v>
          </cell>
          <cell r="BH174">
            <v>23</v>
          </cell>
          <cell r="BI174">
            <v>7</v>
          </cell>
          <cell r="BJ174">
            <v>1</v>
          </cell>
          <cell r="BK174">
            <v>0</v>
          </cell>
          <cell r="BL174">
            <v>0</v>
          </cell>
          <cell r="BM174">
            <v>0</v>
          </cell>
          <cell r="BN174">
            <v>0</v>
          </cell>
          <cell r="BO174">
            <v>31</v>
          </cell>
          <cell r="BP174">
            <v>0</v>
          </cell>
          <cell r="BQ174">
            <v>0</v>
          </cell>
          <cell r="BR174">
            <v>0</v>
          </cell>
          <cell r="BS174">
            <v>0</v>
          </cell>
          <cell r="BT174">
            <v>0</v>
          </cell>
          <cell r="BU174">
            <v>0</v>
          </cell>
          <cell r="BV174">
            <v>0</v>
          </cell>
          <cell r="BW174">
            <v>0</v>
          </cell>
          <cell r="BX174">
            <v>7</v>
          </cell>
          <cell r="BY174">
            <v>1</v>
          </cell>
          <cell r="BZ174">
            <v>0</v>
          </cell>
          <cell r="CA174">
            <v>0</v>
          </cell>
          <cell r="CB174">
            <v>0</v>
          </cell>
          <cell r="CC174">
            <v>0</v>
          </cell>
          <cell r="CD174">
            <v>0</v>
          </cell>
          <cell r="CE174">
            <v>8</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7</v>
          </cell>
          <cell r="DM174">
            <v>1</v>
          </cell>
          <cell r="DN174">
            <v>0</v>
          </cell>
          <cell r="DO174">
            <v>0</v>
          </cell>
          <cell r="DP174">
            <v>0</v>
          </cell>
          <cell r="DQ174">
            <v>0</v>
          </cell>
          <cell r="DR174">
            <v>0</v>
          </cell>
          <cell r="DS174">
            <v>8</v>
          </cell>
          <cell r="DT174" t="str">
            <v>Yes</v>
          </cell>
          <cell r="DU174" t="str">
            <v>-</v>
          </cell>
          <cell r="DV174" t="str">
            <v>01892 554153</v>
          </cell>
          <cell r="DW174" t="str">
            <v>helen.clarke@tunbridgewells.gov.uk</v>
          </cell>
        </row>
        <row r="175">
          <cell r="B175" t="str">
            <v>Fylde</v>
          </cell>
          <cell r="C175">
            <v>9</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1</v>
          </cell>
          <cell r="BB175">
            <v>0</v>
          </cell>
          <cell r="BC175">
            <v>0</v>
          </cell>
          <cell r="BD175">
            <v>0</v>
          </cell>
          <cell r="BE175">
            <v>0</v>
          </cell>
          <cell r="BF175">
            <v>0</v>
          </cell>
          <cell r="BG175">
            <v>1</v>
          </cell>
          <cell r="BH175">
            <v>0</v>
          </cell>
          <cell r="BI175">
            <v>1</v>
          </cell>
          <cell r="BJ175">
            <v>0</v>
          </cell>
          <cell r="BK175">
            <v>0</v>
          </cell>
          <cell r="BL175">
            <v>0</v>
          </cell>
          <cell r="BM175">
            <v>0</v>
          </cell>
          <cell r="BN175">
            <v>0</v>
          </cell>
          <cell r="BO175">
            <v>1</v>
          </cell>
          <cell r="BP175">
            <v>0</v>
          </cell>
          <cell r="BQ175">
            <v>0</v>
          </cell>
          <cell r="BR175">
            <v>0</v>
          </cell>
          <cell r="BS175">
            <v>0</v>
          </cell>
          <cell r="BT175">
            <v>0</v>
          </cell>
          <cell r="BU175">
            <v>0</v>
          </cell>
          <cell r="BV175">
            <v>0</v>
          </cell>
          <cell r="BW175">
            <v>0</v>
          </cell>
          <cell r="BX175">
            <v>0</v>
          </cell>
          <cell r="BY175">
            <v>1</v>
          </cell>
          <cell r="BZ175">
            <v>0</v>
          </cell>
          <cell r="CA175">
            <v>0</v>
          </cell>
          <cell r="CB175">
            <v>0</v>
          </cell>
          <cell r="CC175">
            <v>0</v>
          </cell>
          <cell r="CD175">
            <v>0</v>
          </cell>
          <cell r="CE175">
            <v>1</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1</v>
          </cell>
          <cell r="DN175">
            <v>0</v>
          </cell>
          <cell r="DO175">
            <v>0</v>
          </cell>
          <cell r="DP175">
            <v>0</v>
          </cell>
          <cell r="DQ175">
            <v>0</v>
          </cell>
          <cell r="DR175">
            <v>0</v>
          </cell>
          <cell r="DS175">
            <v>1</v>
          </cell>
          <cell r="DT175" t="str">
            <v>Yes</v>
          </cell>
          <cell r="DU175" t="str">
            <v>-</v>
          </cell>
          <cell r="DV175" t="str">
            <v>01253 658681</v>
          </cell>
          <cell r="DW175" t="str">
            <v>Paulinep@fylde.gov.uk</v>
          </cell>
        </row>
        <row r="176">
          <cell r="B176" t="str">
            <v>Blackburn with Darwen</v>
          </cell>
          <cell r="C176">
            <v>9</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11</v>
          </cell>
          <cell r="U176">
            <v>0</v>
          </cell>
          <cell r="V176">
            <v>0</v>
          </cell>
          <cell r="W176">
            <v>0</v>
          </cell>
          <cell r="X176">
            <v>0</v>
          </cell>
          <cell r="Y176">
            <v>0</v>
          </cell>
          <cell r="Z176">
            <v>0</v>
          </cell>
          <cell r="AA176">
            <v>11</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11</v>
          </cell>
          <cell r="BI176">
            <v>0</v>
          </cell>
          <cell r="BJ176">
            <v>0</v>
          </cell>
          <cell r="BK176">
            <v>0</v>
          </cell>
          <cell r="BL176">
            <v>0</v>
          </cell>
          <cell r="BM176">
            <v>0</v>
          </cell>
          <cell r="BN176">
            <v>0</v>
          </cell>
          <cell r="BO176">
            <v>11</v>
          </cell>
          <cell r="BP176">
            <v>0</v>
          </cell>
          <cell r="BQ176">
            <v>0</v>
          </cell>
          <cell r="BR176">
            <v>0</v>
          </cell>
          <cell r="BS176">
            <v>0</v>
          </cell>
          <cell r="BT176">
            <v>0</v>
          </cell>
          <cell r="BU176">
            <v>0</v>
          </cell>
          <cell r="BV176">
            <v>0</v>
          </cell>
          <cell r="BW176">
            <v>0</v>
          </cell>
          <cell r="BX176">
            <v>18</v>
          </cell>
          <cell r="BY176">
            <v>0</v>
          </cell>
          <cell r="BZ176">
            <v>0</v>
          </cell>
          <cell r="CA176">
            <v>0</v>
          </cell>
          <cell r="CB176">
            <v>0</v>
          </cell>
          <cell r="CC176">
            <v>0</v>
          </cell>
          <cell r="CD176">
            <v>0</v>
          </cell>
          <cell r="CE176">
            <v>18</v>
          </cell>
          <cell r="CF176">
            <v>0</v>
          </cell>
          <cell r="CG176">
            <v>0</v>
          </cell>
          <cell r="CH176">
            <v>0</v>
          </cell>
          <cell r="CI176">
            <v>0</v>
          </cell>
          <cell r="CJ176">
            <v>0</v>
          </cell>
          <cell r="CK176">
            <v>0</v>
          </cell>
          <cell r="CL176">
            <v>0</v>
          </cell>
          <cell r="CM176">
            <v>0</v>
          </cell>
          <cell r="CN176">
            <v>1</v>
          </cell>
          <cell r="CO176">
            <v>0</v>
          </cell>
          <cell r="CP176">
            <v>0</v>
          </cell>
          <cell r="CQ176">
            <v>0</v>
          </cell>
          <cell r="CR176">
            <v>0</v>
          </cell>
          <cell r="CS176">
            <v>0</v>
          </cell>
          <cell r="CT176">
            <v>0</v>
          </cell>
          <cell r="CU176">
            <v>1</v>
          </cell>
          <cell r="CV176">
            <v>0</v>
          </cell>
          <cell r="CW176">
            <v>0</v>
          </cell>
          <cell r="CX176">
            <v>0</v>
          </cell>
          <cell r="CY176">
            <v>0</v>
          </cell>
          <cell r="CZ176">
            <v>0</v>
          </cell>
          <cell r="DA176">
            <v>0</v>
          </cell>
          <cell r="DB176">
            <v>0</v>
          </cell>
          <cell r="DC176">
            <v>0</v>
          </cell>
          <cell r="DD176">
            <v>3</v>
          </cell>
          <cell r="DE176">
            <v>0</v>
          </cell>
          <cell r="DF176">
            <v>0</v>
          </cell>
          <cell r="DG176">
            <v>0</v>
          </cell>
          <cell r="DH176">
            <v>0</v>
          </cell>
          <cell r="DI176">
            <v>0</v>
          </cell>
          <cell r="DJ176">
            <v>0</v>
          </cell>
          <cell r="DK176">
            <v>3</v>
          </cell>
          <cell r="DL176">
            <v>22</v>
          </cell>
          <cell r="DM176">
            <v>0</v>
          </cell>
          <cell r="DN176">
            <v>0</v>
          </cell>
          <cell r="DO176">
            <v>0</v>
          </cell>
          <cell r="DP176">
            <v>0</v>
          </cell>
          <cell r="DQ176">
            <v>0</v>
          </cell>
          <cell r="DR176">
            <v>0</v>
          </cell>
          <cell r="DS176">
            <v>22</v>
          </cell>
          <cell r="DT176" t="str">
            <v>Yes</v>
          </cell>
          <cell r="DU176" t="str">
            <v>-</v>
          </cell>
          <cell r="DV176" t="str">
            <v>01254 585647</v>
          </cell>
          <cell r="DW176" t="str">
            <v>manzoor.hussain@blackburn.gov.uk</v>
          </cell>
        </row>
        <row r="177">
          <cell r="B177" t="str">
            <v>Lincoln</v>
          </cell>
          <cell r="C177">
            <v>3</v>
          </cell>
          <cell r="D177">
            <v>1</v>
          </cell>
          <cell r="E177">
            <v>0</v>
          </cell>
          <cell r="F177">
            <v>0</v>
          </cell>
          <cell r="G177">
            <v>0</v>
          </cell>
          <cell r="H177">
            <v>0</v>
          </cell>
          <cell r="I177">
            <v>0</v>
          </cell>
          <cell r="J177">
            <v>0</v>
          </cell>
          <cell r="K177">
            <v>1</v>
          </cell>
          <cell r="L177">
            <v>0</v>
          </cell>
          <cell r="M177">
            <v>1</v>
          </cell>
          <cell r="N177">
            <v>1</v>
          </cell>
          <cell r="O177">
            <v>0</v>
          </cell>
          <cell r="P177">
            <v>0</v>
          </cell>
          <cell r="Q177">
            <v>0</v>
          </cell>
          <cell r="R177">
            <v>0</v>
          </cell>
          <cell r="S177">
            <v>2</v>
          </cell>
          <cell r="T177">
            <v>4</v>
          </cell>
          <cell r="U177">
            <v>9</v>
          </cell>
          <cell r="V177">
            <v>1</v>
          </cell>
          <cell r="W177">
            <v>0</v>
          </cell>
          <cell r="X177">
            <v>0</v>
          </cell>
          <cell r="Y177">
            <v>0</v>
          </cell>
          <cell r="Z177">
            <v>0</v>
          </cell>
          <cell r="AA177">
            <v>14</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1</v>
          </cell>
          <cell r="AS177">
            <v>2</v>
          </cell>
          <cell r="AT177">
            <v>0</v>
          </cell>
          <cell r="AU177">
            <v>0</v>
          </cell>
          <cell r="AV177">
            <v>0</v>
          </cell>
          <cell r="AW177">
            <v>0</v>
          </cell>
          <cell r="AX177">
            <v>0</v>
          </cell>
          <cell r="AY177">
            <v>3</v>
          </cell>
          <cell r="AZ177">
            <v>2</v>
          </cell>
          <cell r="BA177">
            <v>1</v>
          </cell>
          <cell r="BB177">
            <v>0</v>
          </cell>
          <cell r="BC177">
            <v>0</v>
          </cell>
          <cell r="BD177">
            <v>0</v>
          </cell>
          <cell r="BE177">
            <v>0</v>
          </cell>
          <cell r="BF177">
            <v>0</v>
          </cell>
          <cell r="BG177">
            <v>3</v>
          </cell>
          <cell r="BH177">
            <v>8</v>
          </cell>
          <cell r="BI177">
            <v>13</v>
          </cell>
          <cell r="BJ177">
            <v>2</v>
          </cell>
          <cell r="BK177">
            <v>0</v>
          </cell>
          <cell r="BL177">
            <v>0</v>
          </cell>
          <cell r="BM177">
            <v>0</v>
          </cell>
          <cell r="BN177">
            <v>0</v>
          </cell>
          <cell r="BO177">
            <v>23</v>
          </cell>
          <cell r="BP177">
            <v>22</v>
          </cell>
          <cell r="BQ177">
            <v>0</v>
          </cell>
          <cell r="BR177">
            <v>0</v>
          </cell>
          <cell r="BS177">
            <v>0</v>
          </cell>
          <cell r="BT177">
            <v>0</v>
          </cell>
          <cell r="BU177">
            <v>0</v>
          </cell>
          <cell r="BV177">
            <v>0</v>
          </cell>
          <cell r="BW177">
            <v>22</v>
          </cell>
          <cell r="BX177">
            <v>4</v>
          </cell>
          <cell r="BY177">
            <v>0</v>
          </cell>
          <cell r="BZ177">
            <v>0</v>
          </cell>
          <cell r="CA177">
            <v>0</v>
          </cell>
          <cell r="CB177">
            <v>0</v>
          </cell>
          <cell r="CC177">
            <v>0</v>
          </cell>
          <cell r="CD177">
            <v>0</v>
          </cell>
          <cell r="CE177">
            <v>4</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13</v>
          </cell>
          <cell r="CW177">
            <v>4</v>
          </cell>
          <cell r="CX177">
            <v>0</v>
          </cell>
          <cell r="CY177">
            <v>0</v>
          </cell>
          <cell r="CZ177">
            <v>0</v>
          </cell>
          <cell r="DA177">
            <v>0</v>
          </cell>
          <cell r="DB177">
            <v>0</v>
          </cell>
          <cell r="DC177">
            <v>17</v>
          </cell>
          <cell r="DD177">
            <v>5</v>
          </cell>
          <cell r="DE177">
            <v>0</v>
          </cell>
          <cell r="DF177">
            <v>0</v>
          </cell>
          <cell r="DG177">
            <v>0</v>
          </cell>
          <cell r="DH177">
            <v>0</v>
          </cell>
          <cell r="DI177">
            <v>0</v>
          </cell>
          <cell r="DJ177">
            <v>0</v>
          </cell>
          <cell r="DK177">
            <v>5</v>
          </cell>
          <cell r="DL177">
            <v>44</v>
          </cell>
          <cell r="DM177">
            <v>4</v>
          </cell>
          <cell r="DN177">
            <v>0</v>
          </cell>
          <cell r="DO177">
            <v>0</v>
          </cell>
          <cell r="DP177">
            <v>0</v>
          </cell>
          <cell r="DQ177">
            <v>0</v>
          </cell>
          <cell r="DR177">
            <v>0</v>
          </cell>
          <cell r="DS177">
            <v>48</v>
          </cell>
          <cell r="DT177" t="str">
            <v>Yes</v>
          </cell>
          <cell r="DU177" t="str">
            <v>-</v>
          </cell>
          <cell r="DV177" t="str">
            <v>01522 873212</v>
          </cell>
          <cell r="DW177" t="str">
            <v>christina.isaksen@lincoln.gov.uk</v>
          </cell>
        </row>
        <row r="178">
          <cell r="B178" t="str">
            <v>Craven</v>
          </cell>
          <cell r="C178">
            <v>2</v>
          </cell>
          <cell r="D178">
            <v>0</v>
          </cell>
          <cell r="E178">
            <v>0</v>
          </cell>
          <cell r="F178">
            <v>0</v>
          </cell>
          <cell r="G178">
            <v>0</v>
          </cell>
          <cell r="H178">
            <v>0</v>
          </cell>
          <cell r="I178">
            <v>0</v>
          </cell>
          <cell r="J178">
            <v>0</v>
          </cell>
          <cell r="K178">
            <v>0</v>
          </cell>
          <cell r="L178">
            <v>3</v>
          </cell>
          <cell r="M178">
            <v>0</v>
          </cell>
          <cell r="N178">
            <v>0</v>
          </cell>
          <cell r="O178">
            <v>0</v>
          </cell>
          <cell r="P178">
            <v>0</v>
          </cell>
          <cell r="Q178">
            <v>0</v>
          </cell>
          <cell r="R178">
            <v>0</v>
          </cell>
          <cell r="S178">
            <v>3</v>
          </cell>
          <cell r="T178">
            <v>3</v>
          </cell>
          <cell r="U178">
            <v>2</v>
          </cell>
          <cell r="V178">
            <v>1</v>
          </cell>
          <cell r="W178">
            <v>0</v>
          </cell>
          <cell r="X178">
            <v>0</v>
          </cell>
          <cell r="Y178">
            <v>0</v>
          </cell>
          <cell r="Z178">
            <v>0</v>
          </cell>
          <cell r="AA178">
            <v>6</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1</v>
          </cell>
          <cell r="BA178">
            <v>0</v>
          </cell>
          <cell r="BB178">
            <v>0</v>
          </cell>
          <cell r="BC178">
            <v>0</v>
          </cell>
          <cell r="BD178">
            <v>0</v>
          </cell>
          <cell r="BE178">
            <v>0</v>
          </cell>
          <cell r="BF178">
            <v>0</v>
          </cell>
          <cell r="BG178">
            <v>1</v>
          </cell>
          <cell r="BH178">
            <v>7</v>
          </cell>
          <cell r="BI178">
            <v>2</v>
          </cell>
          <cell r="BJ178">
            <v>1</v>
          </cell>
          <cell r="BK178">
            <v>0</v>
          </cell>
          <cell r="BL178">
            <v>0</v>
          </cell>
          <cell r="BM178">
            <v>0</v>
          </cell>
          <cell r="BN178">
            <v>0</v>
          </cell>
          <cell r="BO178">
            <v>10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1</v>
          </cell>
          <cell r="CW178">
            <v>0</v>
          </cell>
          <cell r="CX178">
            <v>0</v>
          </cell>
          <cell r="CY178">
            <v>0</v>
          </cell>
          <cell r="CZ178">
            <v>0</v>
          </cell>
          <cell r="DA178">
            <v>0</v>
          </cell>
          <cell r="DB178">
            <v>0</v>
          </cell>
          <cell r="DC178">
            <v>1</v>
          </cell>
          <cell r="DD178">
            <v>2</v>
          </cell>
          <cell r="DE178">
            <v>0</v>
          </cell>
          <cell r="DF178">
            <v>0</v>
          </cell>
          <cell r="DG178">
            <v>0</v>
          </cell>
          <cell r="DH178">
            <v>0</v>
          </cell>
          <cell r="DI178">
            <v>0</v>
          </cell>
          <cell r="DJ178">
            <v>0</v>
          </cell>
          <cell r="DK178">
            <v>2</v>
          </cell>
          <cell r="DL178">
            <v>3</v>
          </cell>
          <cell r="DM178">
            <v>0</v>
          </cell>
          <cell r="DN178">
            <v>0</v>
          </cell>
          <cell r="DO178">
            <v>0</v>
          </cell>
          <cell r="DP178">
            <v>0</v>
          </cell>
          <cell r="DQ178">
            <v>0</v>
          </cell>
          <cell r="DR178">
            <v>0</v>
          </cell>
          <cell r="DS178">
            <v>3</v>
          </cell>
          <cell r="DT178" t="str">
            <v>Yes</v>
          </cell>
          <cell r="DU178" t="str">
            <v>-</v>
          </cell>
          <cell r="DV178" t="str">
            <v>01756 706392</v>
          </cell>
          <cell r="DW178" t="str">
            <v>npinder@cravendc.gov.uk</v>
          </cell>
        </row>
        <row r="179">
          <cell r="B179" t="str">
            <v>Stoke-on-Trent</v>
          </cell>
          <cell r="C179">
            <v>8</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12</v>
          </cell>
          <cell r="U179">
            <v>0</v>
          </cell>
          <cell r="V179">
            <v>0</v>
          </cell>
          <cell r="W179">
            <v>0</v>
          </cell>
          <cell r="X179">
            <v>0</v>
          </cell>
          <cell r="Y179">
            <v>0</v>
          </cell>
          <cell r="Z179">
            <v>0</v>
          </cell>
          <cell r="AA179">
            <v>12</v>
          </cell>
          <cell r="AB179">
            <v>1</v>
          </cell>
          <cell r="AC179">
            <v>0</v>
          </cell>
          <cell r="AD179">
            <v>0</v>
          </cell>
          <cell r="AE179">
            <v>0</v>
          </cell>
          <cell r="AF179">
            <v>0</v>
          </cell>
          <cell r="AG179">
            <v>0</v>
          </cell>
          <cell r="AH179">
            <v>0</v>
          </cell>
          <cell r="AI179">
            <v>1</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4</v>
          </cell>
          <cell r="BA179">
            <v>0</v>
          </cell>
          <cell r="BB179">
            <v>0</v>
          </cell>
          <cell r="BC179">
            <v>0</v>
          </cell>
          <cell r="BD179">
            <v>0</v>
          </cell>
          <cell r="BE179">
            <v>0</v>
          </cell>
          <cell r="BF179">
            <v>0</v>
          </cell>
          <cell r="BG179">
            <v>4</v>
          </cell>
          <cell r="BH179">
            <v>17</v>
          </cell>
          <cell r="BI179">
            <v>0</v>
          </cell>
          <cell r="BJ179">
            <v>0</v>
          </cell>
          <cell r="BK179">
            <v>0</v>
          </cell>
          <cell r="BL179">
            <v>0</v>
          </cell>
          <cell r="BM179">
            <v>0</v>
          </cell>
          <cell r="BN179">
            <v>0</v>
          </cell>
          <cell r="BO179">
            <v>17</v>
          </cell>
          <cell r="BP179">
            <v>0</v>
          </cell>
          <cell r="BQ179">
            <v>0</v>
          </cell>
          <cell r="BR179">
            <v>0</v>
          </cell>
          <cell r="BS179">
            <v>0</v>
          </cell>
          <cell r="BT179">
            <v>0</v>
          </cell>
          <cell r="BU179">
            <v>0</v>
          </cell>
          <cell r="BV179">
            <v>0</v>
          </cell>
          <cell r="BW179">
            <v>0</v>
          </cell>
          <cell r="BX179">
            <v>31</v>
          </cell>
          <cell r="BY179">
            <v>0</v>
          </cell>
          <cell r="BZ179">
            <v>0</v>
          </cell>
          <cell r="CA179">
            <v>0</v>
          </cell>
          <cell r="CB179">
            <v>0</v>
          </cell>
          <cell r="CC179">
            <v>0</v>
          </cell>
          <cell r="CD179">
            <v>0</v>
          </cell>
          <cell r="CE179">
            <v>31</v>
          </cell>
          <cell r="CF179">
            <v>2</v>
          </cell>
          <cell r="CG179">
            <v>0</v>
          </cell>
          <cell r="CH179">
            <v>0</v>
          </cell>
          <cell r="CI179">
            <v>0</v>
          </cell>
          <cell r="CJ179">
            <v>0</v>
          </cell>
          <cell r="CK179">
            <v>0</v>
          </cell>
          <cell r="CL179">
            <v>0</v>
          </cell>
          <cell r="CM179">
            <v>2</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4</v>
          </cell>
          <cell r="DE179">
            <v>0</v>
          </cell>
          <cell r="DF179">
            <v>0</v>
          </cell>
          <cell r="DG179">
            <v>0</v>
          </cell>
          <cell r="DH179">
            <v>0</v>
          </cell>
          <cell r="DI179">
            <v>0</v>
          </cell>
          <cell r="DJ179">
            <v>0</v>
          </cell>
          <cell r="DK179">
            <v>4</v>
          </cell>
          <cell r="DL179">
            <v>37</v>
          </cell>
          <cell r="DM179">
            <v>0</v>
          </cell>
          <cell r="DN179">
            <v>0</v>
          </cell>
          <cell r="DO179">
            <v>0</v>
          </cell>
          <cell r="DP179">
            <v>0</v>
          </cell>
          <cell r="DQ179">
            <v>0</v>
          </cell>
          <cell r="DR179">
            <v>0</v>
          </cell>
          <cell r="DS179">
            <v>37</v>
          </cell>
          <cell r="DT179" t="str">
            <v>Yes</v>
          </cell>
          <cell r="DU179" t="str">
            <v>-</v>
          </cell>
          <cell r="DV179" t="str">
            <v>01782 235539</v>
          </cell>
          <cell r="DW179" t="str">
            <v>rob.woods@stoke.gov.uk</v>
          </cell>
        </row>
        <row r="180">
          <cell r="B180" t="str">
            <v>Tandridge</v>
          </cell>
          <cell r="C180">
            <v>6</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4</v>
          </cell>
          <cell r="V180">
            <v>4</v>
          </cell>
          <cell r="W180">
            <v>1</v>
          </cell>
          <cell r="X180">
            <v>0</v>
          </cell>
          <cell r="Y180">
            <v>0</v>
          </cell>
          <cell r="Z180">
            <v>0</v>
          </cell>
          <cell r="AA180">
            <v>9</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4</v>
          </cell>
          <cell r="BJ180">
            <v>4</v>
          </cell>
          <cell r="BK180">
            <v>1</v>
          </cell>
          <cell r="BL180">
            <v>0</v>
          </cell>
          <cell r="BM180">
            <v>0</v>
          </cell>
          <cell r="BN180">
            <v>0</v>
          </cell>
          <cell r="BO180">
            <v>9</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t="str">
            <v>Yes</v>
          </cell>
          <cell r="DU180" t="str">
            <v>-</v>
          </cell>
          <cell r="DV180" t="str">
            <v>01883 732823</v>
          </cell>
          <cell r="DW180" t="str">
            <v>dgray@tandridge.gov./uk</v>
          </cell>
        </row>
        <row r="181">
          <cell r="B181" t="str">
            <v>Worthing</v>
          </cell>
          <cell r="C181">
            <v>6</v>
          </cell>
          <cell r="D181">
            <v>0</v>
          </cell>
          <cell r="E181">
            <v>0</v>
          </cell>
          <cell r="F181">
            <v>0</v>
          </cell>
          <cell r="G181">
            <v>0</v>
          </cell>
          <cell r="H181">
            <v>0</v>
          </cell>
          <cell r="I181">
            <v>0</v>
          </cell>
          <cell r="J181">
            <v>0</v>
          </cell>
          <cell r="K181">
            <v>0</v>
          </cell>
          <cell r="L181">
            <v>0</v>
          </cell>
          <cell r="M181">
            <v>2</v>
          </cell>
          <cell r="N181">
            <v>0</v>
          </cell>
          <cell r="O181">
            <v>1</v>
          </cell>
          <cell r="P181">
            <v>0</v>
          </cell>
          <cell r="Q181">
            <v>1</v>
          </cell>
          <cell r="R181">
            <v>0</v>
          </cell>
          <cell r="S181">
            <v>4</v>
          </cell>
          <cell r="T181">
            <v>0</v>
          </cell>
          <cell r="U181">
            <v>13</v>
          </cell>
          <cell r="V181">
            <v>3</v>
          </cell>
          <cell r="W181">
            <v>1</v>
          </cell>
          <cell r="X181">
            <v>0</v>
          </cell>
          <cell r="Y181">
            <v>0</v>
          </cell>
          <cell r="Z181">
            <v>0</v>
          </cell>
          <cell r="AA181">
            <v>17</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15</v>
          </cell>
          <cell r="BJ181">
            <v>3</v>
          </cell>
          <cell r="BK181">
            <v>2</v>
          </cell>
          <cell r="BL181">
            <v>0</v>
          </cell>
          <cell r="BM181">
            <v>1</v>
          </cell>
          <cell r="BN181">
            <v>0</v>
          </cell>
          <cell r="BO181">
            <v>21</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t="str">
            <v>Yes</v>
          </cell>
          <cell r="DU181" t="str">
            <v>-</v>
          </cell>
          <cell r="DV181" t="str">
            <v>01903221163</v>
          </cell>
          <cell r="DW181" t="str">
            <v>charmaine.dore @worthing.gov.uk</v>
          </cell>
        </row>
        <row r="182">
          <cell r="B182" t="str">
            <v>Sefton</v>
          </cell>
          <cell r="C182">
            <v>9</v>
          </cell>
          <cell r="D182">
            <v>5</v>
          </cell>
          <cell r="E182">
            <v>0</v>
          </cell>
          <cell r="F182">
            <v>0</v>
          </cell>
          <cell r="G182">
            <v>0</v>
          </cell>
          <cell r="H182">
            <v>0</v>
          </cell>
          <cell r="I182">
            <v>0</v>
          </cell>
          <cell r="J182">
            <v>0</v>
          </cell>
          <cell r="K182">
            <v>5</v>
          </cell>
          <cell r="L182">
            <v>16</v>
          </cell>
          <cell r="M182">
            <v>0</v>
          </cell>
          <cell r="N182">
            <v>0</v>
          </cell>
          <cell r="O182">
            <v>0</v>
          </cell>
          <cell r="P182">
            <v>0</v>
          </cell>
          <cell r="Q182">
            <v>0</v>
          </cell>
          <cell r="R182">
            <v>0</v>
          </cell>
          <cell r="S182">
            <v>16</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6</v>
          </cell>
          <cell r="BA182">
            <v>0</v>
          </cell>
          <cell r="BB182">
            <v>0</v>
          </cell>
          <cell r="BC182">
            <v>0</v>
          </cell>
          <cell r="BD182">
            <v>0</v>
          </cell>
          <cell r="BE182">
            <v>0</v>
          </cell>
          <cell r="BF182">
            <v>0</v>
          </cell>
          <cell r="BG182">
            <v>6</v>
          </cell>
          <cell r="BH182">
            <v>27</v>
          </cell>
          <cell r="BI182">
            <v>0</v>
          </cell>
          <cell r="BJ182">
            <v>0</v>
          </cell>
          <cell r="BK182">
            <v>0</v>
          </cell>
          <cell r="BL182">
            <v>0</v>
          </cell>
          <cell r="BM182">
            <v>0</v>
          </cell>
          <cell r="BN182">
            <v>0</v>
          </cell>
          <cell r="BO182">
            <v>27</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t="str">
            <v>Yes</v>
          </cell>
          <cell r="DU182" t="str">
            <v>-</v>
          </cell>
          <cell r="DV182" t="str">
            <v>0151 934 3627</v>
          </cell>
          <cell r="DW182" t="str">
            <v>neil.woodhouse@hsc.sefton.gov.uk</v>
          </cell>
        </row>
        <row r="183">
          <cell r="B183" t="str">
            <v>Newcastle upon Tyne</v>
          </cell>
          <cell r="C183">
            <v>1</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28</v>
          </cell>
          <cell r="U183">
            <v>0</v>
          </cell>
          <cell r="V183">
            <v>0</v>
          </cell>
          <cell r="W183">
            <v>0</v>
          </cell>
          <cell r="X183">
            <v>0</v>
          </cell>
          <cell r="Y183">
            <v>0</v>
          </cell>
          <cell r="Z183">
            <v>0</v>
          </cell>
          <cell r="AA183">
            <v>28</v>
          </cell>
          <cell r="AB183">
            <v>3</v>
          </cell>
          <cell r="AC183">
            <v>0</v>
          </cell>
          <cell r="AD183">
            <v>0</v>
          </cell>
          <cell r="AE183">
            <v>0</v>
          </cell>
          <cell r="AF183">
            <v>0</v>
          </cell>
          <cell r="AG183">
            <v>0</v>
          </cell>
          <cell r="AH183">
            <v>0</v>
          </cell>
          <cell r="AI183">
            <v>3</v>
          </cell>
          <cell r="AJ183">
            <v>5</v>
          </cell>
          <cell r="AK183">
            <v>0</v>
          </cell>
          <cell r="AL183">
            <v>0</v>
          </cell>
          <cell r="AM183">
            <v>0</v>
          </cell>
          <cell r="AN183">
            <v>0</v>
          </cell>
          <cell r="AO183">
            <v>0</v>
          </cell>
          <cell r="AP183">
            <v>0</v>
          </cell>
          <cell r="AQ183">
            <v>5</v>
          </cell>
          <cell r="AR183">
            <v>0</v>
          </cell>
          <cell r="AS183">
            <v>0</v>
          </cell>
          <cell r="AT183">
            <v>0</v>
          </cell>
          <cell r="AU183">
            <v>0</v>
          </cell>
          <cell r="AV183">
            <v>0</v>
          </cell>
          <cell r="AW183">
            <v>0</v>
          </cell>
          <cell r="AX183">
            <v>0</v>
          </cell>
          <cell r="AY183">
            <v>0</v>
          </cell>
          <cell r="AZ183">
            <v>5</v>
          </cell>
          <cell r="BA183">
            <v>0</v>
          </cell>
          <cell r="BB183">
            <v>0</v>
          </cell>
          <cell r="BC183">
            <v>0</v>
          </cell>
          <cell r="BD183">
            <v>0</v>
          </cell>
          <cell r="BE183">
            <v>0</v>
          </cell>
          <cell r="BF183">
            <v>0</v>
          </cell>
          <cell r="BG183">
            <v>5</v>
          </cell>
          <cell r="BH183">
            <v>41</v>
          </cell>
          <cell r="BI183">
            <v>0</v>
          </cell>
          <cell r="BJ183">
            <v>0</v>
          </cell>
          <cell r="BK183">
            <v>0</v>
          </cell>
          <cell r="BL183">
            <v>0</v>
          </cell>
          <cell r="BM183">
            <v>0</v>
          </cell>
          <cell r="BN183">
            <v>0</v>
          </cell>
          <cell r="BO183">
            <v>41</v>
          </cell>
          <cell r="BP183">
            <v>1</v>
          </cell>
          <cell r="BQ183">
            <v>1</v>
          </cell>
          <cell r="BR183">
            <v>0</v>
          </cell>
          <cell r="BS183">
            <v>0</v>
          </cell>
          <cell r="BT183">
            <v>0</v>
          </cell>
          <cell r="BU183">
            <v>0</v>
          </cell>
          <cell r="BV183">
            <v>0</v>
          </cell>
          <cell r="BW183">
            <v>2</v>
          </cell>
          <cell r="BX183">
            <v>55</v>
          </cell>
          <cell r="BY183">
            <v>1</v>
          </cell>
          <cell r="BZ183">
            <v>2</v>
          </cell>
          <cell r="CA183">
            <v>0</v>
          </cell>
          <cell r="CB183">
            <v>0</v>
          </cell>
          <cell r="CC183">
            <v>0</v>
          </cell>
          <cell r="CD183">
            <v>0</v>
          </cell>
          <cell r="CE183">
            <v>58</v>
          </cell>
          <cell r="CF183">
            <v>8</v>
          </cell>
          <cell r="CG183">
            <v>4</v>
          </cell>
          <cell r="CH183">
            <v>0</v>
          </cell>
          <cell r="CI183">
            <v>0</v>
          </cell>
          <cell r="CJ183">
            <v>0</v>
          </cell>
          <cell r="CK183">
            <v>0</v>
          </cell>
          <cell r="CL183">
            <v>0</v>
          </cell>
          <cell r="CM183">
            <v>12</v>
          </cell>
          <cell r="CN183">
            <v>2</v>
          </cell>
          <cell r="CO183">
            <v>0</v>
          </cell>
          <cell r="CP183">
            <v>0</v>
          </cell>
          <cell r="CQ183">
            <v>0</v>
          </cell>
          <cell r="CR183">
            <v>0</v>
          </cell>
          <cell r="CS183">
            <v>0</v>
          </cell>
          <cell r="CT183">
            <v>0</v>
          </cell>
          <cell r="CU183">
            <v>2</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66</v>
          </cell>
          <cell r="DM183">
            <v>6</v>
          </cell>
          <cell r="DN183">
            <v>2</v>
          </cell>
          <cell r="DO183">
            <v>0</v>
          </cell>
          <cell r="DP183">
            <v>0</v>
          </cell>
          <cell r="DQ183">
            <v>0</v>
          </cell>
          <cell r="DR183">
            <v>0</v>
          </cell>
          <cell r="DS183">
            <v>74</v>
          </cell>
          <cell r="DT183" t="str">
            <v>Yes</v>
          </cell>
          <cell r="DU183" t="str">
            <v>-Other special reason = frail elderly</v>
          </cell>
          <cell r="DV183" t="str">
            <v>0191 277 1723</v>
          </cell>
          <cell r="DW183" t="str">
            <v>allen.palczuk@newcastle.gov.uk</v>
          </cell>
        </row>
        <row r="184">
          <cell r="B184" t="str">
            <v>Harrow</v>
          </cell>
          <cell r="C184">
            <v>5</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3</v>
          </cell>
          <cell r="U184">
            <v>2</v>
          </cell>
          <cell r="V184">
            <v>1</v>
          </cell>
          <cell r="W184">
            <v>1</v>
          </cell>
          <cell r="X184">
            <v>1</v>
          </cell>
          <cell r="Y184">
            <v>3</v>
          </cell>
          <cell r="Z184">
            <v>22</v>
          </cell>
          <cell r="AA184">
            <v>33</v>
          </cell>
          <cell r="AB184">
            <v>1</v>
          </cell>
          <cell r="AC184">
            <v>0</v>
          </cell>
          <cell r="AD184">
            <v>0</v>
          </cell>
          <cell r="AE184">
            <v>0</v>
          </cell>
          <cell r="AF184">
            <v>0</v>
          </cell>
          <cell r="AG184">
            <v>0</v>
          </cell>
          <cell r="AH184">
            <v>0</v>
          </cell>
          <cell r="AI184">
            <v>1</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1</v>
          </cell>
          <cell r="AX184">
            <v>0</v>
          </cell>
          <cell r="AY184">
            <v>1</v>
          </cell>
          <cell r="AZ184">
            <v>0</v>
          </cell>
          <cell r="BA184">
            <v>1</v>
          </cell>
          <cell r="BB184">
            <v>1</v>
          </cell>
          <cell r="BC184">
            <v>0</v>
          </cell>
          <cell r="BD184">
            <v>1</v>
          </cell>
          <cell r="BE184">
            <v>4</v>
          </cell>
          <cell r="BF184">
            <v>2</v>
          </cell>
          <cell r="BG184">
            <v>9</v>
          </cell>
          <cell r="BH184">
            <v>4</v>
          </cell>
          <cell r="BI184">
            <v>3</v>
          </cell>
          <cell r="BJ184">
            <v>2</v>
          </cell>
          <cell r="BK184">
            <v>1</v>
          </cell>
          <cell r="BL184">
            <v>2</v>
          </cell>
          <cell r="BM184">
            <v>8</v>
          </cell>
          <cell r="BN184">
            <v>24</v>
          </cell>
          <cell r="BO184">
            <v>44</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t="str">
            <v>Yes</v>
          </cell>
          <cell r="DU184" t="str">
            <v>-</v>
          </cell>
          <cell r="DV184" t="str">
            <v>020 8420 9214</v>
          </cell>
          <cell r="DW184" t="str">
            <v>jan.budd@harrow.gov.uk</v>
          </cell>
        </row>
        <row r="185">
          <cell r="B185" t="str">
            <v>South Bedfordshire</v>
          </cell>
          <cell r="C185">
            <v>4</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14</v>
          </cell>
          <cell r="U185">
            <v>1</v>
          </cell>
          <cell r="V185">
            <v>5</v>
          </cell>
          <cell r="W185">
            <v>1</v>
          </cell>
          <cell r="X185">
            <v>0</v>
          </cell>
          <cell r="Y185">
            <v>1</v>
          </cell>
          <cell r="Z185">
            <v>0</v>
          </cell>
          <cell r="AA185">
            <v>22</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2</v>
          </cell>
          <cell r="BC185">
            <v>0</v>
          </cell>
          <cell r="BD185">
            <v>0</v>
          </cell>
          <cell r="BE185">
            <v>0</v>
          </cell>
          <cell r="BF185">
            <v>0</v>
          </cell>
          <cell r="BG185">
            <v>2</v>
          </cell>
          <cell r="BH185">
            <v>14</v>
          </cell>
          <cell r="BI185">
            <v>1</v>
          </cell>
          <cell r="BJ185">
            <v>7</v>
          </cell>
          <cell r="BK185">
            <v>1</v>
          </cell>
          <cell r="BL185">
            <v>0</v>
          </cell>
          <cell r="BM185">
            <v>1</v>
          </cell>
          <cell r="BN185">
            <v>0</v>
          </cell>
          <cell r="BO185">
            <v>24</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t="str">
            <v>Yes</v>
          </cell>
          <cell r="DU185" t="str">
            <v>-</v>
          </cell>
          <cell r="DV185" t="str">
            <v>01582 472222 ext 32733</v>
          </cell>
          <cell r="DW185" t="str">
            <v>owen.harrison@southbeds.gov.uk</v>
          </cell>
        </row>
        <row r="186">
          <cell r="B186" t="str">
            <v>South Bucks</v>
          </cell>
          <cell r="C186">
            <v>6</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1</v>
          </cell>
          <cell r="U186">
            <v>0</v>
          </cell>
          <cell r="V186">
            <v>0</v>
          </cell>
          <cell r="W186">
            <v>0</v>
          </cell>
          <cell r="X186">
            <v>0</v>
          </cell>
          <cell r="Y186">
            <v>0</v>
          </cell>
          <cell r="Z186">
            <v>0</v>
          </cell>
          <cell r="AA186">
            <v>1</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5</v>
          </cell>
          <cell r="AS186">
            <v>0</v>
          </cell>
          <cell r="AT186">
            <v>0</v>
          </cell>
          <cell r="AU186">
            <v>0</v>
          </cell>
          <cell r="AV186">
            <v>0</v>
          </cell>
          <cell r="AW186">
            <v>0</v>
          </cell>
          <cell r="AX186">
            <v>0</v>
          </cell>
          <cell r="AY186">
            <v>5</v>
          </cell>
          <cell r="AZ186">
            <v>3</v>
          </cell>
          <cell r="BA186">
            <v>0</v>
          </cell>
          <cell r="BB186">
            <v>0</v>
          </cell>
          <cell r="BC186">
            <v>0</v>
          </cell>
          <cell r="BD186">
            <v>0</v>
          </cell>
          <cell r="BE186">
            <v>0</v>
          </cell>
          <cell r="BF186">
            <v>0</v>
          </cell>
          <cell r="BG186">
            <v>3</v>
          </cell>
          <cell r="BH186">
            <v>9</v>
          </cell>
          <cell r="BI186">
            <v>0</v>
          </cell>
          <cell r="BJ186">
            <v>0</v>
          </cell>
          <cell r="BK186">
            <v>0</v>
          </cell>
          <cell r="BL186">
            <v>0</v>
          </cell>
          <cell r="BM186">
            <v>0</v>
          </cell>
          <cell r="BN186">
            <v>0</v>
          </cell>
          <cell r="BO186">
            <v>9</v>
          </cell>
          <cell r="BP186">
            <v>0</v>
          </cell>
          <cell r="BQ186">
            <v>0</v>
          </cell>
          <cell r="BR186">
            <v>0</v>
          </cell>
          <cell r="BS186">
            <v>0</v>
          </cell>
          <cell r="BT186">
            <v>0</v>
          </cell>
          <cell r="BU186">
            <v>0</v>
          </cell>
          <cell r="BV186">
            <v>0</v>
          </cell>
          <cell r="BW186">
            <v>0</v>
          </cell>
          <cell r="BX186">
            <v>5</v>
          </cell>
          <cell r="BY186">
            <v>0</v>
          </cell>
          <cell r="BZ186">
            <v>0</v>
          </cell>
          <cell r="CA186">
            <v>0</v>
          </cell>
          <cell r="CB186">
            <v>0</v>
          </cell>
          <cell r="CC186">
            <v>0</v>
          </cell>
          <cell r="CD186">
            <v>0</v>
          </cell>
          <cell r="CE186">
            <v>5</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5</v>
          </cell>
          <cell r="DM186">
            <v>0</v>
          </cell>
          <cell r="DN186">
            <v>0</v>
          </cell>
          <cell r="DO186">
            <v>0</v>
          </cell>
          <cell r="DP186">
            <v>0</v>
          </cell>
          <cell r="DQ186">
            <v>0</v>
          </cell>
          <cell r="DR186">
            <v>0</v>
          </cell>
          <cell r="DS186">
            <v>5</v>
          </cell>
          <cell r="DT186" t="str">
            <v>Yes</v>
          </cell>
          <cell r="DU186" t="str">
            <v>-</v>
          </cell>
          <cell r="DV186" t="str">
            <v>01895 837263</v>
          </cell>
          <cell r="DW186" t="str">
            <v>margaret.howard@southbucks.gov.uk</v>
          </cell>
        </row>
        <row r="187">
          <cell r="B187" t="str">
            <v>Erewash</v>
          </cell>
          <cell r="C187">
            <v>3</v>
          </cell>
          <cell r="D187">
            <v>2</v>
          </cell>
          <cell r="E187">
            <v>0</v>
          </cell>
          <cell r="F187">
            <v>0</v>
          </cell>
          <cell r="G187">
            <v>0</v>
          </cell>
          <cell r="H187">
            <v>0</v>
          </cell>
          <cell r="I187">
            <v>0</v>
          </cell>
          <cell r="J187">
            <v>0</v>
          </cell>
          <cell r="K187">
            <v>2</v>
          </cell>
          <cell r="L187">
            <v>0</v>
          </cell>
          <cell r="M187">
            <v>0</v>
          </cell>
          <cell r="N187">
            <v>0</v>
          </cell>
          <cell r="O187">
            <v>0</v>
          </cell>
          <cell r="P187">
            <v>0</v>
          </cell>
          <cell r="Q187">
            <v>0</v>
          </cell>
          <cell r="R187">
            <v>0</v>
          </cell>
          <cell r="S187">
            <v>0</v>
          </cell>
          <cell r="T187">
            <v>10</v>
          </cell>
          <cell r="U187">
            <v>3</v>
          </cell>
          <cell r="V187">
            <v>0</v>
          </cell>
          <cell r="W187">
            <v>0</v>
          </cell>
          <cell r="X187">
            <v>0</v>
          </cell>
          <cell r="Y187">
            <v>0</v>
          </cell>
          <cell r="Z187">
            <v>0</v>
          </cell>
          <cell r="AA187">
            <v>13</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1</v>
          </cell>
          <cell r="BA187">
            <v>0</v>
          </cell>
          <cell r="BB187">
            <v>0</v>
          </cell>
          <cell r="BC187">
            <v>0</v>
          </cell>
          <cell r="BD187">
            <v>0</v>
          </cell>
          <cell r="BE187">
            <v>0</v>
          </cell>
          <cell r="BF187">
            <v>0</v>
          </cell>
          <cell r="BG187">
            <v>1</v>
          </cell>
          <cell r="BH187">
            <v>13</v>
          </cell>
          <cell r="BI187">
            <v>3</v>
          </cell>
          <cell r="BJ187">
            <v>0</v>
          </cell>
          <cell r="BK187">
            <v>0</v>
          </cell>
          <cell r="BL187">
            <v>0</v>
          </cell>
          <cell r="BM187">
            <v>0</v>
          </cell>
          <cell r="BN187">
            <v>0</v>
          </cell>
          <cell r="BO187">
            <v>16</v>
          </cell>
          <cell r="BP187">
            <v>1</v>
          </cell>
          <cell r="BQ187">
            <v>0</v>
          </cell>
          <cell r="BR187">
            <v>0</v>
          </cell>
          <cell r="BS187">
            <v>0</v>
          </cell>
          <cell r="BT187">
            <v>0</v>
          </cell>
          <cell r="BU187">
            <v>0</v>
          </cell>
          <cell r="BV187">
            <v>0</v>
          </cell>
          <cell r="BW187">
            <v>1</v>
          </cell>
          <cell r="BX187">
            <v>15</v>
          </cell>
          <cell r="BY187">
            <v>0</v>
          </cell>
          <cell r="BZ187">
            <v>0</v>
          </cell>
          <cell r="CA187">
            <v>0</v>
          </cell>
          <cell r="CB187">
            <v>0</v>
          </cell>
          <cell r="CC187">
            <v>0</v>
          </cell>
          <cell r="CD187">
            <v>0</v>
          </cell>
          <cell r="CE187">
            <v>15</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16</v>
          </cell>
          <cell r="DM187">
            <v>0</v>
          </cell>
          <cell r="DN187">
            <v>0</v>
          </cell>
          <cell r="DO187">
            <v>0</v>
          </cell>
          <cell r="DP187">
            <v>0</v>
          </cell>
          <cell r="DQ187">
            <v>0</v>
          </cell>
          <cell r="DR187">
            <v>0</v>
          </cell>
          <cell r="DS187">
            <v>16</v>
          </cell>
          <cell r="DT187" t="str">
            <v>Yes</v>
          </cell>
          <cell r="DU187" t="str">
            <v>-</v>
          </cell>
          <cell r="DV187" t="str">
            <v>0845 907 2244 ext 3591</v>
          </cell>
          <cell r="DW187" t="str">
            <v>sara.dinsdale@erewash.gov.uk</v>
          </cell>
        </row>
        <row r="188">
          <cell r="B188" t="str">
            <v>Plymouth</v>
          </cell>
          <cell r="C188">
            <v>7</v>
          </cell>
          <cell r="D188">
            <v>0</v>
          </cell>
          <cell r="E188">
            <v>0</v>
          </cell>
          <cell r="F188">
            <v>0</v>
          </cell>
          <cell r="G188">
            <v>0</v>
          </cell>
          <cell r="H188">
            <v>0</v>
          </cell>
          <cell r="I188">
            <v>0</v>
          </cell>
          <cell r="J188">
            <v>0</v>
          </cell>
          <cell r="K188">
            <v>0</v>
          </cell>
          <cell r="L188">
            <v>1</v>
          </cell>
          <cell r="M188">
            <v>0</v>
          </cell>
          <cell r="N188">
            <v>0</v>
          </cell>
          <cell r="O188">
            <v>0</v>
          </cell>
          <cell r="P188">
            <v>0</v>
          </cell>
          <cell r="Q188">
            <v>0</v>
          </cell>
          <cell r="R188">
            <v>0</v>
          </cell>
          <cell r="S188">
            <v>1</v>
          </cell>
          <cell r="T188">
            <v>23</v>
          </cell>
          <cell r="U188">
            <v>3</v>
          </cell>
          <cell r="V188">
            <v>1</v>
          </cell>
          <cell r="W188">
            <v>0</v>
          </cell>
          <cell r="X188">
            <v>0</v>
          </cell>
          <cell r="Y188">
            <v>0</v>
          </cell>
          <cell r="Z188">
            <v>0</v>
          </cell>
          <cell r="AA188">
            <v>27</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6</v>
          </cell>
          <cell r="BA188">
            <v>0</v>
          </cell>
          <cell r="BB188">
            <v>2</v>
          </cell>
          <cell r="BC188">
            <v>0</v>
          </cell>
          <cell r="BD188">
            <v>0</v>
          </cell>
          <cell r="BE188">
            <v>0</v>
          </cell>
          <cell r="BF188">
            <v>0</v>
          </cell>
          <cell r="BG188">
            <v>8</v>
          </cell>
          <cell r="BH188">
            <v>30</v>
          </cell>
          <cell r="BI188">
            <v>3</v>
          </cell>
          <cell r="BJ188">
            <v>3</v>
          </cell>
          <cell r="BK188">
            <v>0</v>
          </cell>
          <cell r="BL188">
            <v>0</v>
          </cell>
          <cell r="BM188">
            <v>0</v>
          </cell>
          <cell r="BN188">
            <v>0</v>
          </cell>
          <cell r="BO188">
            <v>36</v>
          </cell>
          <cell r="BP188">
            <v>0</v>
          </cell>
          <cell r="BQ188">
            <v>0</v>
          </cell>
          <cell r="BR188">
            <v>0</v>
          </cell>
          <cell r="BS188">
            <v>0</v>
          </cell>
          <cell r="BT188">
            <v>0</v>
          </cell>
          <cell r="BU188">
            <v>0</v>
          </cell>
          <cell r="BV188">
            <v>0</v>
          </cell>
          <cell r="BW188">
            <v>0</v>
          </cell>
          <cell r="BX188">
            <v>29</v>
          </cell>
          <cell r="BY188">
            <v>1</v>
          </cell>
          <cell r="BZ188">
            <v>0</v>
          </cell>
          <cell r="CA188">
            <v>0</v>
          </cell>
          <cell r="CB188">
            <v>0</v>
          </cell>
          <cell r="CC188">
            <v>0</v>
          </cell>
          <cell r="CD188">
            <v>0</v>
          </cell>
          <cell r="CE188">
            <v>30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1</v>
          </cell>
          <cell r="DE188">
            <v>0</v>
          </cell>
          <cell r="DF188">
            <v>0</v>
          </cell>
          <cell r="DG188">
            <v>0</v>
          </cell>
          <cell r="DH188">
            <v>0</v>
          </cell>
          <cell r="DI188">
            <v>0</v>
          </cell>
          <cell r="DJ188">
            <v>0</v>
          </cell>
          <cell r="DK188">
            <v>1</v>
          </cell>
          <cell r="DL188">
            <v>30</v>
          </cell>
          <cell r="DM188">
            <v>1</v>
          </cell>
          <cell r="DN188">
            <v>0</v>
          </cell>
          <cell r="DO188">
            <v>0</v>
          </cell>
          <cell r="DP188">
            <v>0</v>
          </cell>
          <cell r="DQ188">
            <v>0</v>
          </cell>
          <cell r="DR188">
            <v>0</v>
          </cell>
          <cell r="DS188">
            <v>31</v>
          </cell>
          <cell r="DT188" t="str">
            <v>Yes</v>
          </cell>
          <cell r="DU188" t="str">
            <v>-</v>
          </cell>
          <cell r="DV188" t="str">
            <v>01752 306733</v>
          </cell>
          <cell r="DW188" t="str">
            <v>matt.garrett@plymouth.gov.uk</v>
          </cell>
        </row>
        <row r="189">
          <cell r="B189" t="str">
            <v>North Dorset</v>
          </cell>
          <cell r="C189">
            <v>7</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t="str">
            <v>Yes</v>
          </cell>
          <cell r="DU189" t="str">
            <v>-</v>
          </cell>
          <cell r="DV189" t="str">
            <v>01258 484321</v>
          </cell>
          <cell r="DW189" t="str">
            <v>pruddock@north-dorset.gov.uk</v>
          </cell>
        </row>
        <row r="190">
          <cell r="B190" t="str">
            <v>Darlington</v>
          </cell>
          <cell r="C190">
            <v>1</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2</v>
          </cell>
          <cell r="BY190">
            <v>0</v>
          </cell>
          <cell r="BZ190">
            <v>0</v>
          </cell>
          <cell r="CA190">
            <v>0</v>
          </cell>
          <cell r="CB190">
            <v>0</v>
          </cell>
          <cell r="CC190">
            <v>0</v>
          </cell>
          <cell r="CD190">
            <v>0</v>
          </cell>
          <cell r="CE190">
            <v>2</v>
          </cell>
          <cell r="CF190">
            <v>0</v>
          </cell>
          <cell r="CG190">
            <v>0</v>
          </cell>
          <cell r="CH190">
            <v>0</v>
          </cell>
          <cell r="CI190">
            <v>0</v>
          </cell>
          <cell r="CJ190">
            <v>0</v>
          </cell>
          <cell r="CK190">
            <v>0</v>
          </cell>
          <cell r="CL190">
            <v>0</v>
          </cell>
          <cell r="CM190">
            <v>0</v>
          </cell>
          <cell r="CN190">
            <v>1</v>
          </cell>
          <cell r="CO190">
            <v>0</v>
          </cell>
          <cell r="CP190">
            <v>0</v>
          </cell>
          <cell r="CQ190">
            <v>0</v>
          </cell>
          <cell r="CR190">
            <v>0</v>
          </cell>
          <cell r="CS190">
            <v>0</v>
          </cell>
          <cell r="CT190">
            <v>0</v>
          </cell>
          <cell r="CU190">
            <v>1</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3</v>
          </cell>
          <cell r="DM190">
            <v>0</v>
          </cell>
          <cell r="DN190">
            <v>0</v>
          </cell>
          <cell r="DO190">
            <v>0</v>
          </cell>
          <cell r="DP190">
            <v>0</v>
          </cell>
          <cell r="DQ190">
            <v>0</v>
          </cell>
          <cell r="DR190">
            <v>0</v>
          </cell>
          <cell r="DS190">
            <v>3</v>
          </cell>
          <cell r="DT190" t="str">
            <v>Yes</v>
          </cell>
          <cell r="DU190" t="str">
            <v>-</v>
          </cell>
          <cell r="DV190" t="str">
            <v>01325 388544</v>
          </cell>
          <cell r="DW190" t="str">
            <v>chris.burke@darlington.gov.uk</v>
          </cell>
        </row>
        <row r="191">
          <cell r="B191" t="str">
            <v>Harlow</v>
          </cell>
          <cell r="C191">
            <v>4</v>
          </cell>
          <cell r="D191">
            <v>0</v>
          </cell>
          <cell r="E191">
            <v>0</v>
          </cell>
          <cell r="F191">
            <v>0</v>
          </cell>
          <cell r="G191">
            <v>0</v>
          </cell>
          <cell r="H191">
            <v>0</v>
          </cell>
          <cell r="I191">
            <v>0</v>
          </cell>
          <cell r="J191">
            <v>0</v>
          </cell>
          <cell r="K191">
            <v>0</v>
          </cell>
          <cell r="L191">
            <v>1</v>
          </cell>
          <cell r="M191">
            <v>0</v>
          </cell>
          <cell r="N191">
            <v>0</v>
          </cell>
          <cell r="O191">
            <v>0</v>
          </cell>
          <cell r="P191">
            <v>0</v>
          </cell>
          <cell r="Q191">
            <v>0</v>
          </cell>
          <cell r="R191">
            <v>0</v>
          </cell>
          <cell r="S191">
            <v>1</v>
          </cell>
          <cell r="T191">
            <v>34</v>
          </cell>
          <cell r="U191">
            <v>0</v>
          </cell>
          <cell r="V191">
            <v>0</v>
          </cell>
          <cell r="W191">
            <v>4</v>
          </cell>
          <cell r="X191">
            <v>1</v>
          </cell>
          <cell r="Y191">
            <v>1</v>
          </cell>
          <cell r="Z191">
            <v>0</v>
          </cell>
          <cell r="AA191">
            <v>40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35</v>
          </cell>
          <cell r="BI191">
            <v>0</v>
          </cell>
          <cell r="BJ191">
            <v>0</v>
          </cell>
          <cell r="BK191">
            <v>4</v>
          </cell>
          <cell r="BL191">
            <v>1</v>
          </cell>
          <cell r="BM191">
            <v>1</v>
          </cell>
          <cell r="BN191">
            <v>0</v>
          </cell>
          <cell r="BO191">
            <v>41</v>
          </cell>
          <cell r="BP191">
            <v>0</v>
          </cell>
          <cell r="BQ191">
            <v>0</v>
          </cell>
          <cell r="BR191">
            <v>0</v>
          </cell>
          <cell r="BS191">
            <v>0</v>
          </cell>
          <cell r="BT191">
            <v>0</v>
          </cell>
          <cell r="BU191">
            <v>0</v>
          </cell>
          <cell r="BV191">
            <v>0</v>
          </cell>
          <cell r="BW191">
            <v>0</v>
          </cell>
          <cell r="BX191">
            <v>6</v>
          </cell>
          <cell r="BY191">
            <v>0</v>
          </cell>
          <cell r="BZ191">
            <v>0</v>
          </cell>
          <cell r="CA191">
            <v>0</v>
          </cell>
          <cell r="CB191">
            <v>0</v>
          </cell>
          <cell r="CC191">
            <v>0</v>
          </cell>
          <cell r="CD191">
            <v>0</v>
          </cell>
          <cell r="CE191">
            <v>6</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6</v>
          </cell>
          <cell r="DM191">
            <v>0</v>
          </cell>
          <cell r="DN191">
            <v>0</v>
          </cell>
          <cell r="DO191">
            <v>0</v>
          </cell>
          <cell r="DP191">
            <v>0</v>
          </cell>
          <cell r="DQ191">
            <v>0</v>
          </cell>
          <cell r="DR191">
            <v>0</v>
          </cell>
          <cell r="DS191">
            <v>6</v>
          </cell>
          <cell r="DT191" t="str">
            <v>Yes</v>
          </cell>
          <cell r="DU191" t="str">
            <v>-</v>
          </cell>
          <cell r="DV191" t="str">
            <v>01279 446323</v>
          </cell>
          <cell r="DW191" t="str">
            <v>donna.goodchild@harlow.gov.uk</v>
          </cell>
        </row>
        <row r="192">
          <cell r="B192" t="str">
            <v>Hart</v>
          </cell>
          <cell r="C192">
            <v>6</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1</v>
          </cell>
          <cell r="V192">
            <v>0</v>
          </cell>
          <cell r="W192">
            <v>1</v>
          </cell>
          <cell r="X192">
            <v>0</v>
          </cell>
          <cell r="Y192">
            <v>0</v>
          </cell>
          <cell r="Z192">
            <v>0</v>
          </cell>
          <cell r="AA192">
            <v>2</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1</v>
          </cell>
          <cell r="BJ192">
            <v>0</v>
          </cell>
          <cell r="BK192">
            <v>1</v>
          </cell>
          <cell r="BL192">
            <v>0</v>
          </cell>
          <cell r="BM192">
            <v>0</v>
          </cell>
          <cell r="BN192">
            <v>0</v>
          </cell>
          <cell r="BO192">
            <v>2</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t="str">
            <v>Yes</v>
          </cell>
          <cell r="DU192" t="str">
            <v>-Section E4,1a (E4,1c)- 198 referral sent to Bexley Borough Council on 14/05/07 for only applicants in B&amp;B. No response to this as of 16/07/07 still chasing this up.</v>
          </cell>
          <cell r="DV192" t="str">
            <v>01252 774420</v>
          </cell>
          <cell r="DW192" t="str">
            <v>Housing@hart.gov.uk</v>
          </cell>
        </row>
        <row r="193">
          <cell r="B193" t="str">
            <v>Hertsmere</v>
          </cell>
          <cell r="C193">
            <v>4</v>
          </cell>
          <cell r="D193">
            <v>0</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1</v>
          </cell>
          <cell r="T193">
            <v>4</v>
          </cell>
          <cell r="U193">
            <v>7</v>
          </cell>
          <cell r="V193">
            <v>0</v>
          </cell>
          <cell r="W193">
            <v>0</v>
          </cell>
          <cell r="X193">
            <v>0</v>
          </cell>
          <cell r="Y193">
            <v>0</v>
          </cell>
          <cell r="Z193">
            <v>0</v>
          </cell>
          <cell r="AA193">
            <v>11</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1</v>
          </cell>
          <cell r="AS193">
            <v>0</v>
          </cell>
          <cell r="AT193">
            <v>0</v>
          </cell>
          <cell r="AU193">
            <v>0</v>
          </cell>
          <cell r="AV193">
            <v>0</v>
          </cell>
          <cell r="AW193">
            <v>0</v>
          </cell>
          <cell r="AX193">
            <v>0</v>
          </cell>
          <cell r="AY193">
            <v>1</v>
          </cell>
          <cell r="AZ193">
            <v>1</v>
          </cell>
          <cell r="BA193">
            <v>0</v>
          </cell>
          <cell r="BB193">
            <v>1</v>
          </cell>
          <cell r="BC193">
            <v>0</v>
          </cell>
          <cell r="BD193">
            <v>0</v>
          </cell>
          <cell r="BE193">
            <v>0</v>
          </cell>
          <cell r="BF193">
            <v>0</v>
          </cell>
          <cell r="BG193">
            <v>2</v>
          </cell>
          <cell r="BH193">
            <v>7</v>
          </cell>
          <cell r="BI193">
            <v>7</v>
          </cell>
          <cell r="BJ193">
            <v>1</v>
          </cell>
          <cell r="BK193">
            <v>0</v>
          </cell>
          <cell r="BL193">
            <v>0</v>
          </cell>
          <cell r="BM193">
            <v>0</v>
          </cell>
          <cell r="BN193">
            <v>0</v>
          </cell>
          <cell r="BO193">
            <v>15</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t="str">
            <v>Yes</v>
          </cell>
          <cell r="DU193" t="str">
            <v>-</v>
          </cell>
          <cell r="DV193" t="str">
            <v>02082077569</v>
          </cell>
          <cell r="DW193" t="str">
            <v>kim.harwood@hertsmere.gov.uk</v>
          </cell>
        </row>
        <row r="194">
          <cell r="B194" t="str">
            <v>Preston</v>
          </cell>
          <cell r="C194">
            <v>9</v>
          </cell>
          <cell r="D194">
            <v>0</v>
          </cell>
          <cell r="E194">
            <v>0</v>
          </cell>
          <cell r="F194">
            <v>0</v>
          </cell>
          <cell r="G194">
            <v>0</v>
          </cell>
          <cell r="H194">
            <v>0</v>
          </cell>
          <cell r="I194">
            <v>0</v>
          </cell>
          <cell r="J194">
            <v>0</v>
          </cell>
          <cell r="K194">
            <v>0</v>
          </cell>
          <cell r="L194">
            <v>2</v>
          </cell>
          <cell r="M194">
            <v>0</v>
          </cell>
          <cell r="N194">
            <v>0</v>
          </cell>
          <cell r="O194">
            <v>0</v>
          </cell>
          <cell r="P194">
            <v>0</v>
          </cell>
          <cell r="Q194">
            <v>0</v>
          </cell>
          <cell r="R194">
            <v>0</v>
          </cell>
          <cell r="S194">
            <v>2</v>
          </cell>
          <cell r="T194">
            <v>4</v>
          </cell>
          <cell r="U194">
            <v>6</v>
          </cell>
          <cell r="V194">
            <v>0</v>
          </cell>
          <cell r="W194">
            <v>0</v>
          </cell>
          <cell r="X194">
            <v>0</v>
          </cell>
          <cell r="Y194">
            <v>0</v>
          </cell>
          <cell r="Z194">
            <v>0</v>
          </cell>
          <cell r="AA194">
            <v>10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v>
          </cell>
          <cell r="BA194">
            <v>1</v>
          </cell>
          <cell r="BB194">
            <v>0</v>
          </cell>
          <cell r="BC194">
            <v>0</v>
          </cell>
          <cell r="BD194">
            <v>0</v>
          </cell>
          <cell r="BE194">
            <v>0</v>
          </cell>
          <cell r="BF194">
            <v>0</v>
          </cell>
          <cell r="BG194">
            <v>4</v>
          </cell>
          <cell r="BH194">
            <v>9</v>
          </cell>
          <cell r="BI194">
            <v>7</v>
          </cell>
          <cell r="BJ194">
            <v>0</v>
          </cell>
          <cell r="BK194">
            <v>0</v>
          </cell>
          <cell r="BL194">
            <v>0</v>
          </cell>
          <cell r="BM194">
            <v>0</v>
          </cell>
          <cell r="BN194">
            <v>0</v>
          </cell>
          <cell r="BO194">
            <v>16</v>
          </cell>
          <cell r="BP194">
            <v>0</v>
          </cell>
          <cell r="BQ194">
            <v>0</v>
          </cell>
          <cell r="BR194">
            <v>0</v>
          </cell>
          <cell r="BS194">
            <v>0</v>
          </cell>
          <cell r="BT194">
            <v>0</v>
          </cell>
          <cell r="BU194">
            <v>0</v>
          </cell>
          <cell r="BV194">
            <v>0</v>
          </cell>
          <cell r="BW194">
            <v>0</v>
          </cell>
          <cell r="BX194">
            <v>2</v>
          </cell>
          <cell r="BY194">
            <v>2</v>
          </cell>
          <cell r="BZ194">
            <v>0</v>
          </cell>
          <cell r="CA194">
            <v>0</v>
          </cell>
          <cell r="CB194">
            <v>0</v>
          </cell>
          <cell r="CC194">
            <v>0</v>
          </cell>
          <cell r="CD194">
            <v>0</v>
          </cell>
          <cell r="CE194">
            <v>4</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2</v>
          </cell>
          <cell r="DM194">
            <v>2</v>
          </cell>
          <cell r="DN194">
            <v>0</v>
          </cell>
          <cell r="DO194">
            <v>0</v>
          </cell>
          <cell r="DP194">
            <v>0</v>
          </cell>
          <cell r="DQ194">
            <v>0</v>
          </cell>
          <cell r="DR194">
            <v>0</v>
          </cell>
          <cell r="DS194">
            <v>4</v>
          </cell>
          <cell r="DT194" t="str">
            <v>Yes</v>
          </cell>
          <cell r="DU194" t="str">
            <v>-</v>
          </cell>
          <cell r="DV194" t="str">
            <v>01772 906404</v>
          </cell>
          <cell r="DW194" t="str">
            <v>j.cameron@preston.gov.uk</v>
          </cell>
        </row>
        <row r="195">
          <cell r="B195" t="str">
            <v>West Lindsey</v>
          </cell>
          <cell r="C195">
            <v>3</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12</v>
          </cell>
          <cell r="U195">
            <v>0</v>
          </cell>
          <cell r="V195">
            <v>0</v>
          </cell>
          <cell r="W195">
            <v>0</v>
          </cell>
          <cell r="X195">
            <v>0</v>
          </cell>
          <cell r="Y195">
            <v>0</v>
          </cell>
          <cell r="Z195">
            <v>0</v>
          </cell>
          <cell r="AA195">
            <v>12</v>
          </cell>
          <cell r="AB195">
            <v>1</v>
          </cell>
          <cell r="AC195">
            <v>0</v>
          </cell>
          <cell r="AD195">
            <v>0</v>
          </cell>
          <cell r="AE195">
            <v>0</v>
          </cell>
          <cell r="AF195">
            <v>0</v>
          </cell>
          <cell r="AG195">
            <v>0</v>
          </cell>
          <cell r="AH195">
            <v>0</v>
          </cell>
          <cell r="AI195">
            <v>1</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13</v>
          </cell>
          <cell r="BI195">
            <v>0</v>
          </cell>
          <cell r="BJ195">
            <v>0</v>
          </cell>
          <cell r="BK195">
            <v>0</v>
          </cell>
          <cell r="BL195">
            <v>0</v>
          </cell>
          <cell r="BM195">
            <v>0</v>
          </cell>
          <cell r="BN195">
            <v>0</v>
          </cell>
          <cell r="BO195">
            <v>13</v>
          </cell>
          <cell r="BP195">
            <v>0</v>
          </cell>
          <cell r="BQ195">
            <v>0</v>
          </cell>
          <cell r="BR195">
            <v>0</v>
          </cell>
          <cell r="BS195">
            <v>0</v>
          </cell>
          <cell r="BT195">
            <v>0</v>
          </cell>
          <cell r="BU195">
            <v>0</v>
          </cell>
          <cell r="BV195">
            <v>0</v>
          </cell>
          <cell r="BW195">
            <v>0</v>
          </cell>
          <cell r="BX195">
            <v>2</v>
          </cell>
          <cell r="BY195">
            <v>0</v>
          </cell>
          <cell r="BZ195">
            <v>0</v>
          </cell>
          <cell r="CA195">
            <v>0</v>
          </cell>
          <cell r="CB195">
            <v>0</v>
          </cell>
          <cell r="CC195">
            <v>0</v>
          </cell>
          <cell r="CD195">
            <v>0</v>
          </cell>
          <cell r="CE195">
            <v>2</v>
          </cell>
          <cell r="CF195">
            <v>2</v>
          </cell>
          <cell r="CG195">
            <v>0</v>
          </cell>
          <cell r="CH195">
            <v>0</v>
          </cell>
          <cell r="CI195">
            <v>0</v>
          </cell>
          <cell r="CJ195">
            <v>0</v>
          </cell>
          <cell r="CK195">
            <v>0</v>
          </cell>
          <cell r="CL195">
            <v>0</v>
          </cell>
          <cell r="CM195">
            <v>2</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1</v>
          </cell>
          <cell r="DE195">
            <v>0</v>
          </cell>
          <cell r="DF195">
            <v>0</v>
          </cell>
          <cell r="DG195">
            <v>0</v>
          </cell>
          <cell r="DH195">
            <v>0</v>
          </cell>
          <cell r="DI195">
            <v>0</v>
          </cell>
          <cell r="DJ195">
            <v>0</v>
          </cell>
          <cell r="DK195">
            <v>1</v>
          </cell>
          <cell r="DL195">
            <v>5</v>
          </cell>
          <cell r="DM195">
            <v>0</v>
          </cell>
          <cell r="DN195">
            <v>0</v>
          </cell>
          <cell r="DO195">
            <v>0</v>
          </cell>
          <cell r="DP195">
            <v>0</v>
          </cell>
          <cell r="DQ195">
            <v>0</v>
          </cell>
          <cell r="DR195">
            <v>0</v>
          </cell>
          <cell r="DS195">
            <v>5</v>
          </cell>
          <cell r="DT195" t="str">
            <v>Yes</v>
          </cell>
          <cell r="DU195" t="str">
            <v>-</v>
          </cell>
          <cell r="DV195" t="str">
            <v>01427 676615</v>
          </cell>
          <cell r="DW195" t="str">
            <v>diane.krochmal@west-lindsey.gov.uk</v>
          </cell>
        </row>
        <row r="196">
          <cell r="B196" t="str">
            <v>Selby</v>
          </cell>
          <cell r="C196">
            <v>2</v>
          </cell>
          <cell r="D196">
            <v>0</v>
          </cell>
          <cell r="E196">
            <v>0</v>
          </cell>
          <cell r="F196">
            <v>0</v>
          </cell>
          <cell r="G196">
            <v>0</v>
          </cell>
          <cell r="H196">
            <v>0</v>
          </cell>
          <cell r="I196">
            <v>0</v>
          </cell>
          <cell r="J196">
            <v>0</v>
          </cell>
          <cell r="K196">
            <v>0</v>
          </cell>
          <cell r="L196">
            <v>0</v>
          </cell>
          <cell r="M196">
            <v>1</v>
          </cell>
          <cell r="N196">
            <v>0</v>
          </cell>
          <cell r="O196">
            <v>0</v>
          </cell>
          <cell r="P196">
            <v>0</v>
          </cell>
          <cell r="Q196">
            <v>0</v>
          </cell>
          <cell r="R196">
            <v>0</v>
          </cell>
          <cell r="S196">
            <v>1</v>
          </cell>
          <cell r="T196">
            <v>5</v>
          </cell>
          <cell r="U196">
            <v>0</v>
          </cell>
          <cell r="V196">
            <v>0</v>
          </cell>
          <cell r="W196">
            <v>0</v>
          </cell>
          <cell r="X196">
            <v>0</v>
          </cell>
          <cell r="Y196">
            <v>0</v>
          </cell>
          <cell r="Z196">
            <v>0</v>
          </cell>
          <cell r="AA196">
            <v>5</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5</v>
          </cell>
          <cell r="BI196">
            <v>1</v>
          </cell>
          <cell r="BJ196">
            <v>0</v>
          </cell>
          <cell r="BK196">
            <v>0</v>
          </cell>
          <cell r="BL196">
            <v>0</v>
          </cell>
          <cell r="BM196">
            <v>0</v>
          </cell>
          <cell r="BN196">
            <v>0</v>
          </cell>
          <cell r="BO196">
            <v>6</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t="str">
            <v>Yes</v>
          </cell>
          <cell r="DU196" t="str">
            <v>-</v>
          </cell>
          <cell r="DV196" t="str">
            <v>01757 292133</v>
          </cell>
          <cell r="DW196" t="str">
            <v>jjennison@selby.gov.uk</v>
          </cell>
        </row>
        <row r="197">
          <cell r="B197" t="str">
            <v>Blyth Valley</v>
          </cell>
          <cell r="C197">
            <v>1</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12</v>
          </cell>
          <cell r="U197">
            <v>0</v>
          </cell>
          <cell r="V197">
            <v>0</v>
          </cell>
          <cell r="W197">
            <v>0</v>
          </cell>
          <cell r="X197">
            <v>0</v>
          </cell>
          <cell r="Y197">
            <v>0</v>
          </cell>
          <cell r="Z197">
            <v>0</v>
          </cell>
          <cell r="AA197">
            <v>12</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5</v>
          </cell>
          <cell r="BA197">
            <v>0</v>
          </cell>
          <cell r="BB197">
            <v>0</v>
          </cell>
          <cell r="BC197">
            <v>0</v>
          </cell>
          <cell r="BD197">
            <v>0</v>
          </cell>
          <cell r="BE197">
            <v>0</v>
          </cell>
          <cell r="BF197">
            <v>0</v>
          </cell>
          <cell r="BG197">
            <v>5</v>
          </cell>
          <cell r="BH197">
            <v>17</v>
          </cell>
          <cell r="BI197">
            <v>0</v>
          </cell>
          <cell r="BJ197">
            <v>0</v>
          </cell>
          <cell r="BK197">
            <v>0</v>
          </cell>
          <cell r="BL197">
            <v>0</v>
          </cell>
          <cell r="BM197">
            <v>0</v>
          </cell>
          <cell r="BN197">
            <v>0</v>
          </cell>
          <cell r="BO197">
            <v>17</v>
          </cell>
          <cell r="BP197">
            <v>0</v>
          </cell>
          <cell r="BQ197">
            <v>0</v>
          </cell>
          <cell r="BR197">
            <v>0</v>
          </cell>
          <cell r="BS197">
            <v>0</v>
          </cell>
          <cell r="BT197">
            <v>0</v>
          </cell>
          <cell r="BU197">
            <v>0</v>
          </cell>
          <cell r="BV197">
            <v>0</v>
          </cell>
          <cell r="BW197">
            <v>0</v>
          </cell>
          <cell r="BX197">
            <v>1</v>
          </cell>
          <cell r="BY197">
            <v>0</v>
          </cell>
          <cell r="BZ197">
            <v>0</v>
          </cell>
          <cell r="CA197">
            <v>0</v>
          </cell>
          <cell r="CB197">
            <v>0</v>
          </cell>
          <cell r="CC197">
            <v>0</v>
          </cell>
          <cell r="CD197">
            <v>0</v>
          </cell>
          <cell r="CE197">
            <v>1</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1</v>
          </cell>
          <cell r="DM197">
            <v>0</v>
          </cell>
          <cell r="DN197">
            <v>0</v>
          </cell>
          <cell r="DO197">
            <v>0</v>
          </cell>
          <cell r="DP197">
            <v>0</v>
          </cell>
          <cell r="DQ197">
            <v>0</v>
          </cell>
          <cell r="DR197">
            <v>0</v>
          </cell>
          <cell r="DS197">
            <v>1</v>
          </cell>
          <cell r="DT197" t="str">
            <v>Yes</v>
          </cell>
          <cell r="DU197" t="str">
            <v>-</v>
          </cell>
          <cell r="DV197" t="str">
            <v>01670 542095</v>
          </cell>
          <cell r="DW197" t="str">
            <v>vflint@blythvalley.gov.uk</v>
          </cell>
        </row>
        <row r="198">
          <cell r="B198" t="str">
            <v>Gedling</v>
          </cell>
          <cell r="C198">
            <v>3</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1</v>
          </cell>
          <cell r="U198">
            <v>7</v>
          </cell>
          <cell r="V198">
            <v>1</v>
          </cell>
          <cell r="W198">
            <v>0</v>
          </cell>
          <cell r="X198">
            <v>1</v>
          </cell>
          <cell r="Y198">
            <v>2</v>
          </cell>
          <cell r="Z198">
            <v>0</v>
          </cell>
          <cell r="AA198">
            <v>12</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1</v>
          </cell>
          <cell r="BA198">
            <v>0</v>
          </cell>
          <cell r="BB198">
            <v>0</v>
          </cell>
          <cell r="BC198">
            <v>2</v>
          </cell>
          <cell r="BD198">
            <v>0</v>
          </cell>
          <cell r="BE198">
            <v>0</v>
          </cell>
          <cell r="BF198">
            <v>0</v>
          </cell>
          <cell r="BG198">
            <v>3</v>
          </cell>
          <cell r="BH198">
            <v>2</v>
          </cell>
          <cell r="BI198">
            <v>7</v>
          </cell>
          <cell r="BJ198">
            <v>1</v>
          </cell>
          <cell r="BK198">
            <v>2</v>
          </cell>
          <cell r="BL198">
            <v>1</v>
          </cell>
          <cell r="BM198">
            <v>2</v>
          </cell>
          <cell r="BN198">
            <v>0</v>
          </cell>
          <cell r="BO198">
            <v>15</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t="str">
            <v>Yes</v>
          </cell>
          <cell r="DU198" t="str">
            <v>-</v>
          </cell>
          <cell r="DV198" t="str">
            <v>0115 9013679</v>
          </cell>
          <cell r="DW198" t="str">
            <v>sandra.fox@gedling.gov.uk</v>
          </cell>
        </row>
        <row r="199">
          <cell r="B199" t="str">
            <v>North Shropshire</v>
          </cell>
          <cell r="C199">
            <v>8</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6</v>
          </cell>
          <cell r="U199">
            <v>0</v>
          </cell>
          <cell r="V199">
            <v>0</v>
          </cell>
          <cell r="W199">
            <v>0</v>
          </cell>
          <cell r="X199">
            <v>0</v>
          </cell>
          <cell r="Y199">
            <v>0</v>
          </cell>
          <cell r="Z199">
            <v>0</v>
          </cell>
          <cell r="AA199">
            <v>6</v>
          </cell>
          <cell r="AB199">
            <v>0</v>
          </cell>
          <cell r="AC199">
            <v>0</v>
          </cell>
          <cell r="AD199">
            <v>0</v>
          </cell>
          <cell r="AE199">
            <v>0</v>
          </cell>
          <cell r="AF199">
            <v>0</v>
          </cell>
          <cell r="AG199">
            <v>0</v>
          </cell>
          <cell r="AH199">
            <v>0</v>
          </cell>
          <cell r="AI199">
            <v>0</v>
          </cell>
          <cell r="AJ199">
            <v>2</v>
          </cell>
          <cell r="AK199">
            <v>0</v>
          </cell>
          <cell r="AL199">
            <v>0</v>
          </cell>
          <cell r="AM199">
            <v>0</v>
          </cell>
          <cell r="AN199">
            <v>0</v>
          </cell>
          <cell r="AO199">
            <v>0</v>
          </cell>
          <cell r="AP199">
            <v>0</v>
          </cell>
          <cell r="AQ199">
            <v>2</v>
          </cell>
          <cell r="AR199">
            <v>0</v>
          </cell>
          <cell r="AS199">
            <v>0</v>
          </cell>
          <cell r="AT199">
            <v>0</v>
          </cell>
          <cell r="AU199">
            <v>0</v>
          </cell>
          <cell r="AV199">
            <v>0</v>
          </cell>
          <cell r="AW199">
            <v>0</v>
          </cell>
          <cell r="AX199">
            <v>0</v>
          </cell>
          <cell r="AY199">
            <v>0</v>
          </cell>
          <cell r="AZ199">
            <v>1</v>
          </cell>
          <cell r="BA199">
            <v>0</v>
          </cell>
          <cell r="BB199">
            <v>0</v>
          </cell>
          <cell r="BC199">
            <v>0</v>
          </cell>
          <cell r="BD199">
            <v>0</v>
          </cell>
          <cell r="BE199">
            <v>0</v>
          </cell>
          <cell r="BF199">
            <v>0</v>
          </cell>
          <cell r="BG199">
            <v>1</v>
          </cell>
          <cell r="BH199">
            <v>9</v>
          </cell>
          <cell r="BI199">
            <v>0</v>
          </cell>
          <cell r="BJ199">
            <v>0</v>
          </cell>
          <cell r="BK199">
            <v>0</v>
          </cell>
          <cell r="BL199">
            <v>0</v>
          </cell>
          <cell r="BM199">
            <v>0</v>
          </cell>
          <cell r="BN199">
            <v>0</v>
          </cell>
          <cell r="BO199">
            <v>9</v>
          </cell>
          <cell r="BP199">
            <v>0</v>
          </cell>
          <cell r="BQ199">
            <v>0</v>
          </cell>
          <cell r="BR199">
            <v>0</v>
          </cell>
          <cell r="BS199">
            <v>0</v>
          </cell>
          <cell r="BT199">
            <v>0</v>
          </cell>
          <cell r="BU199">
            <v>0</v>
          </cell>
          <cell r="BV199">
            <v>0</v>
          </cell>
          <cell r="BW199">
            <v>0</v>
          </cell>
          <cell r="BX199">
            <v>5</v>
          </cell>
          <cell r="BY199">
            <v>0</v>
          </cell>
          <cell r="BZ199">
            <v>1</v>
          </cell>
          <cell r="CA199">
            <v>0</v>
          </cell>
          <cell r="CB199">
            <v>0</v>
          </cell>
          <cell r="CC199">
            <v>0</v>
          </cell>
          <cell r="CD199">
            <v>0</v>
          </cell>
          <cell r="CE199">
            <v>6</v>
          </cell>
          <cell r="CF199">
            <v>0</v>
          </cell>
          <cell r="CG199">
            <v>0</v>
          </cell>
          <cell r="CH199">
            <v>0</v>
          </cell>
          <cell r="CI199">
            <v>0</v>
          </cell>
          <cell r="CJ199">
            <v>0</v>
          </cell>
          <cell r="CK199">
            <v>0</v>
          </cell>
          <cell r="CL199">
            <v>0</v>
          </cell>
          <cell r="CM199">
            <v>0</v>
          </cell>
          <cell r="CN199">
            <v>1</v>
          </cell>
          <cell r="CO199">
            <v>0</v>
          </cell>
          <cell r="CP199">
            <v>0</v>
          </cell>
          <cell r="CQ199">
            <v>0</v>
          </cell>
          <cell r="CR199">
            <v>0</v>
          </cell>
          <cell r="CS199">
            <v>0</v>
          </cell>
          <cell r="CT199">
            <v>0</v>
          </cell>
          <cell r="CU199">
            <v>1</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6</v>
          </cell>
          <cell r="DM199">
            <v>0</v>
          </cell>
          <cell r="DN199">
            <v>1</v>
          </cell>
          <cell r="DO199">
            <v>0</v>
          </cell>
          <cell r="DP199">
            <v>0</v>
          </cell>
          <cell r="DQ199">
            <v>0</v>
          </cell>
          <cell r="DR199">
            <v>0</v>
          </cell>
          <cell r="DS199">
            <v>7</v>
          </cell>
          <cell r="DT199" t="str">
            <v>Yes</v>
          </cell>
          <cell r="DU199" t="str">
            <v>-</v>
          </cell>
          <cell r="DV199" t="str">
            <v>01939 238486</v>
          </cell>
          <cell r="DW199" t="str">
            <v>msimpson@northshropshiredc.gov.uk</v>
          </cell>
        </row>
        <row r="200">
          <cell r="B200" t="str">
            <v>Bolton</v>
          </cell>
          <cell r="C200">
            <v>9</v>
          </cell>
          <cell r="D200">
            <v>0</v>
          </cell>
          <cell r="E200">
            <v>0</v>
          </cell>
          <cell r="F200">
            <v>0</v>
          </cell>
          <cell r="G200">
            <v>0</v>
          </cell>
          <cell r="H200">
            <v>0</v>
          </cell>
          <cell r="I200">
            <v>0</v>
          </cell>
          <cell r="J200">
            <v>0</v>
          </cell>
          <cell r="K200">
            <v>0</v>
          </cell>
          <cell r="L200">
            <v>4</v>
          </cell>
          <cell r="M200">
            <v>0</v>
          </cell>
          <cell r="N200">
            <v>0</v>
          </cell>
          <cell r="O200">
            <v>0</v>
          </cell>
          <cell r="P200">
            <v>0</v>
          </cell>
          <cell r="Q200">
            <v>0</v>
          </cell>
          <cell r="R200">
            <v>0</v>
          </cell>
          <cell r="S200">
            <v>4</v>
          </cell>
          <cell r="T200">
            <v>25</v>
          </cell>
          <cell r="U200">
            <v>6</v>
          </cell>
          <cell r="V200">
            <v>0</v>
          </cell>
          <cell r="W200">
            <v>0</v>
          </cell>
          <cell r="X200">
            <v>0</v>
          </cell>
          <cell r="Y200">
            <v>0</v>
          </cell>
          <cell r="Z200">
            <v>0</v>
          </cell>
          <cell r="AA200">
            <v>31</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8</v>
          </cell>
          <cell r="BA200">
            <v>1</v>
          </cell>
          <cell r="BB200">
            <v>0</v>
          </cell>
          <cell r="BC200">
            <v>0</v>
          </cell>
          <cell r="BD200">
            <v>0</v>
          </cell>
          <cell r="BE200">
            <v>0</v>
          </cell>
          <cell r="BF200">
            <v>0</v>
          </cell>
          <cell r="BG200">
            <v>9</v>
          </cell>
          <cell r="BH200">
            <v>37</v>
          </cell>
          <cell r="BI200">
            <v>7</v>
          </cell>
          <cell r="BJ200">
            <v>0</v>
          </cell>
          <cell r="BK200">
            <v>0</v>
          </cell>
          <cell r="BL200">
            <v>0</v>
          </cell>
          <cell r="BM200">
            <v>0</v>
          </cell>
          <cell r="BN200">
            <v>0</v>
          </cell>
          <cell r="BO200">
            <v>44</v>
          </cell>
          <cell r="BP200">
            <v>0</v>
          </cell>
          <cell r="BQ200">
            <v>0</v>
          </cell>
          <cell r="BR200">
            <v>0</v>
          </cell>
          <cell r="BS200">
            <v>0</v>
          </cell>
          <cell r="BT200">
            <v>0</v>
          </cell>
          <cell r="BU200">
            <v>0</v>
          </cell>
          <cell r="BV200">
            <v>0</v>
          </cell>
          <cell r="BW200">
            <v>0</v>
          </cell>
          <cell r="BX200">
            <v>52</v>
          </cell>
          <cell r="BY200">
            <v>5</v>
          </cell>
          <cell r="BZ200">
            <v>0</v>
          </cell>
          <cell r="CA200">
            <v>0</v>
          </cell>
          <cell r="CB200">
            <v>0</v>
          </cell>
          <cell r="CC200">
            <v>0</v>
          </cell>
          <cell r="CD200">
            <v>0</v>
          </cell>
          <cell r="CE200">
            <v>57</v>
          </cell>
          <cell r="CF200">
            <v>3</v>
          </cell>
          <cell r="CG200">
            <v>0</v>
          </cell>
          <cell r="CH200">
            <v>0</v>
          </cell>
          <cell r="CI200">
            <v>0</v>
          </cell>
          <cell r="CJ200">
            <v>0</v>
          </cell>
          <cell r="CK200">
            <v>0</v>
          </cell>
          <cell r="CL200">
            <v>0</v>
          </cell>
          <cell r="CM200">
            <v>3</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55</v>
          </cell>
          <cell r="DM200">
            <v>5</v>
          </cell>
          <cell r="DN200">
            <v>0</v>
          </cell>
          <cell r="DO200">
            <v>0</v>
          </cell>
          <cell r="DP200">
            <v>0</v>
          </cell>
          <cell r="DQ200">
            <v>0</v>
          </cell>
          <cell r="DR200">
            <v>0</v>
          </cell>
          <cell r="DS200">
            <v>60</v>
          </cell>
          <cell r="DT200" t="str">
            <v>Yes</v>
          </cell>
          <cell r="DU200" t="str">
            <v>-</v>
          </cell>
          <cell r="DV200" t="str">
            <v>01204-335699</v>
          </cell>
          <cell r="DW200" t="str">
            <v>jon.powell@bolton.gov.uk</v>
          </cell>
        </row>
        <row r="201">
          <cell r="B201" t="str">
            <v>Leeds</v>
          </cell>
          <cell r="C201">
            <v>2</v>
          </cell>
          <cell r="D201">
            <v>0</v>
          </cell>
          <cell r="E201">
            <v>0</v>
          </cell>
          <cell r="F201">
            <v>0</v>
          </cell>
          <cell r="G201">
            <v>0</v>
          </cell>
          <cell r="H201">
            <v>0</v>
          </cell>
          <cell r="I201">
            <v>0</v>
          </cell>
          <cell r="J201">
            <v>0</v>
          </cell>
          <cell r="K201">
            <v>0</v>
          </cell>
          <cell r="L201">
            <v>3</v>
          </cell>
          <cell r="M201">
            <v>0</v>
          </cell>
          <cell r="N201">
            <v>0</v>
          </cell>
          <cell r="O201">
            <v>0</v>
          </cell>
          <cell r="P201">
            <v>0</v>
          </cell>
          <cell r="Q201">
            <v>0</v>
          </cell>
          <cell r="R201">
            <v>0</v>
          </cell>
          <cell r="S201">
            <v>3</v>
          </cell>
          <cell r="T201">
            <v>33</v>
          </cell>
          <cell r="U201">
            <v>19</v>
          </cell>
          <cell r="V201">
            <v>5</v>
          </cell>
          <cell r="W201">
            <v>3</v>
          </cell>
          <cell r="X201">
            <v>3</v>
          </cell>
          <cell r="Y201">
            <v>2</v>
          </cell>
          <cell r="Z201">
            <v>1</v>
          </cell>
          <cell r="AA201">
            <v>66</v>
          </cell>
          <cell r="AB201">
            <v>15</v>
          </cell>
          <cell r="AC201">
            <v>1</v>
          </cell>
          <cell r="AD201">
            <v>0</v>
          </cell>
          <cell r="AE201">
            <v>0</v>
          </cell>
          <cell r="AF201">
            <v>0</v>
          </cell>
          <cell r="AG201">
            <v>0</v>
          </cell>
          <cell r="AH201">
            <v>0</v>
          </cell>
          <cell r="AI201">
            <v>16</v>
          </cell>
          <cell r="AJ201">
            <v>0</v>
          </cell>
          <cell r="AK201">
            <v>0</v>
          </cell>
          <cell r="AL201">
            <v>0</v>
          </cell>
          <cell r="AM201">
            <v>0</v>
          </cell>
          <cell r="AN201">
            <v>0</v>
          </cell>
          <cell r="AO201">
            <v>0</v>
          </cell>
          <cell r="AP201">
            <v>0</v>
          </cell>
          <cell r="AQ201">
            <v>0</v>
          </cell>
          <cell r="AR201">
            <v>1</v>
          </cell>
          <cell r="AS201">
            <v>1</v>
          </cell>
          <cell r="AT201">
            <v>0</v>
          </cell>
          <cell r="AU201">
            <v>0</v>
          </cell>
          <cell r="AV201">
            <v>0</v>
          </cell>
          <cell r="AW201">
            <v>0</v>
          </cell>
          <cell r="AX201">
            <v>0</v>
          </cell>
          <cell r="AY201">
            <v>2</v>
          </cell>
          <cell r="AZ201">
            <v>23</v>
          </cell>
          <cell r="BA201">
            <v>8</v>
          </cell>
          <cell r="BB201">
            <v>0</v>
          </cell>
          <cell r="BC201">
            <v>1</v>
          </cell>
          <cell r="BD201">
            <v>0</v>
          </cell>
          <cell r="BE201">
            <v>0</v>
          </cell>
          <cell r="BF201">
            <v>1</v>
          </cell>
          <cell r="BG201">
            <v>33</v>
          </cell>
          <cell r="BH201">
            <v>75</v>
          </cell>
          <cell r="BI201">
            <v>29</v>
          </cell>
          <cell r="BJ201">
            <v>5</v>
          </cell>
          <cell r="BK201">
            <v>4</v>
          </cell>
          <cell r="BL201">
            <v>3</v>
          </cell>
          <cell r="BM201">
            <v>2</v>
          </cell>
          <cell r="BN201">
            <v>2</v>
          </cell>
          <cell r="BO201">
            <v>120</v>
          </cell>
          <cell r="BP201">
            <v>0</v>
          </cell>
          <cell r="BQ201">
            <v>0</v>
          </cell>
          <cell r="BR201">
            <v>0</v>
          </cell>
          <cell r="BS201">
            <v>0</v>
          </cell>
          <cell r="BT201">
            <v>0</v>
          </cell>
          <cell r="BU201">
            <v>0</v>
          </cell>
          <cell r="BV201">
            <v>0</v>
          </cell>
          <cell r="BW201">
            <v>0</v>
          </cell>
          <cell r="BX201">
            <v>154</v>
          </cell>
          <cell r="BY201">
            <v>20</v>
          </cell>
          <cell r="BZ201">
            <v>25</v>
          </cell>
          <cell r="CA201">
            <v>2</v>
          </cell>
          <cell r="CB201">
            <v>0</v>
          </cell>
          <cell r="CC201">
            <v>0</v>
          </cell>
          <cell r="CD201">
            <v>0</v>
          </cell>
          <cell r="CE201">
            <v>201</v>
          </cell>
          <cell r="CF201">
            <v>9</v>
          </cell>
          <cell r="CG201">
            <v>12</v>
          </cell>
          <cell r="CH201">
            <v>16</v>
          </cell>
          <cell r="CI201">
            <v>0</v>
          </cell>
          <cell r="CJ201">
            <v>0</v>
          </cell>
          <cell r="CK201">
            <v>0</v>
          </cell>
          <cell r="CL201">
            <v>0</v>
          </cell>
          <cell r="CM201">
            <v>37</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163</v>
          </cell>
          <cell r="DM201">
            <v>32</v>
          </cell>
          <cell r="DN201">
            <v>41</v>
          </cell>
          <cell r="DO201">
            <v>2</v>
          </cell>
          <cell r="DP201">
            <v>0</v>
          </cell>
          <cell r="DQ201">
            <v>0</v>
          </cell>
          <cell r="DR201">
            <v>0</v>
          </cell>
          <cell r="DS201">
            <v>238</v>
          </cell>
          <cell r="DT201" t="str">
            <v>Yes</v>
          </cell>
          <cell r="DU201" t="str">
            <v xml:space="preserve"> </v>
          </cell>
          <cell r="DV201" t="str">
            <v>0113 2243480</v>
          </cell>
          <cell r="DW201" t="str">
            <v>zahir.mohammed@leeds.gov.uk</v>
          </cell>
        </row>
        <row r="202">
          <cell r="B202" t="str">
            <v>Barnet</v>
          </cell>
          <cell r="C202">
            <v>5</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4</v>
          </cell>
          <cell r="U202">
            <v>1</v>
          </cell>
          <cell r="V202">
            <v>0</v>
          </cell>
          <cell r="W202">
            <v>1</v>
          </cell>
          <cell r="X202">
            <v>1</v>
          </cell>
          <cell r="Y202">
            <v>0</v>
          </cell>
          <cell r="Z202">
            <v>1</v>
          </cell>
          <cell r="AA202">
            <v>8</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8</v>
          </cell>
          <cell r="BA202">
            <v>0</v>
          </cell>
          <cell r="BB202">
            <v>1</v>
          </cell>
          <cell r="BC202">
            <v>2</v>
          </cell>
          <cell r="BD202">
            <v>1</v>
          </cell>
          <cell r="BE202">
            <v>2</v>
          </cell>
          <cell r="BF202">
            <v>0</v>
          </cell>
          <cell r="BG202">
            <v>14</v>
          </cell>
          <cell r="BH202">
            <v>12</v>
          </cell>
          <cell r="BI202">
            <v>1</v>
          </cell>
          <cell r="BJ202">
            <v>1</v>
          </cell>
          <cell r="BK202">
            <v>3</v>
          </cell>
          <cell r="BL202">
            <v>2</v>
          </cell>
          <cell r="BM202">
            <v>2</v>
          </cell>
          <cell r="BN202">
            <v>1</v>
          </cell>
          <cell r="BO202">
            <v>22</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t="str">
            <v>Yes</v>
          </cell>
          <cell r="DU202" t="str">
            <v>-</v>
          </cell>
          <cell r="DV202" t="str">
            <v>0208 359 6005</v>
          </cell>
          <cell r="DW202" t="str">
            <v>mark.jeffreys@barnet.gov.uk</v>
          </cell>
        </row>
        <row r="203">
          <cell r="B203" t="str">
            <v>Lambeth</v>
          </cell>
          <cell r="C203">
            <v>5</v>
          </cell>
          <cell r="D203">
            <v>1</v>
          </cell>
          <cell r="E203">
            <v>1</v>
          </cell>
          <cell r="F203">
            <v>0</v>
          </cell>
          <cell r="G203">
            <v>0</v>
          </cell>
          <cell r="H203">
            <v>0</v>
          </cell>
          <cell r="I203">
            <v>0</v>
          </cell>
          <cell r="J203">
            <v>0</v>
          </cell>
          <cell r="K203">
            <v>2</v>
          </cell>
          <cell r="L203">
            <v>2</v>
          </cell>
          <cell r="M203">
            <v>6</v>
          </cell>
          <cell r="N203">
            <v>3</v>
          </cell>
          <cell r="O203">
            <v>0</v>
          </cell>
          <cell r="P203">
            <v>0</v>
          </cell>
          <cell r="Q203">
            <v>0</v>
          </cell>
          <cell r="R203">
            <v>0</v>
          </cell>
          <cell r="S203">
            <v>11</v>
          </cell>
          <cell r="T203">
            <v>11</v>
          </cell>
          <cell r="U203">
            <v>11</v>
          </cell>
          <cell r="V203">
            <v>49</v>
          </cell>
          <cell r="W203">
            <v>19</v>
          </cell>
          <cell r="X203">
            <v>0</v>
          </cell>
          <cell r="Y203">
            <v>0</v>
          </cell>
          <cell r="Z203">
            <v>0</v>
          </cell>
          <cell r="AA203">
            <v>90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37</v>
          </cell>
          <cell r="BA203">
            <v>21</v>
          </cell>
          <cell r="BB203">
            <v>17</v>
          </cell>
          <cell r="BC203">
            <v>2</v>
          </cell>
          <cell r="BD203">
            <v>1</v>
          </cell>
          <cell r="BE203">
            <v>0</v>
          </cell>
          <cell r="BF203">
            <v>0</v>
          </cell>
          <cell r="BG203">
            <v>78</v>
          </cell>
          <cell r="BH203">
            <v>51</v>
          </cell>
          <cell r="BI203">
            <v>39</v>
          </cell>
          <cell r="BJ203">
            <v>69</v>
          </cell>
          <cell r="BK203">
            <v>21</v>
          </cell>
          <cell r="BL203">
            <v>1</v>
          </cell>
          <cell r="BM203">
            <v>0</v>
          </cell>
          <cell r="BN203">
            <v>0</v>
          </cell>
          <cell r="BO203">
            <v>181</v>
          </cell>
          <cell r="BP203">
            <v>3</v>
          </cell>
          <cell r="BQ203">
            <v>2</v>
          </cell>
          <cell r="BR203">
            <v>0</v>
          </cell>
          <cell r="BS203">
            <v>0</v>
          </cell>
          <cell r="BT203">
            <v>0</v>
          </cell>
          <cell r="BU203">
            <v>0</v>
          </cell>
          <cell r="BV203">
            <v>0</v>
          </cell>
          <cell r="BW203">
            <v>5</v>
          </cell>
          <cell r="BX203">
            <v>0</v>
          </cell>
          <cell r="BY203">
            <v>0</v>
          </cell>
          <cell r="BZ203">
            <v>0</v>
          </cell>
          <cell r="CA203">
            <v>1</v>
          </cell>
          <cell r="CB203">
            <v>0</v>
          </cell>
          <cell r="CC203">
            <v>0</v>
          </cell>
          <cell r="CD203">
            <v>0</v>
          </cell>
          <cell r="CE203">
            <v>1</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3</v>
          </cell>
          <cell r="DM203">
            <v>2</v>
          </cell>
          <cell r="DN203">
            <v>0</v>
          </cell>
          <cell r="DO203">
            <v>1</v>
          </cell>
          <cell r="DP203">
            <v>0</v>
          </cell>
          <cell r="DQ203">
            <v>0</v>
          </cell>
          <cell r="DR203">
            <v>0</v>
          </cell>
          <cell r="DS203">
            <v>6</v>
          </cell>
          <cell r="DT203" t="str">
            <v>Yes</v>
          </cell>
          <cell r="DU203" t="str">
            <v>-Signing off the return_x000D_
Please note that E1-E3 data is checked monthly before local performance reports are filed and quarterly before the P1E return is made._x000D_
_x000D_
E6 data is checked weekly.  Aspects of E6 (BV203- families in TA; BV183a, BV183b- families l</v>
          </cell>
          <cell r="DV203" t="str">
            <v>0208674 4589</v>
          </cell>
          <cell r="DW203" t="str">
            <v>emulcahy@lambeth.gov.uk</v>
          </cell>
        </row>
        <row r="204">
          <cell r="B204" t="str">
            <v>South Gloucestershire</v>
          </cell>
          <cell r="C204">
            <v>7</v>
          </cell>
          <cell r="D204">
            <v>0</v>
          </cell>
          <cell r="E204">
            <v>0</v>
          </cell>
          <cell r="F204">
            <v>0</v>
          </cell>
          <cell r="G204">
            <v>0</v>
          </cell>
          <cell r="H204">
            <v>0</v>
          </cell>
          <cell r="I204">
            <v>0</v>
          </cell>
          <cell r="J204">
            <v>0</v>
          </cell>
          <cell r="K204">
            <v>0</v>
          </cell>
          <cell r="L204">
            <v>1</v>
          </cell>
          <cell r="M204">
            <v>2</v>
          </cell>
          <cell r="N204">
            <v>0</v>
          </cell>
          <cell r="O204">
            <v>0</v>
          </cell>
          <cell r="P204">
            <v>0</v>
          </cell>
          <cell r="Q204">
            <v>0</v>
          </cell>
          <cell r="R204">
            <v>0</v>
          </cell>
          <cell r="S204">
            <v>3</v>
          </cell>
          <cell r="T204">
            <v>0</v>
          </cell>
          <cell r="U204">
            <v>6</v>
          </cell>
          <cell r="V204">
            <v>24</v>
          </cell>
          <cell r="W204">
            <v>5</v>
          </cell>
          <cell r="X204">
            <v>0</v>
          </cell>
          <cell r="Y204">
            <v>0</v>
          </cell>
          <cell r="Z204">
            <v>1</v>
          </cell>
          <cell r="AA204">
            <v>36</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8</v>
          </cell>
          <cell r="BA204">
            <v>4</v>
          </cell>
          <cell r="BB204">
            <v>0</v>
          </cell>
          <cell r="BC204">
            <v>2</v>
          </cell>
          <cell r="BD204">
            <v>0</v>
          </cell>
          <cell r="BE204">
            <v>0</v>
          </cell>
          <cell r="BF204">
            <v>0</v>
          </cell>
          <cell r="BG204">
            <v>14</v>
          </cell>
          <cell r="BH204">
            <v>9</v>
          </cell>
          <cell r="BI204">
            <v>12</v>
          </cell>
          <cell r="BJ204">
            <v>24</v>
          </cell>
          <cell r="BK204">
            <v>7</v>
          </cell>
          <cell r="BL204">
            <v>0</v>
          </cell>
          <cell r="BM204">
            <v>0</v>
          </cell>
          <cell r="BN204">
            <v>1</v>
          </cell>
          <cell r="BO204">
            <v>53</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t="str">
            <v>Yes</v>
          </cell>
          <cell r="DU204" t="str">
            <v>- FIGURES IN E62A ARE CORRECT LA NOW USING MORE OF THESE. PHONED JOAN 13/7</v>
          </cell>
          <cell r="DV204" t="str">
            <v>01454 865498</v>
          </cell>
          <cell r="DW204" t="str">
            <v>joan.howe@southglos.gov.uk</v>
          </cell>
        </row>
        <row r="205">
          <cell r="B205" t="str">
            <v>Ellesmere Port and Neston</v>
          </cell>
          <cell r="C205">
            <v>9</v>
          </cell>
          <cell r="D205">
            <v>0</v>
          </cell>
          <cell r="E205">
            <v>0</v>
          </cell>
          <cell r="F205">
            <v>0</v>
          </cell>
          <cell r="G205">
            <v>0</v>
          </cell>
          <cell r="H205">
            <v>0</v>
          </cell>
          <cell r="I205">
            <v>0</v>
          </cell>
          <cell r="J205">
            <v>0</v>
          </cell>
          <cell r="K205">
            <v>0</v>
          </cell>
          <cell r="L205">
            <v>1</v>
          </cell>
          <cell r="M205">
            <v>2</v>
          </cell>
          <cell r="N205">
            <v>0</v>
          </cell>
          <cell r="O205">
            <v>0</v>
          </cell>
          <cell r="P205">
            <v>0</v>
          </cell>
          <cell r="Q205">
            <v>0</v>
          </cell>
          <cell r="R205">
            <v>0</v>
          </cell>
          <cell r="S205">
            <v>3</v>
          </cell>
          <cell r="T205">
            <v>10</v>
          </cell>
          <cell r="U205">
            <v>1</v>
          </cell>
          <cell r="V205">
            <v>2</v>
          </cell>
          <cell r="W205">
            <v>0</v>
          </cell>
          <cell r="X205">
            <v>0</v>
          </cell>
          <cell r="Y205">
            <v>0</v>
          </cell>
          <cell r="Z205">
            <v>0</v>
          </cell>
          <cell r="AA205">
            <v>13</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1</v>
          </cell>
          <cell r="AS205">
            <v>0</v>
          </cell>
          <cell r="AT205">
            <v>0</v>
          </cell>
          <cell r="AU205">
            <v>0</v>
          </cell>
          <cell r="AV205">
            <v>0</v>
          </cell>
          <cell r="AW205">
            <v>0</v>
          </cell>
          <cell r="AX205">
            <v>0</v>
          </cell>
          <cell r="AY205">
            <v>1</v>
          </cell>
          <cell r="AZ205">
            <v>8</v>
          </cell>
          <cell r="BA205">
            <v>1</v>
          </cell>
          <cell r="BB205">
            <v>1</v>
          </cell>
          <cell r="BC205">
            <v>0</v>
          </cell>
          <cell r="BD205">
            <v>0</v>
          </cell>
          <cell r="BE205">
            <v>0</v>
          </cell>
          <cell r="BF205">
            <v>0</v>
          </cell>
          <cell r="BG205">
            <v>10</v>
          </cell>
          <cell r="BH205">
            <v>20</v>
          </cell>
          <cell r="BI205">
            <v>4</v>
          </cell>
          <cell r="BJ205">
            <v>3</v>
          </cell>
          <cell r="BK205">
            <v>0</v>
          </cell>
          <cell r="BL205">
            <v>0</v>
          </cell>
          <cell r="BM205">
            <v>0</v>
          </cell>
          <cell r="BN205">
            <v>0</v>
          </cell>
          <cell r="BO205">
            <v>27</v>
          </cell>
          <cell r="BP205">
            <v>0</v>
          </cell>
          <cell r="BQ205">
            <v>0</v>
          </cell>
          <cell r="BR205">
            <v>0</v>
          </cell>
          <cell r="BS205">
            <v>0</v>
          </cell>
          <cell r="BT205">
            <v>0</v>
          </cell>
          <cell r="BU205">
            <v>0</v>
          </cell>
          <cell r="BV205">
            <v>0</v>
          </cell>
          <cell r="BW205">
            <v>0</v>
          </cell>
          <cell r="BX205">
            <v>7</v>
          </cell>
          <cell r="BY205">
            <v>1</v>
          </cell>
          <cell r="BZ205">
            <v>0</v>
          </cell>
          <cell r="CA205">
            <v>0</v>
          </cell>
          <cell r="CB205">
            <v>0</v>
          </cell>
          <cell r="CC205">
            <v>0</v>
          </cell>
          <cell r="CD205">
            <v>0</v>
          </cell>
          <cell r="CE205">
            <v>8</v>
          </cell>
          <cell r="CF205">
            <v>1</v>
          </cell>
          <cell r="CG205">
            <v>0</v>
          </cell>
          <cell r="CH205">
            <v>0</v>
          </cell>
          <cell r="CI205">
            <v>0</v>
          </cell>
          <cell r="CJ205">
            <v>0</v>
          </cell>
          <cell r="CK205">
            <v>0</v>
          </cell>
          <cell r="CL205">
            <v>0</v>
          </cell>
          <cell r="CM205">
            <v>1</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8</v>
          </cell>
          <cell r="DM205">
            <v>1</v>
          </cell>
          <cell r="DN205">
            <v>0</v>
          </cell>
          <cell r="DO205">
            <v>0</v>
          </cell>
          <cell r="DP205">
            <v>0</v>
          </cell>
          <cell r="DQ205">
            <v>0</v>
          </cell>
          <cell r="DR205">
            <v>0</v>
          </cell>
          <cell r="DS205">
            <v>9</v>
          </cell>
          <cell r="DT205" t="str">
            <v>Yes</v>
          </cell>
          <cell r="DU205" t="str">
            <v>-</v>
          </cell>
          <cell r="DV205" t="str">
            <v>01513566522</v>
          </cell>
          <cell r="DW205" t="str">
            <v>linda.kayll@epnbc.gov.uk</v>
          </cell>
        </row>
        <row r="206">
          <cell r="B206" t="str">
            <v>Carrick</v>
          </cell>
          <cell r="C206">
            <v>7</v>
          </cell>
          <cell r="D206">
            <v>0</v>
          </cell>
          <cell r="E206">
            <v>0</v>
          </cell>
          <cell r="F206">
            <v>0</v>
          </cell>
          <cell r="G206">
            <v>0</v>
          </cell>
          <cell r="H206">
            <v>0</v>
          </cell>
          <cell r="I206">
            <v>0</v>
          </cell>
          <cell r="J206">
            <v>0</v>
          </cell>
          <cell r="K206">
            <v>0</v>
          </cell>
          <cell r="L206">
            <v>0</v>
          </cell>
          <cell r="M206">
            <v>0</v>
          </cell>
          <cell r="N206">
            <v>0</v>
          </cell>
          <cell r="O206">
            <v>1</v>
          </cell>
          <cell r="P206">
            <v>0</v>
          </cell>
          <cell r="Q206">
            <v>0</v>
          </cell>
          <cell r="R206">
            <v>0</v>
          </cell>
          <cell r="S206">
            <v>1</v>
          </cell>
          <cell r="T206">
            <v>1</v>
          </cell>
          <cell r="U206">
            <v>2</v>
          </cell>
          <cell r="V206">
            <v>4</v>
          </cell>
          <cell r="W206">
            <v>5</v>
          </cell>
          <cell r="X206">
            <v>2</v>
          </cell>
          <cell r="Y206">
            <v>1</v>
          </cell>
          <cell r="Z206">
            <v>0</v>
          </cell>
          <cell r="AA206">
            <v>15</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1</v>
          </cell>
          <cell r="BA206">
            <v>1</v>
          </cell>
          <cell r="BB206">
            <v>1</v>
          </cell>
          <cell r="BC206">
            <v>0</v>
          </cell>
          <cell r="BD206">
            <v>0</v>
          </cell>
          <cell r="BE206">
            <v>0</v>
          </cell>
          <cell r="BF206">
            <v>0</v>
          </cell>
          <cell r="BG206">
            <v>3</v>
          </cell>
          <cell r="BH206">
            <v>2</v>
          </cell>
          <cell r="BI206">
            <v>3</v>
          </cell>
          <cell r="BJ206">
            <v>5</v>
          </cell>
          <cell r="BK206">
            <v>6</v>
          </cell>
          <cell r="BL206">
            <v>2</v>
          </cell>
          <cell r="BM206">
            <v>1</v>
          </cell>
          <cell r="BN206">
            <v>0</v>
          </cell>
          <cell r="BO206">
            <v>19</v>
          </cell>
          <cell r="BP206">
            <v>0</v>
          </cell>
          <cell r="BQ206">
            <v>0</v>
          </cell>
          <cell r="BR206">
            <v>0</v>
          </cell>
          <cell r="BS206">
            <v>0</v>
          </cell>
          <cell r="BT206">
            <v>0</v>
          </cell>
          <cell r="BU206">
            <v>0</v>
          </cell>
          <cell r="BV206">
            <v>0</v>
          </cell>
          <cell r="BW206">
            <v>0</v>
          </cell>
          <cell r="BX206">
            <v>3</v>
          </cell>
          <cell r="BY206">
            <v>1</v>
          </cell>
          <cell r="BZ206">
            <v>0</v>
          </cell>
          <cell r="CA206">
            <v>0</v>
          </cell>
          <cell r="CB206">
            <v>0</v>
          </cell>
          <cell r="CC206">
            <v>0</v>
          </cell>
          <cell r="CD206">
            <v>0</v>
          </cell>
          <cell r="CE206">
            <v>4</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3</v>
          </cell>
          <cell r="DM206">
            <v>1</v>
          </cell>
          <cell r="DN206">
            <v>0</v>
          </cell>
          <cell r="DO206">
            <v>0</v>
          </cell>
          <cell r="DP206">
            <v>0</v>
          </cell>
          <cell r="DQ206">
            <v>0</v>
          </cell>
          <cell r="DR206">
            <v>0</v>
          </cell>
          <cell r="DS206">
            <v>4</v>
          </cell>
          <cell r="DT206" t="str">
            <v>Yes</v>
          </cell>
          <cell r="DU206" t="str">
            <v xml:space="preserve"> </v>
          </cell>
          <cell r="DV206" t="str">
            <v>(01872) 224619</v>
          </cell>
          <cell r="DW206" t="str">
            <v>mvinson@carrick.gov.uk</v>
          </cell>
        </row>
        <row r="207">
          <cell r="B207" t="str">
            <v>Derbyshire Dales</v>
          </cell>
          <cell r="C207">
            <v>3</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1</v>
          </cell>
          <cell r="AK207">
            <v>1</v>
          </cell>
          <cell r="AL207">
            <v>0</v>
          </cell>
          <cell r="AM207">
            <v>0</v>
          </cell>
          <cell r="AN207">
            <v>0</v>
          </cell>
          <cell r="AO207">
            <v>0</v>
          </cell>
          <cell r="AP207">
            <v>0</v>
          </cell>
          <cell r="AQ207">
            <v>2</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1</v>
          </cell>
          <cell r="BI207">
            <v>1</v>
          </cell>
          <cell r="BJ207">
            <v>0</v>
          </cell>
          <cell r="BK207">
            <v>0</v>
          </cell>
          <cell r="BL207">
            <v>0</v>
          </cell>
          <cell r="BM207">
            <v>0</v>
          </cell>
          <cell r="BN207">
            <v>0</v>
          </cell>
          <cell r="BO207">
            <v>2</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4</v>
          </cell>
          <cell r="CO207">
            <v>2</v>
          </cell>
          <cell r="CP207">
            <v>1</v>
          </cell>
          <cell r="CQ207">
            <v>1</v>
          </cell>
          <cell r="CR207">
            <v>0</v>
          </cell>
          <cell r="CS207">
            <v>0</v>
          </cell>
          <cell r="CT207">
            <v>0</v>
          </cell>
          <cell r="CU207">
            <v>8</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4</v>
          </cell>
          <cell r="DM207">
            <v>2</v>
          </cell>
          <cell r="DN207">
            <v>1</v>
          </cell>
          <cell r="DO207">
            <v>1</v>
          </cell>
          <cell r="DP207">
            <v>0</v>
          </cell>
          <cell r="DQ207">
            <v>0</v>
          </cell>
          <cell r="DR207">
            <v>0</v>
          </cell>
          <cell r="DS207">
            <v>8</v>
          </cell>
          <cell r="DT207" t="str">
            <v>Yes</v>
          </cell>
          <cell r="DU207" t="str">
            <v>-</v>
          </cell>
          <cell r="DV207" t="str">
            <v>01629 761306</v>
          </cell>
          <cell r="DW207" t="str">
            <v>simon.beynon@derbyshiredales.gov.uk</v>
          </cell>
        </row>
        <row r="208">
          <cell r="B208" t="str">
            <v>Weymouth and Portland</v>
          </cell>
          <cell r="C208">
            <v>7</v>
          </cell>
          <cell r="D208">
            <v>0</v>
          </cell>
          <cell r="E208">
            <v>0</v>
          </cell>
          <cell r="F208">
            <v>0</v>
          </cell>
          <cell r="G208">
            <v>0</v>
          </cell>
          <cell r="H208">
            <v>0</v>
          </cell>
          <cell r="I208">
            <v>0</v>
          </cell>
          <cell r="J208">
            <v>0</v>
          </cell>
          <cell r="K208">
            <v>0</v>
          </cell>
          <cell r="L208">
            <v>0</v>
          </cell>
          <cell r="M208">
            <v>0</v>
          </cell>
          <cell r="N208">
            <v>1</v>
          </cell>
          <cell r="O208">
            <v>1</v>
          </cell>
          <cell r="P208">
            <v>0</v>
          </cell>
          <cell r="Q208">
            <v>0</v>
          </cell>
          <cell r="R208">
            <v>0</v>
          </cell>
          <cell r="S208">
            <v>2</v>
          </cell>
          <cell r="T208">
            <v>0</v>
          </cell>
          <cell r="U208">
            <v>0</v>
          </cell>
          <cell r="V208">
            <v>4</v>
          </cell>
          <cell r="W208">
            <v>15</v>
          </cell>
          <cell r="X208">
            <v>3</v>
          </cell>
          <cell r="Y208">
            <v>0</v>
          </cell>
          <cell r="Z208">
            <v>0</v>
          </cell>
          <cell r="AA208">
            <v>22</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1</v>
          </cell>
          <cell r="BB208">
            <v>0</v>
          </cell>
          <cell r="BC208">
            <v>1</v>
          </cell>
          <cell r="BD208">
            <v>0</v>
          </cell>
          <cell r="BE208">
            <v>0</v>
          </cell>
          <cell r="BF208">
            <v>0</v>
          </cell>
          <cell r="BG208">
            <v>2</v>
          </cell>
          <cell r="BH208">
            <v>0</v>
          </cell>
          <cell r="BI208">
            <v>1</v>
          </cell>
          <cell r="BJ208">
            <v>5</v>
          </cell>
          <cell r="BK208">
            <v>17</v>
          </cell>
          <cell r="BL208">
            <v>3</v>
          </cell>
          <cell r="BM208">
            <v>0</v>
          </cell>
          <cell r="BN208">
            <v>0</v>
          </cell>
          <cell r="BO208">
            <v>26</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t="str">
            <v>Yes</v>
          </cell>
          <cell r="DU208" t="str">
            <v>-</v>
          </cell>
          <cell r="DV208" t="str">
            <v>01305 838631</v>
          </cell>
          <cell r="DW208" t="str">
            <v>leehardy@weymouth.gov.uk</v>
          </cell>
        </row>
        <row r="209">
          <cell r="B209" t="str">
            <v>Lewes</v>
          </cell>
          <cell r="C209">
            <v>6</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6</v>
          </cell>
          <cell r="U209">
            <v>4</v>
          </cell>
          <cell r="V209">
            <v>3</v>
          </cell>
          <cell r="W209">
            <v>2</v>
          </cell>
          <cell r="X209">
            <v>1</v>
          </cell>
          <cell r="Y209">
            <v>0</v>
          </cell>
          <cell r="Z209">
            <v>0</v>
          </cell>
          <cell r="AA209">
            <v>16</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12</v>
          </cell>
          <cell r="BA209">
            <v>0</v>
          </cell>
          <cell r="BB209">
            <v>0</v>
          </cell>
          <cell r="BC209">
            <v>0</v>
          </cell>
          <cell r="BD209">
            <v>0</v>
          </cell>
          <cell r="BE209">
            <v>0</v>
          </cell>
          <cell r="BF209">
            <v>0</v>
          </cell>
          <cell r="BG209">
            <v>12</v>
          </cell>
          <cell r="BH209">
            <v>18</v>
          </cell>
          <cell r="BI209">
            <v>4</v>
          </cell>
          <cell r="BJ209">
            <v>3</v>
          </cell>
          <cell r="BK209">
            <v>2</v>
          </cell>
          <cell r="BL209">
            <v>1</v>
          </cell>
          <cell r="BM209">
            <v>0</v>
          </cell>
          <cell r="BN209">
            <v>0</v>
          </cell>
          <cell r="BO209">
            <v>28</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t="str">
            <v>Yes</v>
          </cell>
          <cell r="DU209" t="str">
            <v>-</v>
          </cell>
          <cell r="DV209" t="str">
            <v>01273 484007</v>
          </cell>
          <cell r="DW209" t="str">
            <v>natalie.weller@lewes.gov.uk</v>
          </cell>
        </row>
        <row r="210">
          <cell r="B210" t="str">
            <v>Tendring</v>
          </cell>
          <cell r="C210">
            <v>4</v>
          </cell>
          <cell r="D210">
            <v>0</v>
          </cell>
          <cell r="E210">
            <v>0</v>
          </cell>
          <cell r="F210">
            <v>1</v>
          </cell>
          <cell r="G210">
            <v>0</v>
          </cell>
          <cell r="H210">
            <v>0</v>
          </cell>
          <cell r="I210">
            <v>0</v>
          </cell>
          <cell r="J210">
            <v>0</v>
          </cell>
          <cell r="K210">
            <v>1</v>
          </cell>
          <cell r="L210">
            <v>0</v>
          </cell>
          <cell r="M210">
            <v>0</v>
          </cell>
          <cell r="N210">
            <v>3</v>
          </cell>
          <cell r="O210">
            <v>0</v>
          </cell>
          <cell r="P210">
            <v>0</v>
          </cell>
          <cell r="Q210">
            <v>1</v>
          </cell>
          <cell r="R210">
            <v>0</v>
          </cell>
          <cell r="S210">
            <v>4</v>
          </cell>
          <cell r="T210">
            <v>18</v>
          </cell>
          <cell r="U210">
            <v>4</v>
          </cell>
          <cell r="V210">
            <v>3</v>
          </cell>
          <cell r="W210">
            <v>2</v>
          </cell>
          <cell r="X210">
            <v>1</v>
          </cell>
          <cell r="Y210">
            <v>0</v>
          </cell>
          <cell r="Z210">
            <v>1</v>
          </cell>
          <cell r="AA210">
            <v>29</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1</v>
          </cell>
          <cell r="BA210">
            <v>1</v>
          </cell>
          <cell r="BB210">
            <v>0</v>
          </cell>
          <cell r="BC210">
            <v>0</v>
          </cell>
          <cell r="BD210">
            <v>1</v>
          </cell>
          <cell r="BE210">
            <v>0</v>
          </cell>
          <cell r="BF210">
            <v>0</v>
          </cell>
          <cell r="BG210">
            <v>3</v>
          </cell>
          <cell r="BH210">
            <v>19</v>
          </cell>
          <cell r="BI210">
            <v>5</v>
          </cell>
          <cell r="BJ210">
            <v>7</v>
          </cell>
          <cell r="BK210">
            <v>2</v>
          </cell>
          <cell r="BL210">
            <v>2</v>
          </cell>
          <cell r="BM210">
            <v>1</v>
          </cell>
          <cell r="BN210">
            <v>1</v>
          </cell>
          <cell r="BO210">
            <v>37</v>
          </cell>
          <cell r="BP210">
            <v>0</v>
          </cell>
          <cell r="BQ210">
            <v>0</v>
          </cell>
          <cell r="BR210">
            <v>0</v>
          </cell>
          <cell r="BS210">
            <v>0</v>
          </cell>
          <cell r="BT210">
            <v>0</v>
          </cell>
          <cell r="BU210">
            <v>0</v>
          </cell>
          <cell r="BV210">
            <v>0</v>
          </cell>
          <cell r="BW210">
            <v>0</v>
          </cell>
          <cell r="BX210">
            <v>1</v>
          </cell>
          <cell r="BY210">
            <v>0</v>
          </cell>
          <cell r="BZ210">
            <v>0</v>
          </cell>
          <cell r="CA210">
            <v>0</v>
          </cell>
          <cell r="CB210">
            <v>0</v>
          </cell>
          <cell r="CC210">
            <v>0</v>
          </cell>
          <cell r="CD210">
            <v>0</v>
          </cell>
          <cell r="CE210">
            <v>1</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1</v>
          </cell>
          <cell r="DM210">
            <v>0</v>
          </cell>
          <cell r="DN210">
            <v>0</v>
          </cell>
          <cell r="DO210">
            <v>0</v>
          </cell>
          <cell r="DP210">
            <v>0</v>
          </cell>
          <cell r="DQ210">
            <v>0</v>
          </cell>
          <cell r="DR210">
            <v>0</v>
          </cell>
          <cell r="DS210">
            <v>1</v>
          </cell>
          <cell r="DT210" t="str">
            <v>Yes</v>
          </cell>
          <cell r="DU210" t="str">
            <v>-</v>
          </cell>
          <cell r="DV210" t="str">
            <v>01255 686433</v>
          </cell>
          <cell r="DW210" t="str">
            <v>perussell@tendringdc.gov.uk</v>
          </cell>
        </row>
        <row r="211">
          <cell r="B211" t="str">
            <v>Forest of Dean</v>
          </cell>
          <cell r="C211">
            <v>7</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10</v>
          </cell>
          <cell r="U211">
            <v>0</v>
          </cell>
          <cell r="V211">
            <v>0</v>
          </cell>
          <cell r="W211">
            <v>0</v>
          </cell>
          <cell r="X211">
            <v>0</v>
          </cell>
          <cell r="Y211">
            <v>0</v>
          </cell>
          <cell r="Z211">
            <v>0</v>
          </cell>
          <cell r="AA211">
            <v>10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1</v>
          </cell>
          <cell r="AS211">
            <v>0</v>
          </cell>
          <cell r="AT211">
            <v>0</v>
          </cell>
          <cell r="AU211">
            <v>0</v>
          </cell>
          <cell r="AV211">
            <v>0</v>
          </cell>
          <cell r="AW211">
            <v>0</v>
          </cell>
          <cell r="AX211">
            <v>0</v>
          </cell>
          <cell r="AY211">
            <v>1</v>
          </cell>
          <cell r="AZ211">
            <v>4</v>
          </cell>
          <cell r="BA211">
            <v>0</v>
          </cell>
          <cell r="BB211">
            <v>0</v>
          </cell>
          <cell r="BC211">
            <v>0</v>
          </cell>
          <cell r="BD211">
            <v>0</v>
          </cell>
          <cell r="BE211">
            <v>0</v>
          </cell>
          <cell r="BF211">
            <v>0</v>
          </cell>
          <cell r="BG211">
            <v>4</v>
          </cell>
          <cell r="BH211">
            <v>15</v>
          </cell>
          <cell r="BI211">
            <v>0</v>
          </cell>
          <cell r="BJ211">
            <v>0</v>
          </cell>
          <cell r="BK211">
            <v>0</v>
          </cell>
          <cell r="BL211">
            <v>0</v>
          </cell>
          <cell r="BM211">
            <v>0</v>
          </cell>
          <cell r="BN211">
            <v>0</v>
          </cell>
          <cell r="BO211">
            <v>15</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2</v>
          </cell>
          <cell r="DE211">
            <v>0</v>
          </cell>
          <cell r="DF211">
            <v>0</v>
          </cell>
          <cell r="DG211">
            <v>0</v>
          </cell>
          <cell r="DH211">
            <v>0</v>
          </cell>
          <cell r="DI211">
            <v>0</v>
          </cell>
          <cell r="DJ211">
            <v>0</v>
          </cell>
          <cell r="DK211">
            <v>2</v>
          </cell>
          <cell r="DL211">
            <v>2</v>
          </cell>
          <cell r="DM211">
            <v>0</v>
          </cell>
          <cell r="DN211">
            <v>0</v>
          </cell>
          <cell r="DO211">
            <v>0</v>
          </cell>
          <cell r="DP211">
            <v>0</v>
          </cell>
          <cell r="DQ211">
            <v>0</v>
          </cell>
          <cell r="DR211">
            <v>0</v>
          </cell>
          <cell r="DS211">
            <v>2</v>
          </cell>
          <cell r="DT211" t="str">
            <v>Yes</v>
          </cell>
          <cell r="DU211" t="str">
            <v>-</v>
          </cell>
          <cell r="DV211" t="str">
            <v>01594 812309</v>
          </cell>
          <cell r="DW211" t="str">
            <v>caroline.clissold@fdean.gov.uk</v>
          </cell>
        </row>
        <row r="212">
          <cell r="B212" t="str">
            <v>Rushmoor</v>
          </cell>
          <cell r="C212">
            <v>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3</v>
          </cell>
          <cell r="U212">
            <v>0</v>
          </cell>
          <cell r="V212">
            <v>0</v>
          </cell>
          <cell r="W212">
            <v>0</v>
          </cell>
          <cell r="X212">
            <v>0</v>
          </cell>
          <cell r="Y212">
            <v>0</v>
          </cell>
          <cell r="Z212">
            <v>0</v>
          </cell>
          <cell r="AA212">
            <v>3</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5</v>
          </cell>
          <cell r="BA212">
            <v>0</v>
          </cell>
          <cell r="BB212">
            <v>1</v>
          </cell>
          <cell r="BC212">
            <v>0</v>
          </cell>
          <cell r="BD212">
            <v>0</v>
          </cell>
          <cell r="BE212">
            <v>0</v>
          </cell>
          <cell r="BF212">
            <v>0</v>
          </cell>
          <cell r="BG212">
            <v>6</v>
          </cell>
          <cell r="BH212">
            <v>8</v>
          </cell>
          <cell r="BI212">
            <v>0</v>
          </cell>
          <cell r="BJ212">
            <v>1</v>
          </cell>
          <cell r="BK212">
            <v>0</v>
          </cell>
          <cell r="BL212">
            <v>0</v>
          </cell>
          <cell r="BM212">
            <v>0</v>
          </cell>
          <cell r="BN212">
            <v>0</v>
          </cell>
          <cell r="BO212">
            <v>9</v>
          </cell>
          <cell r="BP212">
            <v>0</v>
          </cell>
          <cell r="BQ212">
            <v>0</v>
          </cell>
          <cell r="BR212">
            <v>0</v>
          </cell>
          <cell r="BS212">
            <v>0</v>
          </cell>
          <cell r="BT212">
            <v>0</v>
          </cell>
          <cell r="BU212">
            <v>0</v>
          </cell>
          <cell r="BV212">
            <v>0</v>
          </cell>
          <cell r="BW212">
            <v>0</v>
          </cell>
          <cell r="BX212">
            <v>1</v>
          </cell>
          <cell r="BY212">
            <v>0</v>
          </cell>
          <cell r="BZ212">
            <v>0</v>
          </cell>
          <cell r="CA212">
            <v>0</v>
          </cell>
          <cell r="CB212">
            <v>0</v>
          </cell>
          <cell r="CC212">
            <v>0</v>
          </cell>
          <cell r="CD212">
            <v>0</v>
          </cell>
          <cell r="CE212">
            <v>1</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1</v>
          </cell>
          <cell r="DM212">
            <v>0</v>
          </cell>
          <cell r="DN212">
            <v>0</v>
          </cell>
          <cell r="DO212">
            <v>0</v>
          </cell>
          <cell r="DP212">
            <v>0</v>
          </cell>
          <cell r="DQ212">
            <v>0</v>
          </cell>
          <cell r="DR212">
            <v>0</v>
          </cell>
          <cell r="DS212">
            <v>1</v>
          </cell>
          <cell r="DT212" t="str">
            <v>Yes</v>
          </cell>
          <cell r="DU212" t="str">
            <v>- Spoke to contact re TA query contact had put fogs in wrong row I have switched back. LS 13/08/07</v>
          </cell>
          <cell r="DV212" t="str">
            <v>01252 398641</v>
          </cell>
          <cell r="DW212" t="str">
            <v>Shellicar@rushmoor.gov.uk</v>
          </cell>
        </row>
        <row r="213">
          <cell r="B213" t="str">
            <v>Bromsgrove</v>
          </cell>
          <cell r="C213">
            <v>8</v>
          </cell>
          <cell r="D213">
            <v>0</v>
          </cell>
          <cell r="E213">
            <v>0</v>
          </cell>
          <cell r="F213">
            <v>0</v>
          </cell>
          <cell r="G213">
            <v>0</v>
          </cell>
          <cell r="H213">
            <v>0</v>
          </cell>
          <cell r="I213">
            <v>0</v>
          </cell>
          <cell r="J213">
            <v>0</v>
          </cell>
          <cell r="K213">
            <v>0</v>
          </cell>
          <cell r="L213">
            <v>0</v>
          </cell>
          <cell r="M213">
            <v>0</v>
          </cell>
          <cell r="N213">
            <v>1</v>
          </cell>
          <cell r="O213">
            <v>0</v>
          </cell>
          <cell r="P213">
            <v>0</v>
          </cell>
          <cell r="Q213">
            <v>0</v>
          </cell>
          <cell r="R213">
            <v>0</v>
          </cell>
          <cell r="S213">
            <v>1</v>
          </cell>
          <cell r="T213">
            <v>2</v>
          </cell>
          <cell r="U213">
            <v>5</v>
          </cell>
          <cell r="V213">
            <v>8</v>
          </cell>
          <cell r="W213">
            <v>1</v>
          </cell>
          <cell r="X213">
            <v>1</v>
          </cell>
          <cell r="Y213">
            <v>0</v>
          </cell>
          <cell r="Z213">
            <v>2</v>
          </cell>
          <cell r="AA213">
            <v>19</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2</v>
          </cell>
          <cell r="BA213">
            <v>0</v>
          </cell>
          <cell r="BB213">
            <v>2</v>
          </cell>
          <cell r="BC213">
            <v>0</v>
          </cell>
          <cell r="BD213">
            <v>0</v>
          </cell>
          <cell r="BE213">
            <v>0</v>
          </cell>
          <cell r="BF213">
            <v>0</v>
          </cell>
          <cell r="BG213">
            <v>4</v>
          </cell>
          <cell r="BH213">
            <v>4</v>
          </cell>
          <cell r="BI213">
            <v>5</v>
          </cell>
          <cell r="BJ213">
            <v>11</v>
          </cell>
          <cell r="BK213">
            <v>1</v>
          </cell>
          <cell r="BL213">
            <v>1</v>
          </cell>
          <cell r="BM213">
            <v>0</v>
          </cell>
          <cell r="BN213">
            <v>2</v>
          </cell>
          <cell r="BO213">
            <v>24</v>
          </cell>
          <cell r="BP213">
            <v>0</v>
          </cell>
          <cell r="BQ213">
            <v>0</v>
          </cell>
          <cell r="BR213">
            <v>0</v>
          </cell>
          <cell r="BS213">
            <v>0</v>
          </cell>
          <cell r="BT213">
            <v>0</v>
          </cell>
          <cell r="BU213">
            <v>0</v>
          </cell>
          <cell r="BV213">
            <v>0</v>
          </cell>
          <cell r="BW213">
            <v>0</v>
          </cell>
          <cell r="BX213">
            <v>7</v>
          </cell>
          <cell r="BY213">
            <v>2</v>
          </cell>
          <cell r="BZ213">
            <v>1</v>
          </cell>
          <cell r="CA213">
            <v>0</v>
          </cell>
          <cell r="CB213">
            <v>0</v>
          </cell>
          <cell r="CC213">
            <v>0</v>
          </cell>
          <cell r="CD213">
            <v>0</v>
          </cell>
          <cell r="CE213">
            <v>10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3</v>
          </cell>
          <cell r="DF213">
            <v>1</v>
          </cell>
          <cell r="DG213">
            <v>0</v>
          </cell>
          <cell r="DH213">
            <v>0</v>
          </cell>
          <cell r="DI213">
            <v>0</v>
          </cell>
          <cell r="DJ213">
            <v>0</v>
          </cell>
          <cell r="DK213">
            <v>4</v>
          </cell>
          <cell r="DL213">
            <v>7</v>
          </cell>
          <cell r="DM213">
            <v>5</v>
          </cell>
          <cell r="DN213">
            <v>2</v>
          </cell>
          <cell r="DO213">
            <v>0</v>
          </cell>
          <cell r="DP213">
            <v>0</v>
          </cell>
          <cell r="DQ213">
            <v>0</v>
          </cell>
          <cell r="DR213">
            <v>0</v>
          </cell>
          <cell r="DS213">
            <v>14</v>
          </cell>
          <cell r="DT213" t="str">
            <v>Yes</v>
          </cell>
          <cell r="DU213" t="str">
            <v>-</v>
          </cell>
          <cell r="DV213" t="str">
            <v>01527 557616</v>
          </cell>
          <cell r="DW213" t="str">
            <v>clare.garner@bdht.co.uk</v>
          </cell>
        </row>
        <row r="214">
          <cell r="B214" t="str">
            <v>Three Rivers</v>
          </cell>
          <cell r="C214">
            <v>4</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3</v>
          </cell>
          <cell r="U214">
            <v>2</v>
          </cell>
          <cell r="V214">
            <v>1</v>
          </cell>
          <cell r="W214">
            <v>1</v>
          </cell>
          <cell r="X214">
            <v>0</v>
          </cell>
          <cell r="Y214">
            <v>0</v>
          </cell>
          <cell r="Z214">
            <v>0</v>
          </cell>
          <cell r="AA214">
            <v>7</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3</v>
          </cell>
          <cell r="BI214">
            <v>2</v>
          </cell>
          <cell r="BJ214">
            <v>1</v>
          </cell>
          <cell r="BK214">
            <v>1</v>
          </cell>
          <cell r="BL214">
            <v>0</v>
          </cell>
          <cell r="BM214">
            <v>0</v>
          </cell>
          <cell r="BN214">
            <v>0</v>
          </cell>
          <cell r="BO214">
            <v>7</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t="str">
            <v>Yes</v>
          </cell>
          <cell r="DU214" t="str">
            <v xml:space="preserve"> </v>
          </cell>
          <cell r="DV214" t="str">
            <v>01923 727056</v>
          </cell>
          <cell r="DW214" t="str">
            <v>nicola.barr@threerivers.gov.uk</v>
          </cell>
        </row>
        <row r="215">
          <cell r="B215" t="str">
            <v>Isle of Wight</v>
          </cell>
          <cell r="C215">
            <v>6</v>
          </cell>
          <cell r="D215">
            <v>0</v>
          </cell>
          <cell r="E215">
            <v>0</v>
          </cell>
          <cell r="F215">
            <v>0</v>
          </cell>
          <cell r="G215">
            <v>0</v>
          </cell>
          <cell r="H215">
            <v>0</v>
          </cell>
          <cell r="I215">
            <v>0</v>
          </cell>
          <cell r="J215">
            <v>0</v>
          </cell>
          <cell r="K215">
            <v>0</v>
          </cell>
          <cell r="L215">
            <v>1</v>
          </cell>
          <cell r="M215">
            <v>1</v>
          </cell>
          <cell r="N215">
            <v>0</v>
          </cell>
          <cell r="O215">
            <v>0</v>
          </cell>
          <cell r="P215">
            <v>0</v>
          </cell>
          <cell r="Q215">
            <v>0</v>
          </cell>
          <cell r="R215">
            <v>0</v>
          </cell>
          <cell r="S215">
            <v>2</v>
          </cell>
          <cell r="T215">
            <v>8</v>
          </cell>
          <cell r="U215">
            <v>2</v>
          </cell>
          <cell r="V215">
            <v>4</v>
          </cell>
          <cell r="W215">
            <v>2</v>
          </cell>
          <cell r="X215">
            <v>3</v>
          </cell>
          <cell r="Y215">
            <v>0</v>
          </cell>
          <cell r="Z215">
            <v>1</v>
          </cell>
          <cell r="AA215">
            <v>20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1</v>
          </cell>
          <cell r="AT215">
            <v>0</v>
          </cell>
          <cell r="AU215">
            <v>0</v>
          </cell>
          <cell r="AV215">
            <v>2</v>
          </cell>
          <cell r="AW215">
            <v>0</v>
          </cell>
          <cell r="AX215">
            <v>0</v>
          </cell>
          <cell r="AY215">
            <v>3</v>
          </cell>
          <cell r="AZ215">
            <v>1</v>
          </cell>
          <cell r="BA215">
            <v>0</v>
          </cell>
          <cell r="BB215">
            <v>0</v>
          </cell>
          <cell r="BC215">
            <v>0</v>
          </cell>
          <cell r="BD215">
            <v>0</v>
          </cell>
          <cell r="BE215">
            <v>1</v>
          </cell>
          <cell r="BF215">
            <v>0</v>
          </cell>
          <cell r="BG215">
            <v>2</v>
          </cell>
          <cell r="BH215">
            <v>10</v>
          </cell>
          <cell r="BI215">
            <v>4</v>
          </cell>
          <cell r="BJ215">
            <v>4</v>
          </cell>
          <cell r="BK215">
            <v>2</v>
          </cell>
          <cell r="BL215">
            <v>5</v>
          </cell>
          <cell r="BM215">
            <v>1</v>
          </cell>
          <cell r="BN215">
            <v>1</v>
          </cell>
          <cell r="BO215">
            <v>27</v>
          </cell>
          <cell r="BP215">
            <v>0</v>
          </cell>
          <cell r="BQ215">
            <v>0</v>
          </cell>
          <cell r="BR215">
            <v>0</v>
          </cell>
          <cell r="BS215">
            <v>0</v>
          </cell>
          <cell r="BT215">
            <v>0</v>
          </cell>
          <cell r="BU215">
            <v>0</v>
          </cell>
          <cell r="BV215">
            <v>0</v>
          </cell>
          <cell r="BW215">
            <v>0</v>
          </cell>
          <cell r="BX215">
            <v>2</v>
          </cell>
          <cell r="BY215">
            <v>1</v>
          </cell>
          <cell r="BZ215">
            <v>0</v>
          </cell>
          <cell r="CA215">
            <v>0</v>
          </cell>
          <cell r="CB215">
            <v>0</v>
          </cell>
          <cell r="CC215">
            <v>0</v>
          </cell>
          <cell r="CD215">
            <v>0</v>
          </cell>
          <cell r="CE215">
            <v>3</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1</v>
          </cell>
          <cell r="DE215">
            <v>0</v>
          </cell>
          <cell r="DF215">
            <v>0</v>
          </cell>
          <cell r="DG215">
            <v>1</v>
          </cell>
          <cell r="DH215">
            <v>0</v>
          </cell>
          <cell r="DI215">
            <v>0</v>
          </cell>
          <cell r="DJ215">
            <v>0</v>
          </cell>
          <cell r="DK215">
            <v>2</v>
          </cell>
          <cell r="DL215">
            <v>3</v>
          </cell>
          <cell r="DM215">
            <v>1</v>
          </cell>
          <cell r="DN215">
            <v>0</v>
          </cell>
          <cell r="DO215">
            <v>1</v>
          </cell>
          <cell r="DP215">
            <v>0</v>
          </cell>
          <cell r="DQ215">
            <v>0</v>
          </cell>
          <cell r="DR215">
            <v>0</v>
          </cell>
          <cell r="DS215">
            <v>5</v>
          </cell>
          <cell r="DT215" t="str">
            <v>Yes</v>
          </cell>
          <cell r="DU215" t="str">
            <v/>
          </cell>
          <cell r="DV215" t="str">
            <v>01983 823040</v>
          </cell>
          <cell r="DW215" t="str">
            <v>martyn.stanley@iow.gov.uk</v>
          </cell>
        </row>
        <row r="216">
          <cell r="B216" t="str">
            <v>West Lancashire</v>
          </cell>
          <cell r="C216">
            <v>9</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2</v>
          </cell>
          <cell r="U216">
            <v>0</v>
          </cell>
          <cell r="V216">
            <v>0</v>
          </cell>
          <cell r="W216">
            <v>0</v>
          </cell>
          <cell r="X216">
            <v>0</v>
          </cell>
          <cell r="Y216">
            <v>0</v>
          </cell>
          <cell r="Z216">
            <v>0</v>
          </cell>
          <cell r="AA216">
            <v>2</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2</v>
          </cell>
          <cell r="BI216">
            <v>0</v>
          </cell>
          <cell r="BJ216">
            <v>0</v>
          </cell>
          <cell r="BK216">
            <v>0</v>
          </cell>
          <cell r="BL216">
            <v>0</v>
          </cell>
          <cell r="BM216">
            <v>0</v>
          </cell>
          <cell r="BN216">
            <v>0</v>
          </cell>
          <cell r="BO216">
            <v>2</v>
          </cell>
          <cell r="BP216">
            <v>1</v>
          </cell>
          <cell r="BQ216">
            <v>0</v>
          </cell>
          <cell r="BR216">
            <v>0</v>
          </cell>
          <cell r="BS216">
            <v>0</v>
          </cell>
          <cell r="BT216">
            <v>0</v>
          </cell>
          <cell r="BU216">
            <v>0</v>
          </cell>
          <cell r="BV216">
            <v>0</v>
          </cell>
          <cell r="BW216">
            <v>1</v>
          </cell>
          <cell r="BX216">
            <v>0</v>
          </cell>
          <cell r="BY216">
            <v>0</v>
          </cell>
          <cell r="BZ216">
            <v>0</v>
          </cell>
          <cell r="CA216">
            <v>0</v>
          </cell>
          <cell r="CB216">
            <v>0</v>
          </cell>
          <cell r="CC216">
            <v>0</v>
          </cell>
          <cell r="CD216">
            <v>0</v>
          </cell>
          <cell r="CE216">
            <v>0</v>
          </cell>
          <cell r="CF216">
            <v>11</v>
          </cell>
          <cell r="CG216">
            <v>0</v>
          </cell>
          <cell r="CH216">
            <v>0</v>
          </cell>
          <cell r="CI216">
            <v>0</v>
          </cell>
          <cell r="CJ216">
            <v>0</v>
          </cell>
          <cell r="CK216">
            <v>0</v>
          </cell>
          <cell r="CL216">
            <v>0</v>
          </cell>
          <cell r="CM216">
            <v>11</v>
          </cell>
          <cell r="CN216">
            <v>1</v>
          </cell>
          <cell r="CO216">
            <v>0</v>
          </cell>
          <cell r="CP216">
            <v>0</v>
          </cell>
          <cell r="CQ216">
            <v>0</v>
          </cell>
          <cell r="CR216">
            <v>0</v>
          </cell>
          <cell r="CS216">
            <v>0</v>
          </cell>
          <cell r="CT216">
            <v>0</v>
          </cell>
          <cell r="CU216">
            <v>1</v>
          </cell>
          <cell r="CV216">
            <v>0</v>
          </cell>
          <cell r="CW216">
            <v>0</v>
          </cell>
          <cell r="CX216">
            <v>0</v>
          </cell>
          <cell r="CY216">
            <v>0</v>
          </cell>
          <cell r="CZ216">
            <v>0</v>
          </cell>
          <cell r="DA216">
            <v>0</v>
          </cell>
          <cell r="DB216">
            <v>0</v>
          </cell>
          <cell r="DC216">
            <v>0</v>
          </cell>
          <cell r="DD216">
            <v>3</v>
          </cell>
          <cell r="DE216">
            <v>0</v>
          </cell>
          <cell r="DF216">
            <v>0</v>
          </cell>
          <cell r="DG216">
            <v>0</v>
          </cell>
          <cell r="DH216">
            <v>0</v>
          </cell>
          <cell r="DI216">
            <v>0</v>
          </cell>
          <cell r="DJ216">
            <v>0</v>
          </cell>
          <cell r="DK216">
            <v>3</v>
          </cell>
          <cell r="DL216">
            <v>16</v>
          </cell>
          <cell r="DM216">
            <v>0</v>
          </cell>
          <cell r="DN216">
            <v>0</v>
          </cell>
          <cell r="DO216">
            <v>0</v>
          </cell>
          <cell r="DP216">
            <v>0</v>
          </cell>
          <cell r="DQ216">
            <v>0</v>
          </cell>
          <cell r="DR216">
            <v>0</v>
          </cell>
          <cell r="DS216">
            <v>16</v>
          </cell>
          <cell r="DT216" t="str">
            <v>Yes</v>
          </cell>
          <cell r="DU216" t="str">
            <v>-</v>
          </cell>
          <cell r="DV216" t="str">
            <v>01695 585 196</v>
          </cell>
          <cell r="DW216" t="str">
            <v>laura.gee@westlancsdc.gov.uk</v>
          </cell>
        </row>
        <row r="217">
          <cell r="B217" t="str">
            <v>Rushcliffe</v>
          </cell>
          <cell r="C217">
            <v>3</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9</v>
          </cell>
          <cell r="U217">
            <v>0</v>
          </cell>
          <cell r="V217">
            <v>2</v>
          </cell>
          <cell r="W217">
            <v>0</v>
          </cell>
          <cell r="X217">
            <v>0</v>
          </cell>
          <cell r="Y217">
            <v>0</v>
          </cell>
          <cell r="Z217">
            <v>0</v>
          </cell>
          <cell r="AA217">
            <v>11</v>
          </cell>
          <cell r="AB217">
            <v>1</v>
          </cell>
          <cell r="AC217">
            <v>0</v>
          </cell>
          <cell r="AD217">
            <v>0</v>
          </cell>
          <cell r="AE217">
            <v>0</v>
          </cell>
          <cell r="AF217">
            <v>0</v>
          </cell>
          <cell r="AG217">
            <v>0</v>
          </cell>
          <cell r="AH217">
            <v>0</v>
          </cell>
          <cell r="AI217">
            <v>1</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2</v>
          </cell>
          <cell r="BA217">
            <v>0</v>
          </cell>
          <cell r="BB217">
            <v>0</v>
          </cell>
          <cell r="BC217">
            <v>0</v>
          </cell>
          <cell r="BD217">
            <v>0</v>
          </cell>
          <cell r="BE217">
            <v>0</v>
          </cell>
          <cell r="BF217">
            <v>0</v>
          </cell>
          <cell r="BG217">
            <v>2</v>
          </cell>
          <cell r="BH217">
            <v>12</v>
          </cell>
          <cell r="BI217">
            <v>0</v>
          </cell>
          <cell r="BJ217">
            <v>2</v>
          </cell>
          <cell r="BK217">
            <v>0</v>
          </cell>
          <cell r="BL217">
            <v>0</v>
          </cell>
          <cell r="BM217">
            <v>0</v>
          </cell>
          <cell r="BN217">
            <v>0</v>
          </cell>
          <cell r="BO217">
            <v>14</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t="str">
            <v>Yes</v>
          </cell>
          <cell r="DU217" t="str">
            <v>-</v>
          </cell>
          <cell r="DV217" t="str">
            <v>0115-9148-483</v>
          </cell>
          <cell r="DW217" t="str">
            <v>rclayton@rushcliffe.gov.uk</v>
          </cell>
        </row>
        <row r="218">
          <cell r="B218" t="str">
            <v>Newcastle-under-Lyme</v>
          </cell>
          <cell r="C218">
            <v>8</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3</v>
          </cell>
          <cell r="U218">
            <v>0</v>
          </cell>
          <cell r="V218">
            <v>0</v>
          </cell>
          <cell r="W218">
            <v>0</v>
          </cell>
          <cell r="X218">
            <v>0</v>
          </cell>
          <cell r="Y218">
            <v>0</v>
          </cell>
          <cell r="Z218">
            <v>0</v>
          </cell>
          <cell r="AA218">
            <v>3</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3</v>
          </cell>
          <cell r="BI218">
            <v>0</v>
          </cell>
          <cell r="BJ218">
            <v>0</v>
          </cell>
          <cell r="BK218">
            <v>0</v>
          </cell>
          <cell r="BL218">
            <v>0</v>
          </cell>
          <cell r="BM218">
            <v>0</v>
          </cell>
          <cell r="BN218">
            <v>0</v>
          </cell>
          <cell r="BO218">
            <v>3</v>
          </cell>
          <cell r="BP218">
            <v>0</v>
          </cell>
          <cell r="BQ218">
            <v>0</v>
          </cell>
          <cell r="BR218">
            <v>0</v>
          </cell>
          <cell r="BS218">
            <v>0</v>
          </cell>
          <cell r="BT218">
            <v>0</v>
          </cell>
          <cell r="BU218">
            <v>0</v>
          </cell>
          <cell r="BV218">
            <v>0</v>
          </cell>
          <cell r="BW218">
            <v>0</v>
          </cell>
          <cell r="BX218">
            <v>9</v>
          </cell>
          <cell r="BY218">
            <v>0</v>
          </cell>
          <cell r="BZ218">
            <v>0</v>
          </cell>
          <cell r="CA218">
            <v>0</v>
          </cell>
          <cell r="CB218">
            <v>0</v>
          </cell>
          <cell r="CC218">
            <v>0</v>
          </cell>
          <cell r="CD218">
            <v>0</v>
          </cell>
          <cell r="CE218">
            <v>9</v>
          </cell>
          <cell r="CF218">
            <v>4</v>
          </cell>
          <cell r="CG218">
            <v>0</v>
          </cell>
          <cell r="CH218">
            <v>0</v>
          </cell>
          <cell r="CI218">
            <v>0</v>
          </cell>
          <cell r="CJ218">
            <v>0</v>
          </cell>
          <cell r="CK218">
            <v>0</v>
          </cell>
          <cell r="CL218">
            <v>0</v>
          </cell>
          <cell r="CM218">
            <v>4</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13</v>
          </cell>
          <cell r="DM218">
            <v>0</v>
          </cell>
          <cell r="DN218">
            <v>0</v>
          </cell>
          <cell r="DO218">
            <v>0</v>
          </cell>
          <cell r="DP218">
            <v>0</v>
          </cell>
          <cell r="DQ218">
            <v>0</v>
          </cell>
          <cell r="DR218">
            <v>0</v>
          </cell>
          <cell r="DS218">
            <v>13</v>
          </cell>
          <cell r="DT218" t="str">
            <v>Yes</v>
          </cell>
          <cell r="DU218" t="str">
            <v>-</v>
          </cell>
          <cell r="DV218" t="str">
            <v>01782 742 468</v>
          </cell>
          <cell r="DW218" t="str">
            <v>sarah.trivett@newcastle-staffs.gov.uk</v>
          </cell>
        </row>
        <row r="219">
          <cell r="B219" t="str">
            <v>Epsom and Ewell</v>
          </cell>
          <cell r="C219">
            <v>6</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t="str">
            <v>Yes</v>
          </cell>
          <cell r="DU219" t="str">
            <v>-</v>
          </cell>
          <cell r="DV219" t="str">
            <v>01372 732432</v>
          </cell>
          <cell r="DW219" t="str">
            <v>klawrence@epsom-ewell.gov. uk</v>
          </cell>
        </row>
        <row r="220">
          <cell r="B220" t="str">
            <v>Rochdale</v>
          </cell>
          <cell r="C220">
            <v>9</v>
          </cell>
          <cell r="D220">
            <v>0</v>
          </cell>
          <cell r="E220">
            <v>0</v>
          </cell>
          <cell r="F220">
            <v>0</v>
          </cell>
          <cell r="G220">
            <v>0</v>
          </cell>
          <cell r="H220">
            <v>0</v>
          </cell>
          <cell r="I220">
            <v>0</v>
          </cell>
          <cell r="J220">
            <v>0</v>
          </cell>
          <cell r="K220">
            <v>0</v>
          </cell>
          <cell r="L220">
            <v>2</v>
          </cell>
          <cell r="M220">
            <v>0</v>
          </cell>
          <cell r="N220">
            <v>0</v>
          </cell>
          <cell r="O220">
            <v>0</v>
          </cell>
          <cell r="P220">
            <v>0</v>
          </cell>
          <cell r="Q220">
            <v>0</v>
          </cell>
          <cell r="R220">
            <v>0</v>
          </cell>
          <cell r="S220">
            <v>2</v>
          </cell>
          <cell r="T220">
            <v>23</v>
          </cell>
          <cell r="U220">
            <v>7</v>
          </cell>
          <cell r="V220">
            <v>1</v>
          </cell>
          <cell r="W220">
            <v>0</v>
          </cell>
          <cell r="X220">
            <v>0</v>
          </cell>
          <cell r="Y220">
            <v>0</v>
          </cell>
          <cell r="Z220">
            <v>0</v>
          </cell>
          <cell r="AA220">
            <v>31</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20</v>
          </cell>
          <cell r="BA220">
            <v>0</v>
          </cell>
          <cell r="BB220">
            <v>0</v>
          </cell>
          <cell r="BC220">
            <v>0</v>
          </cell>
          <cell r="BD220">
            <v>0</v>
          </cell>
          <cell r="BE220">
            <v>0</v>
          </cell>
          <cell r="BF220">
            <v>0</v>
          </cell>
          <cell r="BG220">
            <v>20</v>
          </cell>
          <cell r="BH220">
            <v>45</v>
          </cell>
          <cell r="BI220">
            <v>7</v>
          </cell>
          <cell r="BJ220">
            <v>1</v>
          </cell>
          <cell r="BK220">
            <v>0</v>
          </cell>
          <cell r="BL220">
            <v>0</v>
          </cell>
          <cell r="BM220">
            <v>0</v>
          </cell>
          <cell r="BN220">
            <v>0</v>
          </cell>
          <cell r="BO220">
            <v>53</v>
          </cell>
          <cell r="BP220">
            <v>0</v>
          </cell>
          <cell r="BQ220">
            <v>0</v>
          </cell>
          <cell r="BR220">
            <v>0</v>
          </cell>
          <cell r="BS220">
            <v>0</v>
          </cell>
          <cell r="BT220">
            <v>0</v>
          </cell>
          <cell r="BU220">
            <v>0</v>
          </cell>
          <cell r="BV220">
            <v>0</v>
          </cell>
          <cell r="BW220">
            <v>0</v>
          </cell>
          <cell r="BX220">
            <v>20</v>
          </cell>
          <cell r="BY220">
            <v>1</v>
          </cell>
          <cell r="BZ220">
            <v>0</v>
          </cell>
          <cell r="CA220">
            <v>0</v>
          </cell>
          <cell r="CB220">
            <v>0</v>
          </cell>
          <cell r="CC220">
            <v>0</v>
          </cell>
          <cell r="CD220">
            <v>0</v>
          </cell>
          <cell r="CE220">
            <v>21</v>
          </cell>
          <cell r="CF220">
            <v>3</v>
          </cell>
          <cell r="CG220">
            <v>0</v>
          </cell>
          <cell r="CH220">
            <v>0</v>
          </cell>
          <cell r="CI220">
            <v>0</v>
          </cell>
          <cell r="CJ220">
            <v>0</v>
          </cell>
          <cell r="CK220">
            <v>0</v>
          </cell>
          <cell r="CL220">
            <v>0</v>
          </cell>
          <cell r="CM220">
            <v>3</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23</v>
          </cell>
          <cell r="DE220">
            <v>2</v>
          </cell>
          <cell r="DF220">
            <v>0</v>
          </cell>
          <cell r="DG220">
            <v>0</v>
          </cell>
          <cell r="DH220">
            <v>0</v>
          </cell>
          <cell r="DI220">
            <v>0</v>
          </cell>
          <cell r="DJ220">
            <v>0</v>
          </cell>
          <cell r="DK220">
            <v>25</v>
          </cell>
          <cell r="DL220">
            <v>46</v>
          </cell>
          <cell r="DM220">
            <v>3</v>
          </cell>
          <cell r="DN220">
            <v>0</v>
          </cell>
          <cell r="DO220">
            <v>0</v>
          </cell>
          <cell r="DP220">
            <v>0</v>
          </cell>
          <cell r="DQ220">
            <v>0</v>
          </cell>
          <cell r="DR220">
            <v>0</v>
          </cell>
          <cell r="DS220">
            <v>49</v>
          </cell>
          <cell r="DT220" t="str">
            <v>Yes</v>
          </cell>
          <cell r="DU220" t="str">
            <v>-In line with government initiatives, we have recently employed a more Preventative approach to assessing applications.  This could possibly have had an impact on the total number accepted in section e11w. Additionally, we have, during this quarter, imple</v>
          </cell>
          <cell r="DV220" t="str">
            <v>01706 764102</v>
          </cell>
          <cell r="DW220" t="str">
            <v>barbara.slack@rochdale.gov.ukq</v>
          </cell>
        </row>
        <row r="221">
          <cell r="B221" t="str">
            <v>Rotherham</v>
          </cell>
          <cell r="C221">
            <v>2</v>
          </cell>
          <cell r="D221">
            <v>7</v>
          </cell>
          <cell r="E221">
            <v>0</v>
          </cell>
          <cell r="F221">
            <v>0</v>
          </cell>
          <cell r="G221">
            <v>0</v>
          </cell>
          <cell r="H221">
            <v>0</v>
          </cell>
          <cell r="I221">
            <v>0</v>
          </cell>
          <cell r="J221">
            <v>0</v>
          </cell>
          <cell r="K221">
            <v>7</v>
          </cell>
          <cell r="L221">
            <v>1</v>
          </cell>
          <cell r="M221">
            <v>1</v>
          </cell>
          <cell r="N221">
            <v>0</v>
          </cell>
          <cell r="O221">
            <v>0</v>
          </cell>
          <cell r="P221">
            <v>0</v>
          </cell>
          <cell r="Q221">
            <v>0</v>
          </cell>
          <cell r="R221">
            <v>0</v>
          </cell>
          <cell r="S221">
            <v>2</v>
          </cell>
          <cell r="T221">
            <v>2</v>
          </cell>
          <cell r="U221">
            <v>1</v>
          </cell>
          <cell r="V221">
            <v>8</v>
          </cell>
          <cell r="W221">
            <v>1</v>
          </cell>
          <cell r="X221">
            <v>0</v>
          </cell>
          <cell r="Y221">
            <v>0</v>
          </cell>
          <cell r="Z221">
            <v>0</v>
          </cell>
          <cell r="AA221">
            <v>12</v>
          </cell>
          <cell r="AB221">
            <v>0</v>
          </cell>
          <cell r="AC221">
            <v>0</v>
          </cell>
          <cell r="AD221">
            <v>1</v>
          </cell>
          <cell r="AE221">
            <v>0</v>
          </cell>
          <cell r="AF221">
            <v>0</v>
          </cell>
          <cell r="AG221">
            <v>0</v>
          </cell>
          <cell r="AH221">
            <v>0</v>
          </cell>
          <cell r="AI221">
            <v>1</v>
          </cell>
          <cell r="AJ221">
            <v>4</v>
          </cell>
          <cell r="AK221">
            <v>0</v>
          </cell>
          <cell r="AL221">
            <v>0</v>
          </cell>
          <cell r="AM221">
            <v>0</v>
          </cell>
          <cell r="AN221">
            <v>0</v>
          </cell>
          <cell r="AO221">
            <v>0</v>
          </cell>
          <cell r="AP221">
            <v>0</v>
          </cell>
          <cell r="AQ221">
            <v>4</v>
          </cell>
          <cell r="AR221">
            <v>0</v>
          </cell>
          <cell r="AS221">
            <v>0</v>
          </cell>
          <cell r="AT221">
            <v>0</v>
          </cell>
          <cell r="AU221">
            <v>0</v>
          </cell>
          <cell r="AV221">
            <v>0</v>
          </cell>
          <cell r="AW221">
            <v>0</v>
          </cell>
          <cell r="AX221">
            <v>0</v>
          </cell>
          <cell r="AY221">
            <v>0</v>
          </cell>
          <cell r="AZ221">
            <v>1</v>
          </cell>
          <cell r="BA221">
            <v>0</v>
          </cell>
          <cell r="BB221">
            <v>0</v>
          </cell>
          <cell r="BC221">
            <v>0</v>
          </cell>
          <cell r="BD221">
            <v>0</v>
          </cell>
          <cell r="BE221">
            <v>0</v>
          </cell>
          <cell r="BF221">
            <v>0</v>
          </cell>
          <cell r="BG221">
            <v>1</v>
          </cell>
          <cell r="BH221">
            <v>15</v>
          </cell>
          <cell r="BI221">
            <v>2</v>
          </cell>
          <cell r="BJ221">
            <v>9</v>
          </cell>
          <cell r="BK221">
            <v>1</v>
          </cell>
          <cell r="BL221">
            <v>0</v>
          </cell>
          <cell r="BM221">
            <v>0</v>
          </cell>
          <cell r="BN221">
            <v>0</v>
          </cell>
          <cell r="BO221">
            <v>27</v>
          </cell>
          <cell r="BP221">
            <v>0</v>
          </cell>
          <cell r="BQ221">
            <v>0</v>
          </cell>
          <cell r="BR221">
            <v>0</v>
          </cell>
          <cell r="BS221">
            <v>0</v>
          </cell>
          <cell r="BT221">
            <v>0</v>
          </cell>
          <cell r="BU221">
            <v>0</v>
          </cell>
          <cell r="BV221">
            <v>0</v>
          </cell>
          <cell r="BW221">
            <v>0</v>
          </cell>
          <cell r="BX221">
            <v>0</v>
          </cell>
          <cell r="BY221">
            <v>0</v>
          </cell>
          <cell r="BZ221">
            <v>7</v>
          </cell>
          <cell r="CA221">
            <v>23</v>
          </cell>
          <cell r="CB221">
            <v>2</v>
          </cell>
          <cell r="CC221">
            <v>0</v>
          </cell>
          <cell r="CD221">
            <v>0</v>
          </cell>
          <cell r="CE221">
            <v>32</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1</v>
          </cell>
          <cell r="CX221">
            <v>1</v>
          </cell>
          <cell r="CY221">
            <v>0</v>
          </cell>
          <cell r="CZ221">
            <v>0</v>
          </cell>
          <cell r="DA221">
            <v>0</v>
          </cell>
          <cell r="DB221">
            <v>0</v>
          </cell>
          <cell r="DC221">
            <v>2</v>
          </cell>
          <cell r="DD221">
            <v>1</v>
          </cell>
          <cell r="DE221">
            <v>2</v>
          </cell>
          <cell r="DF221">
            <v>5</v>
          </cell>
          <cell r="DG221">
            <v>1</v>
          </cell>
          <cell r="DH221">
            <v>0</v>
          </cell>
          <cell r="DI221">
            <v>0</v>
          </cell>
          <cell r="DJ221">
            <v>0</v>
          </cell>
          <cell r="DK221">
            <v>9</v>
          </cell>
          <cell r="DL221">
            <v>1</v>
          </cell>
          <cell r="DM221">
            <v>3</v>
          </cell>
          <cell r="DN221">
            <v>13</v>
          </cell>
          <cell r="DO221">
            <v>24</v>
          </cell>
          <cell r="DP221">
            <v>2</v>
          </cell>
          <cell r="DQ221">
            <v>0</v>
          </cell>
          <cell r="DR221">
            <v>0</v>
          </cell>
          <cell r="DS221">
            <v>43</v>
          </cell>
          <cell r="DT221" t="str">
            <v>Yes</v>
          </cell>
          <cell r="DU221" t="str">
            <v>-</v>
          </cell>
          <cell r="DV221" t="str">
            <v>01709 382121 Ext: 3414</v>
          </cell>
          <cell r="DW221" t="str">
            <v>sharon.schonborn@rotherham.gov.uk</v>
          </cell>
        </row>
        <row r="222">
          <cell r="B222" t="str">
            <v>Birmingham</v>
          </cell>
          <cell r="C222">
            <v>8</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202</v>
          </cell>
          <cell r="U222">
            <v>31</v>
          </cell>
          <cell r="V222">
            <v>5</v>
          </cell>
          <cell r="W222">
            <v>6</v>
          </cell>
          <cell r="X222">
            <v>0</v>
          </cell>
          <cell r="Y222">
            <v>0</v>
          </cell>
          <cell r="Z222">
            <v>0</v>
          </cell>
          <cell r="AA222">
            <v>244</v>
          </cell>
          <cell r="AB222">
            <v>112</v>
          </cell>
          <cell r="AC222">
            <v>10</v>
          </cell>
          <cell r="AD222">
            <v>4</v>
          </cell>
          <cell r="AE222">
            <v>0</v>
          </cell>
          <cell r="AF222">
            <v>0</v>
          </cell>
          <cell r="AG222">
            <v>0</v>
          </cell>
          <cell r="AH222">
            <v>0</v>
          </cell>
          <cell r="AI222">
            <v>126</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30</v>
          </cell>
          <cell r="BA222">
            <v>10</v>
          </cell>
          <cell r="BB222">
            <v>7</v>
          </cell>
          <cell r="BC222">
            <v>1</v>
          </cell>
          <cell r="BD222">
            <v>0</v>
          </cell>
          <cell r="BE222">
            <v>0</v>
          </cell>
          <cell r="BF222">
            <v>0</v>
          </cell>
          <cell r="BG222">
            <v>48</v>
          </cell>
          <cell r="BH222">
            <v>344</v>
          </cell>
          <cell r="BI222">
            <v>51</v>
          </cell>
          <cell r="BJ222">
            <v>16</v>
          </cell>
          <cell r="BK222">
            <v>7</v>
          </cell>
          <cell r="BL222">
            <v>0</v>
          </cell>
          <cell r="BM222">
            <v>0</v>
          </cell>
          <cell r="BN222">
            <v>0</v>
          </cell>
          <cell r="BO222">
            <v>418</v>
          </cell>
          <cell r="BP222">
            <v>0</v>
          </cell>
          <cell r="BQ222">
            <v>0</v>
          </cell>
          <cell r="BR222">
            <v>0</v>
          </cell>
          <cell r="BS222">
            <v>0</v>
          </cell>
          <cell r="BT222">
            <v>0</v>
          </cell>
          <cell r="BU222">
            <v>0</v>
          </cell>
          <cell r="BV222">
            <v>0</v>
          </cell>
          <cell r="BW222">
            <v>0</v>
          </cell>
          <cell r="BX222">
            <v>135</v>
          </cell>
          <cell r="BY222">
            <v>28</v>
          </cell>
          <cell r="BZ222">
            <v>29</v>
          </cell>
          <cell r="CA222">
            <v>12</v>
          </cell>
          <cell r="CB222">
            <v>3</v>
          </cell>
          <cell r="CC222">
            <v>0</v>
          </cell>
          <cell r="CD222">
            <v>0</v>
          </cell>
          <cell r="CE222">
            <v>207</v>
          </cell>
          <cell r="CF222">
            <v>132</v>
          </cell>
          <cell r="CG222">
            <v>20</v>
          </cell>
          <cell r="CH222">
            <v>34</v>
          </cell>
          <cell r="CI222">
            <v>15</v>
          </cell>
          <cell r="CJ222">
            <v>1</v>
          </cell>
          <cell r="CK222">
            <v>1</v>
          </cell>
          <cell r="CL222">
            <v>0</v>
          </cell>
          <cell r="CM222">
            <v>203</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267</v>
          </cell>
          <cell r="DM222">
            <v>48</v>
          </cell>
          <cell r="DN222">
            <v>63</v>
          </cell>
          <cell r="DO222">
            <v>27</v>
          </cell>
          <cell r="DP222">
            <v>4</v>
          </cell>
          <cell r="DQ222">
            <v>1</v>
          </cell>
          <cell r="DR222">
            <v>0</v>
          </cell>
          <cell r="DS222">
            <v>410</v>
          </cell>
          <cell r="DT222" t="str">
            <v>Yes</v>
          </cell>
          <cell r="DU222" t="str">
            <v>-</v>
          </cell>
          <cell r="DV222" t="str">
            <v>0121 675 3070</v>
          </cell>
          <cell r="DW222" t="str">
            <v>richard.shewring@birmingham.gov.uk</v>
          </cell>
        </row>
        <row r="223">
          <cell r="B223" t="str">
            <v>Sutton</v>
          </cell>
          <cell r="C223">
            <v>5</v>
          </cell>
          <cell r="D223">
            <v>0</v>
          </cell>
          <cell r="E223">
            <v>0</v>
          </cell>
          <cell r="F223">
            <v>0</v>
          </cell>
          <cell r="G223">
            <v>0</v>
          </cell>
          <cell r="H223">
            <v>0</v>
          </cell>
          <cell r="I223">
            <v>0</v>
          </cell>
          <cell r="J223">
            <v>0</v>
          </cell>
          <cell r="K223">
            <v>0</v>
          </cell>
          <cell r="L223">
            <v>0</v>
          </cell>
          <cell r="M223">
            <v>0</v>
          </cell>
          <cell r="N223">
            <v>2</v>
          </cell>
          <cell r="O223">
            <v>2</v>
          </cell>
          <cell r="P223">
            <v>0</v>
          </cell>
          <cell r="Q223">
            <v>0</v>
          </cell>
          <cell r="R223">
            <v>0</v>
          </cell>
          <cell r="S223">
            <v>4</v>
          </cell>
          <cell r="T223">
            <v>13</v>
          </cell>
          <cell r="U223">
            <v>4</v>
          </cell>
          <cell r="V223">
            <v>4</v>
          </cell>
          <cell r="W223">
            <v>9</v>
          </cell>
          <cell r="X223">
            <v>2</v>
          </cell>
          <cell r="Y223">
            <v>1</v>
          </cell>
          <cell r="Z223">
            <v>2</v>
          </cell>
          <cell r="AA223">
            <v>35</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2</v>
          </cell>
          <cell r="AW223">
            <v>0</v>
          </cell>
          <cell r="AX223">
            <v>1</v>
          </cell>
          <cell r="AY223">
            <v>3</v>
          </cell>
          <cell r="AZ223">
            <v>1</v>
          </cell>
          <cell r="BA223">
            <v>2</v>
          </cell>
          <cell r="BB223">
            <v>1</v>
          </cell>
          <cell r="BC223">
            <v>1</v>
          </cell>
          <cell r="BD223">
            <v>0</v>
          </cell>
          <cell r="BE223">
            <v>0</v>
          </cell>
          <cell r="BF223">
            <v>0</v>
          </cell>
          <cell r="BG223">
            <v>5</v>
          </cell>
          <cell r="BH223">
            <v>14</v>
          </cell>
          <cell r="BI223">
            <v>6</v>
          </cell>
          <cell r="BJ223">
            <v>7</v>
          </cell>
          <cell r="BK223">
            <v>12</v>
          </cell>
          <cell r="BL223">
            <v>4</v>
          </cell>
          <cell r="BM223">
            <v>1</v>
          </cell>
          <cell r="BN223">
            <v>3</v>
          </cell>
          <cell r="BO223">
            <v>47</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t="str">
            <v>Yes</v>
          </cell>
          <cell r="DU223" t="str">
            <v>-</v>
          </cell>
          <cell r="DV223" t="str">
            <v>0208 770 5723</v>
          </cell>
          <cell r="DW223" t="str">
            <v>rachael.mounsey@sutton.gov.uk</v>
          </cell>
        </row>
        <row r="224">
          <cell r="B224" t="str">
            <v>Cambridge</v>
          </cell>
          <cell r="C224">
            <v>4</v>
          </cell>
          <cell r="D224">
            <v>0</v>
          </cell>
          <cell r="E224">
            <v>0</v>
          </cell>
          <cell r="F224">
            <v>0</v>
          </cell>
          <cell r="G224">
            <v>0</v>
          </cell>
          <cell r="H224">
            <v>0</v>
          </cell>
          <cell r="I224">
            <v>0</v>
          </cell>
          <cell r="J224">
            <v>0</v>
          </cell>
          <cell r="K224">
            <v>0</v>
          </cell>
          <cell r="L224">
            <v>1</v>
          </cell>
          <cell r="M224">
            <v>0</v>
          </cell>
          <cell r="N224">
            <v>0</v>
          </cell>
          <cell r="O224">
            <v>0</v>
          </cell>
          <cell r="P224">
            <v>0</v>
          </cell>
          <cell r="Q224">
            <v>0</v>
          </cell>
          <cell r="R224">
            <v>0</v>
          </cell>
          <cell r="S224">
            <v>1</v>
          </cell>
          <cell r="T224">
            <v>12</v>
          </cell>
          <cell r="U224">
            <v>4</v>
          </cell>
          <cell r="V224">
            <v>4</v>
          </cell>
          <cell r="W224">
            <v>1</v>
          </cell>
          <cell r="X224">
            <v>0</v>
          </cell>
          <cell r="Y224">
            <v>0</v>
          </cell>
          <cell r="Z224">
            <v>0</v>
          </cell>
          <cell r="AA224">
            <v>21</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1</v>
          </cell>
          <cell r="AS224">
            <v>0</v>
          </cell>
          <cell r="AT224">
            <v>0</v>
          </cell>
          <cell r="AU224">
            <v>0</v>
          </cell>
          <cell r="AV224">
            <v>0</v>
          </cell>
          <cell r="AW224">
            <v>0</v>
          </cell>
          <cell r="AX224">
            <v>0</v>
          </cell>
          <cell r="AY224">
            <v>1</v>
          </cell>
          <cell r="AZ224">
            <v>3</v>
          </cell>
          <cell r="BA224">
            <v>1</v>
          </cell>
          <cell r="BB224">
            <v>0</v>
          </cell>
          <cell r="BC224">
            <v>0</v>
          </cell>
          <cell r="BD224">
            <v>0</v>
          </cell>
          <cell r="BE224">
            <v>0</v>
          </cell>
          <cell r="BF224">
            <v>0</v>
          </cell>
          <cell r="BG224">
            <v>4</v>
          </cell>
          <cell r="BH224">
            <v>17</v>
          </cell>
          <cell r="BI224">
            <v>5</v>
          </cell>
          <cell r="BJ224">
            <v>4</v>
          </cell>
          <cell r="BK224">
            <v>1</v>
          </cell>
          <cell r="BL224">
            <v>0</v>
          </cell>
          <cell r="BM224">
            <v>0</v>
          </cell>
          <cell r="BN224">
            <v>0</v>
          </cell>
          <cell r="BO224">
            <v>27</v>
          </cell>
          <cell r="BP224">
            <v>0</v>
          </cell>
          <cell r="BQ224">
            <v>0</v>
          </cell>
          <cell r="BR224">
            <v>0</v>
          </cell>
          <cell r="BS224">
            <v>0</v>
          </cell>
          <cell r="BT224">
            <v>0</v>
          </cell>
          <cell r="BU224">
            <v>0</v>
          </cell>
          <cell r="BV224">
            <v>0</v>
          </cell>
          <cell r="BW224">
            <v>0</v>
          </cell>
          <cell r="BX224">
            <v>2</v>
          </cell>
          <cell r="BY224">
            <v>1</v>
          </cell>
          <cell r="BZ224">
            <v>0</v>
          </cell>
          <cell r="CA224">
            <v>0</v>
          </cell>
          <cell r="CB224">
            <v>0</v>
          </cell>
          <cell r="CC224">
            <v>0</v>
          </cell>
          <cell r="CD224">
            <v>0</v>
          </cell>
          <cell r="CE224">
            <v>3</v>
          </cell>
          <cell r="CF224">
            <v>1</v>
          </cell>
          <cell r="CG224">
            <v>0</v>
          </cell>
          <cell r="CH224">
            <v>0</v>
          </cell>
          <cell r="CI224">
            <v>0</v>
          </cell>
          <cell r="CJ224">
            <v>0</v>
          </cell>
          <cell r="CK224">
            <v>0</v>
          </cell>
          <cell r="CL224">
            <v>0</v>
          </cell>
          <cell r="CM224">
            <v>1</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3</v>
          </cell>
          <cell r="DM224">
            <v>1</v>
          </cell>
          <cell r="DN224">
            <v>0</v>
          </cell>
          <cell r="DO224">
            <v>0</v>
          </cell>
          <cell r="DP224">
            <v>0</v>
          </cell>
          <cell r="DQ224">
            <v>0</v>
          </cell>
          <cell r="DR224">
            <v>0</v>
          </cell>
          <cell r="DS224">
            <v>4</v>
          </cell>
          <cell r="DT224" t="str">
            <v>Yes</v>
          </cell>
          <cell r="DU224" t="str">
            <v>-</v>
          </cell>
          <cell r="DV224" t="str">
            <v>01223 457932</v>
          </cell>
          <cell r="DW224" t="str">
            <v>simon.hunt@cambridge.gov.uk</v>
          </cell>
        </row>
        <row r="225">
          <cell r="B225" t="str">
            <v>Restormel</v>
          </cell>
          <cell r="C225">
            <v>7</v>
          </cell>
          <cell r="D225">
            <v>0</v>
          </cell>
          <cell r="E225">
            <v>0</v>
          </cell>
          <cell r="F225">
            <v>0</v>
          </cell>
          <cell r="G225">
            <v>0</v>
          </cell>
          <cell r="H225">
            <v>0</v>
          </cell>
          <cell r="I225">
            <v>0</v>
          </cell>
          <cell r="J225">
            <v>0</v>
          </cell>
          <cell r="K225">
            <v>0</v>
          </cell>
          <cell r="L225">
            <v>1</v>
          </cell>
          <cell r="M225">
            <v>1</v>
          </cell>
          <cell r="N225">
            <v>0</v>
          </cell>
          <cell r="O225">
            <v>0</v>
          </cell>
          <cell r="P225">
            <v>0</v>
          </cell>
          <cell r="Q225">
            <v>0</v>
          </cell>
          <cell r="R225">
            <v>0</v>
          </cell>
          <cell r="S225">
            <v>2</v>
          </cell>
          <cell r="T225">
            <v>3</v>
          </cell>
          <cell r="U225">
            <v>6</v>
          </cell>
          <cell r="V225">
            <v>4</v>
          </cell>
          <cell r="W225">
            <v>0</v>
          </cell>
          <cell r="X225">
            <v>0</v>
          </cell>
          <cell r="Y225">
            <v>2</v>
          </cell>
          <cell r="Z225">
            <v>1</v>
          </cell>
          <cell r="AA225">
            <v>16</v>
          </cell>
          <cell r="AB225">
            <v>0</v>
          </cell>
          <cell r="AC225">
            <v>0</v>
          </cell>
          <cell r="AD225">
            <v>1</v>
          </cell>
          <cell r="AE225">
            <v>0</v>
          </cell>
          <cell r="AF225">
            <v>0</v>
          </cell>
          <cell r="AG225">
            <v>0</v>
          </cell>
          <cell r="AH225">
            <v>0</v>
          </cell>
          <cell r="AI225">
            <v>1</v>
          </cell>
          <cell r="AJ225">
            <v>0</v>
          </cell>
          <cell r="AK225">
            <v>0</v>
          </cell>
          <cell r="AL225">
            <v>0</v>
          </cell>
          <cell r="AM225">
            <v>1</v>
          </cell>
          <cell r="AN225">
            <v>1</v>
          </cell>
          <cell r="AO225">
            <v>0</v>
          </cell>
          <cell r="AP225">
            <v>0</v>
          </cell>
          <cell r="AQ225">
            <v>2</v>
          </cell>
          <cell r="AR225">
            <v>0</v>
          </cell>
          <cell r="AS225">
            <v>0</v>
          </cell>
          <cell r="AT225">
            <v>0</v>
          </cell>
          <cell r="AU225">
            <v>0</v>
          </cell>
          <cell r="AV225">
            <v>0</v>
          </cell>
          <cell r="AW225">
            <v>0</v>
          </cell>
          <cell r="AX225">
            <v>0</v>
          </cell>
          <cell r="AY225">
            <v>0</v>
          </cell>
          <cell r="AZ225">
            <v>0</v>
          </cell>
          <cell r="BA225">
            <v>1</v>
          </cell>
          <cell r="BB225">
            <v>0</v>
          </cell>
          <cell r="BC225">
            <v>0</v>
          </cell>
          <cell r="BD225">
            <v>0</v>
          </cell>
          <cell r="BE225">
            <v>0</v>
          </cell>
          <cell r="BF225">
            <v>0</v>
          </cell>
          <cell r="BG225">
            <v>1</v>
          </cell>
          <cell r="BH225">
            <v>4</v>
          </cell>
          <cell r="BI225">
            <v>8</v>
          </cell>
          <cell r="BJ225">
            <v>5</v>
          </cell>
          <cell r="BK225">
            <v>1</v>
          </cell>
          <cell r="BL225">
            <v>1</v>
          </cell>
          <cell r="BM225">
            <v>2</v>
          </cell>
          <cell r="BN225">
            <v>1</v>
          </cell>
          <cell r="BO225">
            <v>22</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1</v>
          </cell>
          <cell r="CO225">
            <v>0</v>
          </cell>
          <cell r="CP225">
            <v>0</v>
          </cell>
          <cell r="CQ225">
            <v>0</v>
          </cell>
          <cell r="CR225">
            <v>0</v>
          </cell>
          <cell r="CS225">
            <v>0</v>
          </cell>
          <cell r="CT225">
            <v>0</v>
          </cell>
          <cell r="CU225">
            <v>1</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1</v>
          </cell>
          <cell r="DM225">
            <v>0</v>
          </cell>
          <cell r="DN225">
            <v>0</v>
          </cell>
          <cell r="DO225">
            <v>0</v>
          </cell>
          <cell r="DP225">
            <v>0</v>
          </cell>
          <cell r="DQ225">
            <v>0</v>
          </cell>
          <cell r="DR225">
            <v>0</v>
          </cell>
          <cell r="DS225">
            <v>1</v>
          </cell>
          <cell r="DT225" t="str">
            <v>Yes</v>
          </cell>
          <cell r="DU225" t="str">
            <v>-</v>
          </cell>
          <cell r="DV225" t="str">
            <v>01726 223401</v>
          </cell>
          <cell r="DW225" t="str">
            <v>jbaker@restormel.gov.uk</v>
          </cell>
        </row>
        <row r="226">
          <cell r="B226" t="str">
            <v>Poole</v>
          </cell>
          <cell r="C226">
            <v>7</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2</v>
          </cell>
          <cell r="U226">
            <v>2</v>
          </cell>
          <cell r="V226">
            <v>14</v>
          </cell>
          <cell r="W226">
            <v>1</v>
          </cell>
          <cell r="X226">
            <v>1</v>
          </cell>
          <cell r="Y226">
            <v>2</v>
          </cell>
          <cell r="Z226">
            <v>0</v>
          </cell>
          <cell r="AA226">
            <v>22</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6</v>
          </cell>
          <cell r="BA226">
            <v>0</v>
          </cell>
          <cell r="BB226">
            <v>0</v>
          </cell>
          <cell r="BC226">
            <v>0</v>
          </cell>
          <cell r="BD226">
            <v>0</v>
          </cell>
          <cell r="BE226">
            <v>0</v>
          </cell>
          <cell r="BF226">
            <v>0</v>
          </cell>
          <cell r="BG226">
            <v>6</v>
          </cell>
          <cell r="BH226">
            <v>8</v>
          </cell>
          <cell r="BI226">
            <v>2</v>
          </cell>
          <cell r="BJ226">
            <v>14</v>
          </cell>
          <cell r="BK226">
            <v>1</v>
          </cell>
          <cell r="BL226">
            <v>1</v>
          </cell>
          <cell r="BM226">
            <v>2</v>
          </cell>
          <cell r="BN226">
            <v>0</v>
          </cell>
          <cell r="BO226">
            <v>28</v>
          </cell>
          <cell r="BP226">
            <v>0</v>
          </cell>
          <cell r="BQ226">
            <v>0</v>
          </cell>
          <cell r="BR226">
            <v>0</v>
          </cell>
          <cell r="BS226">
            <v>0</v>
          </cell>
          <cell r="BT226">
            <v>0</v>
          </cell>
          <cell r="BU226">
            <v>0</v>
          </cell>
          <cell r="BV226">
            <v>0</v>
          </cell>
          <cell r="BW226">
            <v>0</v>
          </cell>
          <cell r="BX226">
            <v>1</v>
          </cell>
          <cell r="BY226">
            <v>0</v>
          </cell>
          <cell r="BZ226">
            <v>0</v>
          </cell>
          <cell r="CA226">
            <v>0</v>
          </cell>
          <cell r="CB226">
            <v>0</v>
          </cell>
          <cell r="CC226">
            <v>0</v>
          </cell>
          <cell r="CD226">
            <v>0</v>
          </cell>
          <cell r="CE226">
            <v>1</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1</v>
          </cell>
          <cell r="DM226">
            <v>0</v>
          </cell>
          <cell r="DN226">
            <v>0</v>
          </cell>
          <cell r="DO226">
            <v>0</v>
          </cell>
          <cell r="DP226">
            <v>0</v>
          </cell>
          <cell r="DQ226">
            <v>0</v>
          </cell>
          <cell r="DR226">
            <v>0</v>
          </cell>
          <cell r="DS226">
            <v>1</v>
          </cell>
          <cell r="DT226" t="str">
            <v>Yes</v>
          </cell>
          <cell r="DU226" t="str">
            <v>-</v>
          </cell>
          <cell r="DV226" t="str">
            <v>01202 633429</v>
          </cell>
          <cell r="DW226" t="str">
            <v>s.rogers@poole.gov.uk</v>
          </cell>
        </row>
        <row r="227">
          <cell r="B227" t="str">
            <v>Brighton and Hove</v>
          </cell>
          <cell r="C227">
            <v>6</v>
          </cell>
          <cell r="D227">
            <v>0</v>
          </cell>
          <cell r="E227">
            <v>0</v>
          </cell>
          <cell r="F227">
            <v>0</v>
          </cell>
          <cell r="G227">
            <v>0</v>
          </cell>
          <cell r="H227">
            <v>0</v>
          </cell>
          <cell r="I227">
            <v>0</v>
          </cell>
          <cell r="J227">
            <v>0</v>
          </cell>
          <cell r="K227">
            <v>0</v>
          </cell>
          <cell r="L227">
            <v>0</v>
          </cell>
          <cell r="M227">
            <v>0</v>
          </cell>
          <cell r="N227">
            <v>2</v>
          </cell>
          <cell r="O227">
            <v>0</v>
          </cell>
          <cell r="P227">
            <v>0</v>
          </cell>
          <cell r="Q227">
            <v>1</v>
          </cell>
          <cell r="R227">
            <v>0</v>
          </cell>
          <cell r="S227">
            <v>3</v>
          </cell>
          <cell r="T227">
            <v>58</v>
          </cell>
          <cell r="U227">
            <v>17</v>
          </cell>
          <cell r="V227">
            <v>16</v>
          </cell>
          <cell r="W227">
            <v>5</v>
          </cell>
          <cell r="X227">
            <v>1</v>
          </cell>
          <cell r="Y227">
            <v>1</v>
          </cell>
          <cell r="Z227">
            <v>0</v>
          </cell>
          <cell r="AA227">
            <v>98</v>
          </cell>
          <cell r="AB227">
            <v>0</v>
          </cell>
          <cell r="AC227">
            <v>0</v>
          </cell>
          <cell r="AD227">
            <v>0</v>
          </cell>
          <cell r="AE227">
            <v>1</v>
          </cell>
          <cell r="AF227">
            <v>0</v>
          </cell>
          <cell r="AG227">
            <v>0</v>
          </cell>
          <cell r="AH227">
            <v>0</v>
          </cell>
          <cell r="AI227">
            <v>1</v>
          </cell>
          <cell r="AJ227">
            <v>0</v>
          </cell>
          <cell r="AK227">
            <v>0</v>
          </cell>
          <cell r="AL227">
            <v>0</v>
          </cell>
          <cell r="AM227">
            <v>0</v>
          </cell>
          <cell r="AN227">
            <v>0</v>
          </cell>
          <cell r="AO227">
            <v>0</v>
          </cell>
          <cell r="AP227">
            <v>0</v>
          </cell>
          <cell r="AQ227">
            <v>0</v>
          </cell>
          <cell r="AR227">
            <v>3</v>
          </cell>
          <cell r="AS227">
            <v>0</v>
          </cell>
          <cell r="AT227">
            <v>2</v>
          </cell>
          <cell r="AU227">
            <v>1</v>
          </cell>
          <cell r="AV227">
            <v>0</v>
          </cell>
          <cell r="AW227">
            <v>0</v>
          </cell>
          <cell r="AX227">
            <v>0</v>
          </cell>
          <cell r="AY227">
            <v>6</v>
          </cell>
          <cell r="AZ227">
            <v>1</v>
          </cell>
          <cell r="BA227">
            <v>0</v>
          </cell>
          <cell r="BB227">
            <v>0</v>
          </cell>
          <cell r="BC227">
            <v>1</v>
          </cell>
          <cell r="BD227">
            <v>0</v>
          </cell>
          <cell r="BE227">
            <v>0</v>
          </cell>
          <cell r="BF227">
            <v>0</v>
          </cell>
          <cell r="BG227">
            <v>2</v>
          </cell>
          <cell r="BH227">
            <v>62</v>
          </cell>
          <cell r="BI227">
            <v>17</v>
          </cell>
          <cell r="BJ227">
            <v>20</v>
          </cell>
          <cell r="BK227">
            <v>8</v>
          </cell>
          <cell r="BL227">
            <v>1</v>
          </cell>
          <cell r="BM227">
            <v>2</v>
          </cell>
          <cell r="BN227">
            <v>0</v>
          </cell>
          <cell r="BO227">
            <v>110</v>
          </cell>
          <cell r="BP227">
            <v>0</v>
          </cell>
          <cell r="BQ227">
            <v>0</v>
          </cell>
          <cell r="BR227">
            <v>0</v>
          </cell>
          <cell r="BS227">
            <v>0</v>
          </cell>
          <cell r="BT227">
            <v>0</v>
          </cell>
          <cell r="BU227">
            <v>0</v>
          </cell>
          <cell r="BV227">
            <v>0</v>
          </cell>
          <cell r="BW227">
            <v>0</v>
          </cell>
          <cell r="BX227">
            <v>1</v>
          </cell>
          <cell r="BY227">
            <v>4</v>
          </cell>
          <cell r="BZ227">
            <v>0</v>
          </cell>
          <cell r="CA227">
            <v>0</v>
          </cell>
          <cell r="CB227">
            <v>0</v>
          </cell>
          <cell r="CC227">
            <v>0</v>
          </cell>
          <cell r="CD227">
            <v>0</v>
          </cell>
          <cell r="CE227">
            <v>5</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1</v>
          </cell>
          <cell r="DE227">
            <v>0</v>
          </cell>
          <cell r="DF227">
            <v>0</v>
          </cell>
          <cell r="DG227">
            <v>1</v>
          </cell>
          <cell r="DH227">
            <v>0</v>
          </cell>
          <cell r="DI227">
            <v>0</v>
          </cell>
          <cell r="DJ227">
            <v>0</v>
          </cell>
          <cell r="DK227">
            <v>2</v>
          </cell>
          <cell r="DL227">
            <v>2</v>
          </cell>
          <cell r="DM227">
            <v>4</v>
          </cell>
          <cell r="DN227">
            <v>0</v>
          </cell>
          <cell r="DO227">
            <v>1</v>
          </cell>
          <cell r="DP227">
            <v>0</v>
          </cell>
          <cell r="DQ227">
            <v>0</v>
          </cell>
          <cell r="DR227">
            <v>0</v>
          </cell>
          <cell r="DS227">
            <v>7</v>
          </cell>
          <cell r="DT227" t="str">
            <v>Yes</v>
          </cell>
          <cell r="DU227" t="str">
            <v xml:space="preserve">-E29d 3x to vuln young person; 1 - vulnerable due to transexual_x000D_
</v>
          </cell>
          <cell r="DV227" t="str">
            <v>01273 293112</v>
          </cell>
          <cell r="DW227" t="str">
            <v>rachel.timms@brighton-hove.gov.uk</v>
          </cell>
        </row>
        <row r="228">
          <cell r="B228" t="str">
            <v>Redditch</v>
          </cell>
          <cell r="C228">
            <v>8</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14</v>
          </cell>
          <cell r="U228">
            <v>2</v>
          </cell>
          <cell r="V228">
            <v>0</v>
          </cell>
          <cell r="W228">
            <v>0</v>
          </cell>
          <cell r="X228">
            <v>0</v>
          </cell>
          <cell r="Y228">
            <v>0</v>
          </cell>
          <cell r="Z228">
            <v>0</v>
          </cell>
          <cell r="AA228">
            <v>16</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14</v>
          </cell>
          <cell r="BI228">
            <v>2</v>
          </cell>
          <cell r="BJ228">
            <v>0</v>
          </cell>
          <cell r="BK228">
            <v>0</v>
          </cell>
          <cell r="BL228">
            <v>0</v>
          </cell>
          <cell r="BM228">
            <v>0</v>
          </cell>
          <cell r="BN228">
            <v>0</v>
          </cell>
          <cell r="BO228">
            <v>16</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26</v>
          </cell>
          <cell r="CG228">
            <v>3</v>
          </cell>
          <cell r="CH228">
            <v>0</v>
          </cell>
          <cell r="CI228">
            <v>0</v>
          </cell>
          <cell r="CJ228">
            <v>0</v>
          </cell>
          <cell r="CK228">
            <v>0</v>
          </cell>
          <cell r="CL228">
            <v>0</v>
          </cell>
          <cell r="CM228">
            <v>29</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26</v>
          </cell>
          <cell r="DM228">
            <v>3</v>
          </cell>
          <cell r="DN228">
            <v>0</v>
          </cell>
          <cell r="DO228">
            <v>0</v>
          </cell>
          <cell r="DP228">
            <v>0</v>
          </cell>
          <cell r="DQ228">
            <v>0</v>
          </cell>
          <cell r="DR228">
            <v>0</v>
          </cell>
          <cell r="DS228">
            <v>29</v>
          </cell>
          <cell r="DT228" t="str">
            <v>Yes</v>
          </cell>
          <cell r="DU228" t="str">
            <v>-We have a Homeless Hostel which consists of 22 units some having own facilities and other shared.We have been reporting units with own facilities as being accommodation within own stock. However as we are anticipating having dispersed units within our st</v>
          </cell>
          <cell r="DV228" t="str">
            <v>01527 534069</v>
          </cell>
          <cell r="DW228" t="str">
            <v>brenda.harbon@redditchbc.gov.uk</v>
          </cell>
        </row>
        <row r="229">
          <cell r="B229" t="str">
            <v>Nottingham City</v>
          </cell>
          <cell r="C229">
            <v>3</v>
          </cell>
          <cell r="D229">
            <v>0</v>
          </cell>
          <cell r="E229">
            <v>0</v>
          </cell>
          <cell r="F229">
            <v>0</v>
          </cell>
          <cell r="G229">
            <v>0</v>
          </cell>
          <cell r="H229">
            <v>0</v>
          </cell>
          <cell r="I229">
            <v>0</v>
          </cell>
          <cell r="J229">
            <v>0</v>
          </cell>
          <cell r="K229">
            <v>0</v>
          </cell>
          <cell r="L229">
            <v>7</v>
          </cell>
          <cell r="M229">
            <v>0</v>
          </cell>
          <cell r="N229">
            <v>0</v>
          </cell>
          <cell r="O229">
            <v>0</v>
          </cell>
          <cell r="P229">
            <v>0</v>
          </cell>
          <cell r="Q229">
            <v>0</v>
          </cell>
          <cell r="R229">
            <v>0</v>
          </cell>
          <cell r="S229">
            <v>7</v>
          </cell>
          <cell r="T229">
            <v>45</v>
          </cell>
          <cell r="U229">
            <v>6</v>
          </cell>
          <cell r="V229">
            <v>0</v>
          </cell>
          <cell r="W229">
            <v>0</v>
          </cell>
          <cell r="X229">
            <v>0</v>
          </cell>
          <cell r="Y229">
            <v>0</v>
          </cell>
          <cell r="Z229">
            <v>0</v>
          </cell>
          <cell r="AA229">
            <v>51</v>
          </cell>
          <cell r="AB229">
            <v>0</v>
          </cell>
          <cell r="AC229">
            <v>0</v>
          </cell>
          <cell r="AD229">
            <v>0</v>
          </cell>
          <cell r="AE229">
            <v>0</v>
          </cell>
          <cell r="AF229">
            <v>0</v>
          </cell>
          <cell r="AG229">
            <v>0</v>
          </cell>
          <cell r="AH229">
            <v>0</v>
          </cell>
          <cell r="AI229">
            <v>0</v>
          </cell>
          <cell r="AJ229">
            <v>2</v>
          </cell>
          <cell r="AK229">
            <v>0</v>
          </cell>
          <cell r="AL229">
            <v>0</v>
          </cell>
          <cell r="AM229">
            <v>0</v>
          </cell>
          <cell r="AN229">
            <v>0</v>
          </cell>
          <cell r="AO229">
            <v>0</v>
          </cell>
          <cell r="AP229">
            <v>0</v>
          </cell>
          <cell r="AQ229">
            <v>2</v>
          </cell>
          <cell r="AR229">
            <v>14</v>
          </cell>
          <cell r="AS229">
            <v>1</v>
          </cell>
          <cell r="AT229">
            <v>0</v>
          </cell>
          <cell r="AU229">
            <v>0</v>
          </cell>
          <cell r="AV229">
            <v>0</v>
          </cell>
          <cell r="AW229">
            <v>0</v>
          </cell>
          <cell r="AX229">
            <v>0</v>
          </cell>
          <cell r="AY229">
            <v>15</v>
          </cell>
          <cell r="AZ229">
            <v>17</v>
          </cell>
          <cell r="BA229">
            <v>2</v>
          </cell>
          <cell r="BB229">
            <v>0</v>
          </cell>
          <cell r="BC229">
            <v>0</v>
          </cell>
          <cell r="BD229">
            <v>0</v>
          </cell>
          <cell r="BE229">
            <v>0</v>
          </cell>
          <cell r="BF229">
            <v>0</v>
          </cell>
          <cell r="BG229">
            <v>19</v>
          </cell>
          <cell r="BH229">
            <v>85</v>
          </cell>
          <cell r="BI229">
            <v>9</v>
          </cell>
          <cell r="BJ229">
            <v>0</v>
          </cell>
          <cell r="BK229">
            <v>0</v>
          </cell>
          <cell r="BL229">
            <v>0</v>
          </cell>
          <cell r="BM229">
            <v>0</v>
          </cell>
          <cell r="BN229">
            <v>0</v>
          </cell>
          <cell r="BO229">
            <v>94</v>
          </cell>
          <cell r="BP229">
            <v>9</v>
          </cell>
          <cell r="BQ229">
            <v>0</v>
          </cell>
          <cell r="BR229">
            <v>0</v>
          </cell>
          <cell r="BS229">
            <v>0</v>
          </cell>
          <cell r="BT229">
            <v>0</v>
          </cell>
          <cell r="BU229">
            <v>0</v>
          </cell>
          <cell r="BV229">
            <v>0</v>
          </cell>
          <cell r="BW229">
            <v>9</v>
          </cell>
          <cell r="BX229">
            <v>82</v>
          </cell>
          <cell r="BY229">
            <v>5</v>
          </cell>
          <cell r="BZ229">
            <v>0</v>
          </cell>
          <cell r="CA229">
            <v>0</v>
          </cell>
          <cell r="CB229">
            <v>0</v>
          </cell>
          <cell r="CC229">
            <v>0</v>
          </cell>
          <cell r="CD229">
            <v>0</v>
          </cell>
          <cell r="CE229">
            <v>87</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91</v>
          </cell>
          <cell r="DM229">
            <v>5</v>
          </cell>
          <cell r="DN229">
            <v>0</v>
          </cell>
          <cell r="DO229">
            <v>0</v>
          </cell>
          <cell r="DP229">
            <v>0</v>
          </cell>
          <cell r="DQ229">
            <v>0</v>
          </cell>
          <cell r="DR229">
            <v>0</v>
          </cell>
          <cell r="DS229">
            <v>96</v>
          </cell>
          <cell r="DT229" t="str">
            <v>Yes</v>
          </cell>
          <cell r="DU229" t="str">
            <v>-</v>
          </cell>
          <cell r="DV229" t="str">
            <v>0115 915 3080</v>
          </cell>
          <cell r="DW229" t="str">
            <v>richard.white@nottinghamcity.gov.uk</v>
          </cell>
        </row>
        <row r="230">
          <cell r="B230" t="str">
            <v>South Oxfordshire</v>
          </cell>
          <cell r="C230">
            <v>6</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6</v>
          </cell>
          <cell r="V230">
            <v>0</v>
          </cell>
          <cell r="W230">
            <v>0</v>
          </cell>
          <cell r="X230">
            <v>1</v>
          </cell>
          <cell r="Y230">
            <v>0</v>
          </cell>
          <cell r="Z230">
            <v>0</v>
          </cell>
          <cell r="AA230">
            <v>7</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1</v>
          </cell>
          <cell r="BD230">
            <v>0</v>
          </cell>
          <cell r="BE230">
            <v>0</v>
          </cell>
          <cell r="BF230">
            <v>0</v>
          </cell>
          <cell r="BG230">
            <v>1</v>
          </cell>
          <cell r="BH230">
            <v>0</v>
          </cell>
          <cell r="BI230">
            <v>6</v>
          </cell>
          <cell r="BJ230">
            <v>0</v>
          </cell>
          <cell r="BK230">
            <v>1</v>
          </cell>
          <cell r="BL230">
            <v>1</v>
          </cell>
          <cell r="BM230">
            <v>0</v>
          </cell>
          <cell r="BN230">
            <v>0</v>
          </cell>
          <cell r="BO230">
            <v>8</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t="str">
            <v>Yes</v>
          </cell>
          <cell r="DU230" t="str">
            <v>-</v>
          </cell>
          <cell r="DV230" t="str">
            <v>01491 823350</v>
          </cell>
          <cell r="DW230" t="str">
            <v>teresa.quinton@southoxon.gov.uk</v>
          </cell>
        </row>
        <row r="231">
          <cell r="B231" t="str">
            <v>Mendip</v>
          </cell>
          <cell r="C231">
            <v>7</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14</v>
          </cell>
          <cell r="U231">
            <v>2</v>
          </cell>
          <cell r="V231">
            <v>1</v>
          </cell>
          <cell r="W231">
            <v>0</v>
          </cell>
          <cell r="X231">
            <v>0</v>
          </cell>
          <cell r="Y231">
            <v>0</v>
          </cell>
          <cell r="Z231">
            <v>0</v>
          </cell>
          <cell r="AA231">
            <v>17</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3</v>
          </cell>
          <cell r="BA231">
            <v>0</v>
          </cell>
          <cell r="BB231">
            <v>0</v>
          </cell>
          <cell r="BC231">
            <v>0</v>
          </cell>
          <cell r="BD231">
            <v>0</v>
          </cell>
          <cell r="BE231">
            <v>0</v>
          </cell>
          <cell r="BF231">
            <v>0</v>
          </cell>
          <cell r="BG231">
            <v>3</v>
          </cell>
          <cell r="BH231">
            <v>17</v>
          </cell>
          <cell r="BI231">
            <v>2</v>
          </cell>
          <cell r="BJ231">
            <v>1</v>
          </cell>
          <cell r="BK231">
            <v>0</v>
          </cell>
          <cell r="BL231">
            <v>0</v>
          </cell>
          <cell r="BM231">
            <v>0</v>
          </cell>
          <cell r="BN231">
            <v>0</v>
          </cell>
          <cell r="BO231">
            <v>20</v>
          </cell>
          <cell r="BP231">
            <v>0</v>
          </cell>
          <cell r="BQ231">
            <v>0</v>
          </cell>
          <cell r="BR231">
            <v>0</v>
          </cell>
          <cell r="BS231">
            <v>0</v>
          </cell>
          <cell r="BT231">
            <v>0</v>
          </cell>
          <cell r="BU231">
            <v>0</v>
          </cell>
          <cell r="BV231">
            <v>0</v>
          </cell>
          <cell r="BW231">
            <v>0</v>
          </cell>
          <cell r="BX231">
            <v>3</v>
          </cell>
          <cell r="BY231">
            <v>0</v>
          </cell>
          <cell r="BZ231">
            <v>0</v>
          </cell>
          <cell r="CA231">
            <v>0</v>
          </cell>
          <cell r="CB231">
            <v>0</v>
          </cell>
          <cell r="CC231">
            <v>0</v>
          </cell>
          <cell r="CD231">
            <v>0</v>
          </cell>
          <cell r="CE231">
            <v>3</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1</v>
          </cell>
          <cell r="DE231">
            <v>0</v>
          </cell>
          <cell r="DF231">
            <v>0</v>
          </cell>
          <cell r="DG231">
            <v>0</v>
          </cell>
          <cell r="DH231">
            <v>0</v>
          </cell>
          <cell r="DI231">
            <v>0</v>
          </cell>
          <cell r="DJ231">
            <v>0</v>
          </cell>
          <cell r="DK231">
            <v>1</v>
          </cell>
          <cell r="DL231">
            <v>4</v>
          </cell>
          <cell r="DM231">
            <v>0</v>
          </cell>
          <cell r="DN231">
            <v>0</v>
          </cell>
          <cell r="DO231">
            <v>0</v>
          </cell>
          <cell r="DP231">
            <v>0</v>
          </cell>
          <cell r="DQ231">
            <v>0</v>
          </cell>
          <cell r="DR231">
            <v>0</v>
          </cell>
          <cell r="DS231">
            <v>4</v>
          </cell>
          <cell r="DT231" t="str">
            <v>Yes</v>
          </cell>
          <cell r="DU231" t="str">
            <v>-</v>
          </cell>
          <cell r="DV231" t="str">
            <v>01749 341565</v>
          </cell>
          <cell r="DW231" t="str">
            <v>robertsonw@mendip.gov.uk</v>
          </cell>
        </row>
        <row r="232">
          <cell r="B232" t="str">
            <v>Runnymede</v>
          </cell>
          <cell r="C232">
            <v>6</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1</v>
          </cell>
          <cell r="U232">
            <v>2</v>
          </cell>
          <cell r="V232">
            <v>3</v>
          </cell>
          <cell r="W232">
            <v>0</v>
          </cell>
          <cell r="X232">
            <v>0</v>
          </cell>
          <cell r="Y232">
            <v>0</v>
          </cell>
          <cell r="Z232">
            <v>0</v>
          </cell>
          <cell r="AA232">
            <v>6</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1</v>
          </cell>
          <cell r="BI232">
            <v>2</v>
          </cell>
          <cell r="BJ232">
            <v>3</v>
          </cell>
          <cell r="BK232">
            <v>0</v>
          </cell>
          <cell r="BL232">
            <v>0</v>
          </cell>
          <cell r="BM232">
            <v>0</v>
          </cell>
          <cell r="BN232">
            <v>0</v>
          </cell>
          <cell r="BO232">
            <v>6</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t="str">
            <v>Yes</v>
          </cell>
          <cell r="DU232" t="str">
            <v>-</v>
          </cell>
          <cell r="DV232" t="str">
            <v>01932 425838</v>
          </cell>
          <cell r="DW232" t="str">
            <v>Denis.aldridge@runnymede.gov.uk</v>
          </cell>
        </row>
        <row r="233">
          <cell r="B233" t="str">
            <v>Crawley</v>
          </cell>
          <cell r="C233">
            <v>6</v>
          </cell>
          <cell r="D233">
            <v>5</v>
          </cell>
          <cell r="E233">
            <v>2</v>
          </cell>
          <cell r="F233">
            <v>0</v>
          </cell>
          <cell r="G233">
            <v>3</v>
          </cell>
          <cell r="H233">
            <v>1</v>
          </cell>
          <cell r="I233">
            <v>0</v>
          </cell>
          <cell r="J233">
            <v>0</v>
          </cell>
          <cell r="K233">
            <v>11</v>
          </cell>
          <cell r="L233">
            <v>0</v>
          </cell>
          <cell r="M233">
            <v>0</v>
          </cell>
          <cell r="N233">
            <v>0</v>
          </cell>
          <cell r="O233">
            <v>0</v>
          </cell>
          <cell r="P233">
            <v>0</v>
          </cell>
          <cell r="Q233">
            <v>0</v>
          </cell>
          <cell r="R233">
            <v>0</v>
          </cell>
          <cell r="S233">
            <v>0</v>
          </cell>
          <cell r="T233">
            <v>4</v>
          </cell>
          <cell r="U233">
            <v>3</v>
          </cell>
          <cell r="V233">
            <v>2</v>
          </cell>
          <cell r="W233">
            <v>1</v>
          </cell>
          <cell r="X233">
            <v>0</v>
          </cell>
          <cell r="Y233">
            <v>0</v>
          </cell>
          <cell r="Z233">
            <v>0</v>
          </cell>
          <cell r="AA233">
            <v>10</v>
          </cell>
          <cell r="AB233">
            <v>0</v>
          </cell>
          <cell r="AC233">
            <v>0</v>
          </cell>
          <cell r="AD233">
            <v>0</v>
          </cell>
          <cell r="AE233">
            <v>0</v>
          </cell>
          <cell r="AF233">
            <v>0</v>
          </cell>
          <cell r="AG233">
            <v>0</v>
          </cell>
          <cell r="AH233">
            <v>0</v>
          </cell>
          <cell r="AI233">
            <v>0</v>
          </cell>
          <cell r="AJ233">
            <v>3</v>
          </cell>
          <cell r="AK233">
            <v>4</v>
          </cell>
          <cell r="AL233">
            <v>3</v>
          </cell>
          <cell r="AM233">
            <v>2</v>
          </cell>
          <cell r="AN233">
            <v>0</v>
          </cell>
          <cell r="AO233">
            <v>0</v>
          </cell>
          <cell r="AP233">
            <v>0</v>
          </cell>
          <cell r="AQ233">
            <v>12</v>
          </cell>
          <cell r="AR233">
            <v>4</v>
          </cell>
          <cell r="AS233">
            <v>5</v>
          </cell>
          <cell r="AT233">
            <v>3</v>
          </cell>
          <cell r="AU233">
            <v>1</v>
          </cell>
          <cell r="AV233">
            <v>0</v>
          </cell>
          <cell r="AW233">
            <v>0</v>
          </cell>
          <cell r="AX233">
            <v>0</v>
          </cell>
          <cell r="AY233">
            <v>13</v>
          </cell>
          <cell r="AZ233">
            <v>4</v>
          </cell>
          <cell r="BA233">
            <v>4</v>
          </cell>
          <cell r="BB233">
            <v>2</v>
          </cell>
          <cell r="BC233">
            <v>1</v>
          </cell>
          <cell r="BD233">
            <v>0</v>
          </cell>
          <cell r="BE233">
            <v>0</v>
          </cell>
          <cell r="BF233">
            <v>0</v>
          </cell>
          <cell r="BG233">
            <v>11</v>
          </cell>
          <cell r="BH233">
            <v>20</v>
          </cell>
          <cell r="BI233">
            <v>18</v>
          </cell>
          <cell r="BJ233">
            <v>10</v>
          </cell>
          <cell r="BK233">
            <v>8</v>
          </cell>
          <cell r="BL233">
            <v>1</v>
          </cell>
          <cell r="BM233">
            <v>0</v>
          </cell>
          <cell r="BN233">
            <v>0</v>
          </cell>
          <cell r="BO233">
            <v>57</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t="str">
            <v>Yes</v>
          </cell>
          <cell r="DU233" t="str">
            <v>-Spoke to contact re TA queries &amp; all figures are correct the increases are due to a massive influx of homelessness &amp; the decrease is due to startin to convert. LS 27/07/07</v>
          </cell>
          <cell r="DV233" t="str">
            <v>01293 438470</v>
          </cell>
          <cell r="DW233" t="str">
            <v>mark.dow@crawley.gov.uk</v>
          </cell>
        </row>
        <row r="234">
          <cell r="B234" t="str">
            <v>Trafford</v>
          </cell>
          <cell r="C234">
            <v>9</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11</v>
          </cell>
          <cell r="U234">
            <v>10</v>
          </cell>
          <cell r="V234">
            <v>1</v>
          </cell>
          <cell r="W234">
            <v>0</v>
          </cell>
          <cell r="X234">
            <v>0</v>
          </cell>
          <cell r="Y234">
            <v>0</v>
          </cell>
          <cell r="Z234">
            <v>0</v>
          </cell>
          <cell r="AA234">
            <v>22</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11</v>
          </cell>
          <cell r="BI234">
            <v>10</v>
          </cell>
          <cell r="BJ234">
            <v>1</v>
          </cell>
          <cell r="BK234">
            <v>0</v>
          </cell>
          <cell r="BL234">
            <v>0</v>
          </cell>
          <cell r="BM234">
            <v>0</v>
          </cell>
          <cell r="BN234">
            <v>0</v>
          </cell>
          <cell r="BO234">
            <v>22</v>
          </cell>
          <cell r="BP234">
            <v>0</v>
          </cell>
          <cell r="BQ234">
            <v>0</v>
          </cell>
          <cell r="BR234">
            <v>0</v>
          </cell>
          <cell r="BS234">
            <v>0</v>
          </cell>
          <cell r="BT234">
            <v>0</v>
          </cell>
          <cell r="BU234">
            <v>0</v>
          </cell>
          <cell r="BV234">
            <v>0</v>
          </cell>
          <cell r="BW234">
            <v>0</v>
          </cell>
          <cell r="BX234">
            <v>4</v>
          </cell>
          <cell r="BY234">
            <v>4</v>
          </cell>
          <cell r="BZ234">
            <v>2</v>
          </cell>
          <cell r="CA234">
            <v>0</v>
          </cell>
          <cell r="CB234">
            <v>0</v>
          </cell>
          <cell r="CC234">
            <v>0</v>
          </cell>
          <cell r="CD234">
            <v>0</v>
          </cell>
          <cell r="CE234">
            <v>10</v>
          </cell>
          <cell r="CF234">
            <v>0</v>
          </cell>
          <cell r="CG234">
            <v>1</v>
          </cell>
          <cell r="CH234">
            <v>0</v>
          </cell>
          <cell r="CI234">
            <v>0</v>
          </cell>
          <cell r="CJ234">
            <v>0</v>
          </cell>
          <cell r="CK234">
            <v>0</v>
          </cell>
          <cell r="CL234">
            <v>0</v>
          </cell>
          <cell r="CM234">
            <v>1</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1</v>
          </cell>
          <cell r="DF234">
            <v>0</v>
          </cell>
          <cell r="DG234">
            <v>0</v>
          </cell>
          <cell r="DH234">
            <v>0</v>
          </cell>
          <cell r="DI234">
            <v>0</v>
          </cell>
          <cell r="DJ234">
            <v>0</v>
          </cell>
          <cell r="DK234">
            <v>1</v>
          </cell>
          <cell r="DL234">
            <v>4</v>
          </cell>
          <cell r="DM234">
            <v>6</v>
          </cell>
          <cell r="DN234">
            <v>2</v>
          </cell>
          <cell r="DO234">
            <v>0</v>
          </cell>
          <cell r="DP234">
            <v>0</v>
          </cell>
          <cell r="DQ234">
            <v>0</v>
          </cell>
          <cell r="DR234">
            <v>0</v>
          </cell>
          <cell r="DS234">
            <v>12</v>
          </cell>
          <cell r="DT234" t="str">
            <v>Yes</v>
          </cell>
          <cell r="DU234" t="str">
            <v>-</v>
          </cell>
          <cell r="DV234" t="str">
            <v>0161 912 4356</v>
          </cell>
          <cell r="DW234" t="str">
            <v>josie.williamson2@trafford.gov.uk</v>
          </cell>
        </row>
        <row r="235">
          <cell r="B235" t="str">
            <v>Solihull</v>
          </cell>
          <cell r="C235">
            <v>8</v>
          </cell>
          <cell r="D235">
            <v>2</v>
          </cell>
          <cell r="E235">
            <v>0</v>
          </cell>
          <cell r="F235">
            <v>0</v>
          </cell>
          <cell r="G235">
            <v>0</v>
          </cell>
          <cell r="H235">
            <v>0</v>
          </cell>
          <cell r="I235">
            <v>0</v>
          </cell>
          <cell r="J235">
            <v>0</v>
          </cell>
          <cell r="K235">
            <v>2</v>
          </cell>
          <cell r="L235">
            <v>0</v>
          </cell>
          <cell r="M235">
            <v>0</v>
          </cell>
          <cell r="N235">
            <v>0</v>
          </cell>
          <cell r="O235">
            <v>0</v>
          </cell>
          <cell r="P235">
            <v>0</v>
          </cell>
          <cell r="Q235">
            <v>0</v>
          </cell>
          <cell r="R235">
            <v>0</v>
          </cell>
          <cell r="S235">
            <v>0</v>
          </cell>
          <cell r="T235">
            <v>13</v>
          </cell>
          <cell r="U235">
            <v>0</v>
          </cell>
          <cell r="V235">
            <v>0</v>
          </cell>
          <cell r="W235">
            <v>0</v>
          </cell>
          <cell r="X235">
            <v>0</v>
          </cell>
          <cell r="Y235">
            <v>0</v>
          </cell>
          <cell r="Z235">
            <v>0</v>
          </cell>
          <cell r="AA235">
            <v>13</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7</v>
          </cell>
          <cell r="BA235">
            <v>0</v>
          </cell>
          <cell r="BB235">
            <v>0</v>
          </cell>
          <cell r="BC235">
            <v>0</v>
          </cell>
          <cell r="BD235">
            <v>0</v>
          </cell>
          <cell r="BE235">
            <v>0</v>
          </cell>
          <cell r="BF235">
            <v>0</v>
          </cell>
          <cell r="BG235">
            <v>7</v>
          </cell>
          <cell r="BH235">
            <v>22</v>
          </cell>
          <cell r="BI235">
            <v>0</v>
          </cell>
          <cell r="BJ235">
            <v>0</v>
          </cell>
          <cell r="BK235">
            <v>0</v>
          </cell>
          <cell r="BL235">
            <v>0</v>
          </cell>
          <cell r="BM235">
            <v>0</v>
          </cell>
          <cell r="BN235">
            <v>0</v>
          </cell>
          <cell r="BO235">
            <v>22</v>
          </cell>
          <cell r="BP235">
            <v>28</v>
          </cell>
          <cell r="BQ235">
            <v>0</v>
          </cell>
          <cell r="BR235">
            <v>0</v>
          </cell>
          <cell r="BS235">
            <v>0</v>
          </cell>
          <cell r="BT235">
            <v>0</v>
          </cell>
          <cell r="BU235">
            <v>0</v>
          </cell>
          <cell r="BV235">
            <v>0</v>
          </cell>
          <cell r="BW235">
            <v>28</v>
          </cell>
          <cell r="BX235">
            <v>31</v>
          </cell>
          <cell r="BY235">
            <v>0</v>
          </cell>
          <cell r="BZ235">
            <v>0</v>
          </cell>
          <cell r="CA235">
            <v>0</v>
          </cell>
          <cell r="CB235">
            <v>0</v>
          </cell>
          <cell r="CC235">
            <v>0</v>
          </cell>
          <cell r="CD235">
            <v>0</v>
          </cell>
          <cell r="CE235">
            <v>31</v>
          </cell>
          <cell r="CF235">
            <v>2</v>
          </cell>
          <cell r="CG235">
            <v>0</v>
          </cell>
          <cell r="CH235">
            <v>0</v>
          </cell>
          <cell r="CI235">
            <v>0</v>
          </cell>
          <cell r="CJ235">
            <v>0</v>
          </cell>
          <cell r="CK235">
            <v>0</v>
          </cell>
          <cell r="CL235">
            <v>0</v>
          </cell>
          <cell r="CM235">
            <v>2</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1</v>
          </cell>
          <cell r="DE235">
            <v>0</v>
          </cell>
          <cell r="DF235">
            <v>0</v>
          </cell>
          <cell r="DG235">
            <v>0</v>
          </cell>
          <cell r="DH235">
            <v>0</v>
          </cell>
          <cell r="DI235">
            <v>0</v>
          </cell>
          <cell r="DJ235">
            <v>0</v>
          </cell>
          <cell r="DK235">
            <v>1</v>
          </cell>
          <cell r="DL235">
            <v>62</v>
          </cell>
          <cell r="DM235">
            <v>0</v>
          </cell>
          <cell r="DN235">
            <v>0</v>
          </cell>
          <cell r="DO235">
            <v>0</v>
          </cell>
          <cell r="DP235">
            <v>0</v>
          </cell>
          <cell r="DQ235">
            <v>0</v>
          </cell>
          <cell r="DR235">
            <v>0</v>
          </cell>
          <cell r="DS235">
            <v>62</v>
          </cell>
          <cell r="DT235" t="str">
            <v>Yes</v>
          </cell>
          <cell r="DU235" t="str">
            <v>-</v>
          </cell>
          <cell r="DV235" t="str">
            <v>0121 779 8919</v>
          </cell>
          <cell r="DW235" t="str">
            <v>kholmes@solihullcommunityhousing.org.uk</v>
          </cell>
        </row>
        <row r="236">
          <cell r="B236" t="str">
            <v>Enfield</v>
          </cell>
          <cell r="C236">
            <v>5</v>
          </cell>
          <cell r="D236">
            <v>0</v>
          </cell>
          <cell r="E236">
            <v>0</v>
          </cell>
          <cell r="F236">
            <v>0</v>
          </cell>
          <cell r="G236">
            <v>0</v>
          </cell>
          <cell r="H236">
            <v>0</v>
          </cell>
          <cell r="I236">
            <v>0</v>
          </cell>
          <cell r="J236">
            <v>0</v>
          </cell>
          <cell r="K236">
            <v>0</v>
          </cell>
          <cell r="L236">
            <v>0</v>
          </cell>
          <cell r="M236">
            <v>0</v>
          </cell>
          <cell r="N236">
            <v>7</v>
          </cell>
          <cell r="O236">
            <v>0</v>
          </cell>
          <cell r="P236">
            <v>0</v>
          </cell>
          <cell r="Q236">
            <v>0</v>
          </cell>
          <cell r="R236">
            <v>0</v>
          </cell>
          <cell r="S236">
            <v>7</v>
          </cell>
          <cell r="T236">
            <v>33</v>
          </cell>
          <cell r="U236">
            <v>19</v>
          </cell>
          <cell r="V236">
            <v>17</v>
          </cell>
          <cell r="W236">
            <v>20</v>
          </cell>
          <cell r="X236">
            <v>23</v>
          </cell>
          <cell r="Y236">
            <v>8</v>
          </cell>
          <cell r="Z236">
            <v>7</v>
          </cell>
          <cell r="AA236">
            <v>127</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7</v>
          </cell>
          <cell r="AS236">
            <v>0</v>
          </cell>
          <cell r="AT236">
            <v>0</v>
          </cell>
          <cell r="AU236">
            <v>0</v>
          </cell>
          <cell r="AV236">
            <v>0</v>
          </cell>
          <cell r="AW236">
            <v>0</v>
          </cell>
          <cell r="AX236">
            <v>0</v>
          </cell>
          <cell r="AY236">
            <v>7</v>
          </cell>
          <cell r="AZ236">
            <v>5</v>
          </cell>
          <cell r="BA236">
            <v>0</v>
          </cell>
          <cell r="BB236">
            <v>5</v>
          </cell>
          <cell r="BC236">
            <v>9</v>
          </cell>
          <cell r="BD236">
            <v>6</v>
          </cell>
          <cell r="BE236">
            <v>2</v>
          </cell>
          <cell r="BF236">
            <v>5</v>
          </cell>
          <cell r="BG236">
            <v>32</v>
          </cell>
          <cell r="BH236">
            <v>45</v>
          </cell>
          <cell r="BI236">
            <v>19</v>
          </cell>
          <cell r="BJ236">
            <v>29</v>
          </cell>
          <cell r="BK236">
            <v>29</v>
          </cell>
          <cell r="BL236">
            <v>29</v>
          </cell>
          <cell r="BM236">
            <v>10</v>
          </cell>
          <cell r="BN236">
            <v>12</v>
          </cell>
          <cell r="BO236">
            <v>173</v>
          </cell>
          <cell r="BP236">
            <v>0</v>
          </cell>
          <cell r="BQ236">
            <v>0</v>
          </cell>
          <cell r="BR236">
            <v>0</v>
          </cell>
          <cell r="BS236">
            <v>0</v>
          </cell>
          <cell r="BT236">
            <v>0</v>
          </cell>
          <cell r="BU236">
            <v>0</v>
          </cell>
          <cell r="BV236">
            <v>0</v>
          </cell>
          <cell r="BW236">
            <v>0</v>
          </cell>
          <cell r="BX236">
            <v>2</v>
          </cell>
          <cell r="BY236">
            <v>2</v>
          </cell>
          <cell r="BZ236">
            <v>0</v>
          </cell>
          <cell r="CA236">
            <v>0</v>
          </cell>
          <cell r="CB236">
            <v>0</v>
          </cell>
          <cell r="CC236">
            <v>0</v>
          </cell>
          <cell r="CD236">
            <v>0</v>
          </cell>
          <cell r="CE236">
            <v>4</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1</v>
          </cell>
          <cell r="DE236">
            <v>0</v>
          </cell>
          <cell r="DF236">
            <v>2</v>
          </cell>
          <cell r="DG236">
            <v>0</v>
          </cell>
          <cell r="DH236">
            <v>0</v>
          </cell>
          <cell r="DI236">
            <v>0</v>
          </cell>
          <cell r="DJ236">
            <v>0</v>
          </cell>
          <cell r="DK236">
            <v>3</v>
          </cell>
          <cell r="DL236">
            <v>3</v>
          </cell>
          <cell r="DM236">
            <v>2</v>
          </cell>
          <cell r="DN236">
            <v>2</v>
          </cell>
          <cell r="DO236">
            <v>0</v>
          </cell>
          <cell r="DP236">
            <v>0</v>
          </cell>
          <cell r="DQ236">
            <v>0</v>
          </cell>
          <cell r="DR236">
            <v>0</v>
          </cell>
          <cell r="DS236">
            <v>7</v>
          </cell>
          <cell r="DT236" t="str">
            <v>Yes</v>
          </cell>
          <cell r="DU236" t="str">
            <v xml:space="preserve"> </v>
          </cell>
          <cell r="DV236" t="str">
            <v>020 8379 4506</v>
          </cell>
          <cell r="DW236" t="str">
            <v>jacqueline.davis@enfield.gov.uk</v>
          </cell>
        </row>
        <row r="237">
          <cell r="B237" t="str">
            <v>Bracknell Forest</v>
          </cell>
          <cell r="C237">
            <v>6</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13</v>
          </cell>
          <cell r="U237">
            <v>2</v>
          </cell>
          <cell r="V237">
            <v>0</v>
          </cell>
          <cell r="W237">
            <v>0</v>
          </cell>
          <cell r="X237">
            <v>1</v>
          </cell>
          <cell r="Y237">
            <v>0</v>
          </cell>
          <cell r="Z237">
            <v>0</v>
          </cell>
          <cell r="AA237">
            <v>16</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1</v>
          </cell>
          <cell r="BA237">
            <v>1</v>
          </cell>
          <cell r="BB237">
            <v>1</v>
          </cell>
          <cell r="BC237">
            <v>0</v>
          </cell>
          <cell r="BD237">
            <v>0</v>
          </cell>
          <cell r="BE237">
            <v>0</v>
          </cell>
          <cell r="BF237">
            <v>0</v>
          </cell>
          <cell r="BG237">
            <v>3</v>
          </cell>
          <cell r="BH237">
            <v>14</v>
          </cell>
          <cell r="BI237">
            <v>3</v>
          </cell>
          <cell r="BJ237">
            <v>1</v>
          </cell>
          <cell r="BK237">
            <v>0</v>
          </cell>
          <cell r="BL237">
            <v>1</v>
          </cell>
          <cell r="BM237">
            <v>0</v>
          </cell>
          <cell r="BN237">
            <v>0</v>
          </cell>
          <cell r="BO237">
            <v>19</v>
          </cell>
          <cell r="BP237">
            <v>0</v>
          </cell>
          <cell r="BQ237">
            <v>0</v>
          </cell>
          <cell r="BR237">
            <v>0</v>
          </cell>
          <cell r="BS237">
            <v>0</v>
          </cell>
          <cell r="BT237">
            <v>0</v>
          </cell>
          <cell r="BU237">
            <v>0</v>
          </cell>
          <cell r="BV237">
            <v>0</v>
          </cell>
          <cell r="BW237">
            <v>0</v>
          </cell>
          <cell r="BX237">
            <v>5</v>
          </cell>
          <cell r="BY237">
            <v>0</v>
          </cell>
          <cell r="BZ237">
            <v>0</v>
          </cell>
          <cell r="CA237">
            <v>0</v>
          </cell>
          <cell r="CB237">
            <v>0</v>
          </cell>
          <cell r="CC237">
            <v>0</v>
          </cell>
          <cell r="CD237">
            <v>0</v>
          </cell>
          <cell r="CE237">
            <v>5</v>
          </cell>
          <cell r="CF237">
            <v>1</v>
          </cell>
          <cell r="CG237">
            <v>0</v>
          </cell>
          <cell r="CH237">
            <v>0</v>
          </cell>
          <cell r="CI237">
            <v>0</v>
          </cell>
          <cell r="CJ237">
            <v>0</v>
          </cell>
          <cell r="CK237">
            <v>0</v>
          </cell>
          <cell r="CL237">
            <v>0</v>
          </cell>
          <cell r="CM237">
            <v>1</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6</v>
          </cell>
          <cell r="DM237">
            <v>0</v>
          </cell>
          <cell r="DN237">
            <v>0</v>
          </cell>
          <cell r="DO237">
            <v>0</v>
          </cell>
          <cell r="DP237">
            <v>0</v>
          </cell>
          <cell r="DQ237">
            <v>0</v>
          </cell>
          <cell r="DR237">
            <v>0</v>
          </cell>
          <cell r="DS237">
            <v>6</v>
          </cell>
          <cell r="DT237" t="str">
            <v>Yes</v>
          </cell>
          <cell r="DU237" t="str">
            <v>-</v>
          </cell>
          <cell r="DV237" t="str">
            <v>01344 351595</v>
          </cell>
          <cell r="DW237" t="str">
            <v>tessaminnis@bracknell-forest.gov.uk</v>
          </cell>
        </row>
        <row r="238">
          <cell r="B238" t="str">
            <v>Allerdale</v>
          </cell>
          <cell r="C238">
            <v>9</v>
          </cell>
          <cell r="D238">
            <v>0</v>
          </cell>
          <cell r="E238">
            <v>0</v>
          </cell>
          <cell r="F238">
            <v>0</v>
          </cell>
          <cell r="G238">
            <v>0</v>
          </cell>
          <cell r="H238">
            <v>0</v>
          </cell>
          <cell r="I238">
            <v>0</v>
          </cell>
          <cell r="J238">
            <v>0</v>
          </cell>
          <cell r="K238">
            <v>0</v>
          </cell>
          <cell r="L238">
            <v>3</v>
          </cell>
          <cell r="M238">
            <v>0</v>
          </cell>
          <cell r="N238">
            <v>0</v>
          </cell>
          <cell r="O238">
            <v>0</v>
          </cell>
          <cell r="P238">
            <v>0</v>
          </cell>
          <cell r="Q238">
            <v>0</v>
          </cell>
          <cell r="R238">
            <v>0</v>
          </cell>
          <cell r="S238">
            <v>3</v>
          </cell>
          <cell r="T238">
            <v>16</v>
          </cell>
          <cell r="U238">
            <v>3</v>
          </cell>
          <cell r="V238">
            <v>1</v>
          </cell>
          <cell r="W238">
            <v>0</v>
          </cell>
          <cell r="X238">
            <v>0</v>
          </cell>
          <cell r="Y238">
            <v>0</v>
          </cell>
          <cell r="Z238">
            <v>0</v>
          </cell>
          <cell r="AA238">
            <v>20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1</v>
          </cell>
          <cell r="BA238">
            <v>0</v>
          </cell>
          <cell r="BB238">
            <v>0</v>
          </cell>
          <cell r="BC238">
            <v>0</v>
          </cell>
          <cell r="BD238">
            <v>0</v>
          </cell>
          <cell r="BE238">
            <v>0</v>
          </cell>
          <cell r="BF238">
            <v>0</v>
          </cell>
          <cell r="BG238">
            <v>1</v>
          </cell>
          <cell r="BH238">
            <v>20</v>
          </cell>
          <cell r="BI238">
            <v>3</v>
          </cell>
          <cell r="BJ238">
            <v>1</v>
          </cell>
          <cell r="BK238">
            <v>0</v>
          </cell>
          <cell r="BL238">
            <v>0</v>
          </cell>
          <cell r="BM238">
            <v>0</v>
          </cell>
          <cell r="BN238">
            <v>0</v>
          </cell>
          <cell r="BO238">
            <v>24</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19</v>
          </cell>
          <cell r="CG238">
            <v>1</v>
          </cell>
          <cell r="CH238">
            <v>0</v>
          </cell>
          <cell r="CI238">
            <v>0</v>
          </cell>
          <cell r="CJ238">
            <v>0</v>
          </cell>
          <cell r="CK238">
            <v>0</v>
          </cell>
          <cell r="CL238">
            <v>0</v>
          </cell>
          <cell r="CM238">
            <v>20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19</v>
          </cell>
          <cell r="DM238">
            <v>1</v>
          </cell>
          <cell r="DN238">
            <v>0</v>
          </cell>
          <cell r="DO238">
            <v>0</v>
          </cell>
          <cell r="DP238">
            <v>0</v>
          </cell>
          <cell r="DQ238">
            <v>0</v>
          </cell>
          <cell r="DR238">
            <v>0</v>
          </cell>
          <cell r="DS238">
            <v>20</v>
          </cell>
          <cell r="DT238" t="str">
            <v>Yes</v>
          </cell>
          <cell r="DU238" t="str">
            <v>-</v>
          </cell>
          <cell r="DV238" t="str">
            <v>01900 702664</v>
          </cell>
          <cell r="DW238" t="str">
            <v>geoff.robertson@allerdale.gov.uk</v>
          </cell>
        </row>
        <row r="239">
          <cell r="B239" t="str">
            <v>Bolsover</v>
          </cell>
          <cell r="C239">
            <v>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4</v>
          </cell>
          <cell r="U239">
            <v>0</v>
          </cell>
          <cell r="V239">
            <v>0</v>
          </cell>
          <cell r="W239">
            <v>0</v>
          </cell>
          <cell r="X239">
            <v>0</v>
          </cell>
          <cell r="Y239">
            <v>0</v>
          </cell>
          <cell r="Z239">
            <v>0</v>
          </cell>
          <cell r="AA239">
            <v>4</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11</v>
          </cell>
          <cell r="BA239">
            <v>0</v>
          </cell>
          <cell r="BB239">
            <v>0</v>
          </cell>
          <cell r="BC239">
            <v>0</v>
          </cell>
          <cell r="BD239">
            <v>0</v>
          </cell>
          <cell r="BE239">
            <v>0</v>
          </cell>
          <cell r="BF239">
            <v>0</v>
          </cell>
          <cell r="BG239">
            <v>11</v>
          </cell>
          <cell r="BH239">
            <v>15</v>
          </cell>
          <cell r="BI239">
            <v>0</v>
          </cell>
          <cell r="BJ239">
            <v>0</v>
          </cell>
          <cell r="BK239">
            <v>0</v>
          </cell>
          <cell r="BL239">
            <v>0</v>
          </cell>
          <cell r="BM239">
            <v>0</v>
          </cell>
          <cell r="BN239">
            <v>0</v>
          </cell>
          <cell r="BO239">
            <v>15</v>
          </cell>
          <cell r="BP239">
            <v>0</v>
          </cell>
          <cell r="BQ239">
            <v>0</v>
          </cell>
          <cell r="BR239">
            <v>0</v>
          </cell>
          <cell r="BS239">
            <v>0</v>
          </cell>
          <cell r="BT239">
            <v>0</v>
          </cell>
          <cell r="BU239">
            <v>0</v>
          </cell>
          <cell r="BV239">
            <v>0</v>
          </cell>
          <cell r="BW239">
            <v>0</v>
          </cell>
          <cell r="BX239">
            <v>1</v>
          </cell>
          <cell r="BY239">
            <v>0</v>
          </cell>
          <cell r="BZ239">
            <v>0</v>
          </cell>
          <cell r="CA239">
            <v>0</v>
          </cell>
          <cell r="CB239">
            <v>0</v>
          </cell>
          <cell r="CC239">
            <v>0</v>
          </cell>
          <cell r="CD239">
            <v>0</v>
          </cell>
          <cell r="CE239">
            <v>1</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1</v>
          </cell>
          <cell r="DE239">
            <v>0</v>
          </cell>
          <cell r="DF239">
            <v>0</v>
          </cell>
          <cell r="DG239">
            <v>0</v>
          </cell>
          <cell r="DH239">
            <v>0</v>
          </cell>
          <cell r="DI239">
            <v>0</v>
          </cell>
          <cell r="DJ239">
            <v>0</v>
          </cell>
          <cell r="DK239">
            <v>1</v>
          </cell>
          <cell r="DL239">
            <v>2</v>
          </cell>
          <cell r="DM239">
            <v>0</v>
          </cell>
          <cell r="DN239">
            <v>0</v>
          </cell>
          <cell r="DO239">
            <v>0</v>
          </cell>
          <cell r="DP239">
            <v>0</v>
          </cell>
          <cell r="DQ239">
            <v>0</v>
          </cell>
          <cell r="DR239">
            <v>0</v>
          </cell>
          <cell r="DS239">
            <v>2</v>
          </cell>
          <cell r="DT239">
            <v>0</v>
          </cell>
          <cell r="DU239">
            <v>0</v>
          </cell>
          <cell r="DV239">
            <v>0</v>
          </cell>
          <cell r="DW239">
            <v>0</v>
          </cell>
        </row>
        <row r="240">
          <cell r="B240" t="str">
            <v>Wyre Forest</v>
          </cell>
          <cell r="C240">
            <v>8</v>
          </cell>
          <cell r="D240">
            <v>0</v>
          </cell>
          <cell r="E240">
            <v>0</v>
          </cell>
          <cell r="F240">
            <v>0</v>
          </cell>
          <cell r="G240">
            <v>0</v>
          </cell>
          <cell r="H240">
            <v>0</v>
          </cell>
          <cell r="I240">
            <v>0</v>
          </cell>
          <cell r="J240">
            <v>0</v>
          </cell>
          <cell r="K240">
            <v>0</v>
          </cell>
          <cell r="L240">
            <v>2</v>
          </cell>
          <cell r="M240">
            <v>0</v>
          </cell>
          <cell r="N240">
            <v>0</v>
          </cell>
          <cell r="O240">
            <v>0</v>
          </cell>
          <cell r="P240">
            <v>0</v>
          </cell>
          <cell r="Q240">
            <v>0</v>
          </cell>
          <cell r="R240">
            <v>0</v>
          </cell>
          <cell r="S240">
            <v>2</v>
          </cell>
          <cell r="T240">
            <v>10</v>
          </cell>
          <cell r="U240">
            <v>9</v>
          </cell>
          <cell r="V240">
            <v>0</v>
          </cell>
          <cell r="W240">
            <v>0</v>
          </cell>
          <cell r="X240">
            <v>0</v>
          </cell>
          <cell r="Y240">
            <v>0</v>
          </cell>
          <cell r="Z240">
            <v>0</v>
          </cell>
          <cell r="AA240">
            <v>19</v>
          </cell>
          <cell r="AB240">
            <v>3</v>
          </cell>
          <cell r="AC240">
            <v>0</v>
          </cell>
          <cell r="AD240">
            <v>0</v>
          </cell>
          <cell r="AE240">
            <v>0</v>
          </cell>
          <cell r="AF240">
            <v>0</v>
          </cell>
          <cell r="AG240">
            <v>0</v>
          </cell>
          <cell r="AH240">
            <v>0</v>
          </cell>
          <cell r="AI240">
            <v>3</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15</v>
          </cell>
          <cell r="BI240">
            <v>9</v>
          </cell>
          <cell r="BJ240">
            <v>0</v>
          </cell>
          <cell r="BK240">
            <v>0</v>
          </cell>
          <cell r="BL240">
            <v>0</v>
          </cell>
          <cell r="BM240">
            <v>0</v>
          </cell>
          <cell r="BN240">
            <v>0</v>
          </cell>
          <cell r="BO240">
            <v>24</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t="str">
            <v>Yes</v>
          </cell>
          <cell r="DU240" t="str">
            <v>-</v>
          </cell>
          <cell r="DV240" t="str">
            <v>01562 732562</v>
          </cell>
          <cell r="DW240" t="str">
            <v>mark.williams@wyreforestdc.gov.uk</v>
          </cell>
        </row>
        <row r="241">
          <cell r="B241" t="str">
            <v>Hyndburn</v>
          </cell>
          <cell r="C241">
            <v>9</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1</v>
          </cell>
          <cell r="U241">
            <v>0</v>
          </cell>
          <cell r="V241">
            <v>0</v>
          </cell>
          <cell r="W241">
            <v>0</v>
          </cell>
          <cell r="X241">
            <v>0</v>
          </cell>
          <cell r="Y241">
            <v>0</v>
          </cell>
          <cell r="Z241">
            <v>0</v>
          </cell>
          <cell r="AA241">
            <v>1</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1</v>
          </cell>
          <cell r="BI241">
            <v>0</v>
          </cell>
          <cell r="BJ241">
            <v>0</v>
          </cell>
          <cell r="BK241">
            <v>0</v>
          </cell>
          <cell r="BL241">
            <v>0</v>
          </cell>
          <cell r="BM241">
            <v>0</v>
          </cell>
          <cell r="BN241">
            <v>0</v>
          </cell>
          <cell r="BO241">
            <v>1</v>
          </cell>
          <cell r="BP241">
            <v>0</v>
          </cell>
          <cell r="BQ241">
            <v>0</v>
          </cell>
          <cell r="BR241">
            <v>0</v>
          </cell>
          <cell r="BS241">
            <v>0</v>
          </cell>
          <cell r="BT241">
            <v>0</v>
          </cell>
          <cell r="BU241">
            <v>0</v>
          </cell>
          <cell r="BV241">
            <v>0</v>
          </cell>
          <cell r="BW241">
            <v>0</v>
          </cell>
          <cell r="BX241">
            <v>1</v>
          </cell>
          <cell r="BY241">
            <v>0</v>
          </cell>
          <cell r="BZ241">
            <v>0</v>
          </cell>
          <cell r="CA241">
            <v>0</v>
          </cell>
          <cell r="CB241">
            <v>0</v>
          </cell>
          <cell r="CC241">
            <v>0</v>
          </cell>
          <cell r="CD241">
            <v>0</v>
          </cell>
          <cell r="CE241">
            <v>1</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1</v>
          </cell>
          <cell r="DM241">
            <v>0</v>
          </cell>
          <cell r="DN241">
            <v>0</v>
          </cell>
          <cell r="DO241">
            <v>0</v>
          </cell>
          <cell r="DP241">
            <v>0</v>
          </cell>
          <cell r="DQ241">
            <v>0</v>
          </cell>
          <cell r="DR241">
            <v>0</v>
          </cell>
          <cell r="DS241">
            <v>1</v>
          </cell>
          <cell r="DT241" t="str">
            <v>Yes</v>
          </cell>
          <cell r="DU241" t="str">
            <v>-</v>
          </cell>
          <cell r="DV241" t="str">
            <v>01254 380655</v>
          </cell>
          <cell r="DW241" t="str">
            <v>catherine.lord@hyndburnbc.gov.uk</v>
          </cell>
        </row>
        <row r="242">
          <cell r="B242" t="str">
            <v>North Kesteven</v>
          </cell>
          <cell r="C242">
            <v>3</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1</v>
          </cell>
          <cell r="U242">
            <v>3</v>
          </cell>
          <cell r="V242">
            <v>3</v>
          </cell>
          <cell r="W242">
            <v>1</v>
          </cell>
          <cell r="X242">
            <v>0</v>
          </cell>
          <cell r="Y242">
            <v>0</v>
          </cell>
          <cell r="Z242">
            <v>0</v>
          </cell>
          <cell r="AA242">
            <v>8</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3</v>
          </cell>
          <cell r="BC242">
            <v>2</v>
          </cell>
          <cell r="BD242">
            <v>0</v>
          </cell>
          <cell r="BE242">
            <v>0</v>
          </cell>
          <cell r="BF242">
            <v>0</v>
          </cell>
          <cell r="BG242">
            <v>5</v>
          </cell>
          <cell r="BH242">
            <v>1</v>
          </cell>
          <cell r="BI242">
            <v>3</v>
          </cell>
          <cell r="BJ242">
            <v>6</v>
          </cell>
          <cell r="BK242">
            <v>3</v>
          </cell>
          <cell r="BL242">
            <v>0</v>
          </cell>
          <cell r="BM242">
            <v>0</v>
          </cell>
          <cell r="BN242">
            <v>0</v>
          </cell>
          <cell r="BO242">
            <v>13</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t="str">
            <v>Yes</v>
          </cell>
          <cell r="DU242" t="str">
            <v>-</v>
          </cell>
          <cell r="DV242" t="str">
            <v>01529 308179</v>
          </cell>
          <cell r="DW242" t="str">
            <v>tracy_aldrich@n-kesteven.gov.uk</v>
          </cell>
        </row>
        <row r="243">
          <cell r="B243" t="str">
            <v>Hambleton</v>
          </cell>
          <cell r="C243">
            <v>2</v>
          </cell>
          <cell r="D243">
            <v>0</v>
          </cell>
          <cell r="E243">
            <v>0</v>
          </cell>
          <cell r="F243">
            <v>0</v>
          </cell>
          <cell r="G243">
            <v>0</v>
          </cell>
          <cell r="H243">
            <v>0</v>
          </cell>
          <cell r="I243">
            <v>0</v>
          </cell>
          <cell r="J243">
            <v>0</v>
          </cell>
          <cell r="K243">
            <v>0</v>
          </cell>
          <cell r="L243">
            <v>1</v>
          </cell>
          <cell r="M243">
            <v>0</v>
          </cell>
          <cell r="N243">
            <v>0</v>
          </cell>
          <cell r="O243">
            <v>0</v>
          </cell>
          <cell r="P243">
            <v>0</v>
          </cell>
          <cell r="Q243">
            <v>0</v>
          </cell>
          <cell r="R243">
            <v>0</v>
          </cell>
          <cell r="S243">
            <v>1</v>
          </cell>
          <cell r="T243">
            <v>3</v>
          </cell>
          <cell r="U243">
            <v>5</v>
          </cell>
          <cell r="V243">
            <v>0</v>
          </cell>
          <cell r="W243">
            <v>0</v>
          </cell>
          <cell r="X243">
            <v>0</v>
          </cell>
          <cell r="Y243">
            <v>0</v>
          </cell>
          <cell r="Z243">
            <v>0</v>
          </cell>
          <cell r="AA243">
            <v>8</v>
          </cell>
          <cell r="AB243">
            <v>1</v>
          </cell>
          <cell r="AC243">
            <v>0</v>
          </cell>
          <cell r="AD243">
            <v>0</v>
          </cell>
          <cell r="AE243">
            <v>0</v>
          </cell>
          <cell r="AF243">
            <v>0</v>
          </cell>
          <cell r="AG243">
            <v>0</v>
          </cell>
          <cell r="AH243">
            <v>0</v>
          </cell>
          <cell r="AI243">
            <v>1</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3</v>
          </cell>
          <cell r="BA243">
            <v>0</v>
          </cell>
          <cell r="BB243">
            <v>0</v>
          </cell>
          <cell r="BC243">
            <v>0</v>
          </cell>
          <cell r="BD243">
            <v>0</v>
          </cell>
          <cell r="BE243">
            <v>0</v>
          </cell>
          <cell r="BF243">
            <v>0</v>
          </cell>
          <cell r="BG243">
            <v>3</v>
          </cell>
          <cell r="BH243">
            <v>8</v>
          </cell>
          <cell r="BI243">
            <v>5</v>
          </cell>
          <cell r="BJ243">
            <v>0</v>
          </cell>
          <cell r="BK243">
            <v>0</v>
          </cell>
          <cell r="BL243">
            <v>0</v>
          </cell>
          <cell r="BM243">
            <v>0</v>
          </cell>
          <cell r="BN243">
            <v>0</v>
          </cell>
          <cell r="BO243">
            <v>13</v>
          </cell>
          <cell r="BP243">
            <v>0</v>
          </cell>
          <cell r="BQ243">
            <v>0</v>
          </cell>
          <cell r="BR243">
            <v>0</v>
          </cell>
          <cell r="BS243">
            <v>0</v>
          </cell>
          <cell r="BT243">
            <v>0</v>
          </cell>
          <cell r="BU243">
            <v>0</v>
          </cell>
          <cell r="BV243">
            <v>0</v>
          </cell>
          <cell r="BW243">
            <v>0</v>
          </cell>
          <cell r="BX243">
            <v>1</v>
          </cell>
          <cell r="BY243">
            <v>0</v>
          </cell>
          <cell r="BZ243">
            <v>0</v>
          </cell>
          <cell r="CA243">
            <v>0</v>
          </cell>
          <cell r="CB243">
            <v>0</v>
          </cell>
          <cell r="CC243">
            <v>0</v>
          </cell>
          <cell r="CD243">
            <v>0</v>
          </cell>
          <cell r="CE243">
            <v>1</v>
          </cell>
          <cell r="CF243">
            <v>2</v>
          </cell>
          <cell r="CG243">
            <v>5</v>
          </cell>
          <cell r="CH243">
            <v>0</v>
          </cell>
          <cell r="CI243">
            <v>0</v>
          </cell>
          <cell r="CJ243">
            <v>0</v>
          </cell>
          <cell r="CK243">
            <v>0</v>
          </cell>
          <cell r="CL243">
            <v>0</v>
          </cell>
          <cell r="CM243">
            <v>7</v>
          </cell>
          <cell r="CN243">
            <v>1</v>
          </cell>
          <cell r="CO243">
            <v>0</v>
          </cell>
          <cell r="CP243">
            <v>0</v>
          </cell>
          <cell r="CQ243">
            <v>0</v>
          </cell>
          <cell r="CR243">
            <v>0</v>
          </cell>
          <cell r="CS243">
            <v>0</v>
          </cell>
          <cell r="CT243">
            <v>0</v>
          </cell>
          <cell r="CU243">
            <v>1</v>
          </cell>
          <cell r="CV243">
            <v>0</v>
          </cell>
          <cell r="CW243">
            <v>0</v>
          </cell>
          <cell r="CX243">
            <v>0</v>
          </cell>
          <cell r="CY243">
            <v>0</v>
          </cell>
          <cell r="CZ243">
            <v>0</v>
          </cell>
          <cell r="DA243">
            <v>0</v>
          </cell>
          <cell r="DB243">
            <v>0</v>
          </cell>
          <cell r="DC243">
            <v>0</v>
          </cell>
          <cell r="DD243">
            <v>2</v>
          </cell>
          <cell r="DE243">
            <v>0</v>
          </cell>
          <cell r="DF243">
            <v>0</v>
          </cell>
          <cell r="DG243">
            <v>0</v>
          </cell>
          <cell r="DH243">
            <v>0</v>
          </cell>
          <cell r="DI243">
            <v>0</v>
          </cell>
          <cell r="DJ243">
            <v>0</v>
          </cell>
          <cell r="DK243">
            <v>2</v>
          </cell>
          <cell r="DL243">
            <v>6</v>
          </cell>
          <cell r="DM243">
            <v>5</v>
          </cell>
          <cell r="DN243">
            <v>0</v>
          </cell>
          <cell r="DO243">
            <v>0</v>
          </cell>
          <cell r="DP243">
            <v>0</v>
          </cell>
          <cell r="DQ243">
            <v>0</v>
          </cell>
          <cell r="DR243">
            <v>0</v>
          </cell>
          <cell r="DS243">
            <v>11</v>
          </cell>
          <cell r="DT243" t="str">
            <v>Yes</v>
          </cell>
          <cell r="DU243" t="str">
            <v>-</v>
          </cell>
          <cell r="DV243" t="str">
            <v>01609 767177</v>
          </cell>
          <cell r="DW243" t="str">
            <v>christine.mavin@hambleton.gov.uk</v>
          </cell>
        </row>
        <row r="244">
          <cell r="B244" t="str">
            <v>South Somerset</v>
          </cell>
          <cell r="C244">
            <v>7</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20</v>
          </cell>
          <cell r="U244">
            <v>11</v>
          </cell>
          <cell r="V244">
            <v>2</v>
          </cell>
          <cell r="W244">
            <v>0</v>
          </cell>
          <cell r="X244">
            <v>0</v>
          </cell>
          <cell r="Y244">
            <v>0</v>
          </cell>
          <cell r="Z244">
            <v>0</v>
          </cell>
          <cell r="AA244">
            <v>33</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1</v>
          </cell>
          <cell r="BA244">
            <v>0</v>
          </cell>
          <cell r="BB244">
            <v>0</v>
          </cell>
          <cell r="BC244">
            <v>0</v>
          </cell>
          <cell r="BD244">
            <v>0</v>
          </cell>
          <cell r="BE244">
            <v>0</v>
          </cell>
          <cell r="BF244">
            <v>0</v>
          </cell>
          <cell r="BG244">
            <v>1</v>
          </cell>
          <cell r="BH244">
            <v>21</v>
          </cell>
          <cell r="BI244">
            <v>11</v>
          </cell>
          <cell r="BJ244">
            <v>2</v>
          </cell>
          <cell r="BK244">
            <v>0</v>
          </cell>
          <cell r="BL244">
            <v>0</v>
          </cell>
          <cell r="BM244">
            <v>0</v>
          </cell>
          <cell r="BN244">
            <v>0</v>
          </cell>
          <cell r="BO244">
            <v>34</v>
          </cell>
          <cell r="BP244">
            <v>0</v>
          </cell>
          <cell r="BQ244">
            <v>0</v>
          </cell>
          <cell r="BR244">
            <v>0</v>
          </cell>
          <cell r="BS244">
            <v>0</v>
          </cell>
          <cell r="BT244">
            <v>0</v>
          </cell>
          <cell r="BU244">
            <v>0</v>
          </cell>
          <cell r="BV244">
            <v>0</v>
          </cell>
          <cell r="BW244">
            <v>0</v>
          </cell>
          <cell r="BX244">
            <v>4</v>
          </cell>
          <cell r="BY244">
            <v>0</v>
          </cell>
          <cell r="BZ244">
            <v>0</v>
          </cell>
          <cell r="CA244">
            <v>0</v>
          </cell>
          <cell r="CB244">
            <v>0</v>
          </cell>
          <cell r="CC244">
            <v>0</v>
          </cell>
          <cell r="CD244">
            <v>0</v>
          </cell>
          <cell r="CE244">
            <v>4</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4</v>
          </cell>
          <cell r="DM244">
            <v>0</v>
          </cell>
          <cell r="DN244">
            <v>0</v>
          </cell>
          <cell r="DO244">
            <v>0</v>
          </cell>
          <cell r="DP244">
            <v>0</v>
          </cell>
          <cell r="DQ244">
            <v>0</v>
          </cell>
          <cell r="DR244">
            <v>0</v>
          </cell>
          <cell r="DS244">
            <v>4</v>
          </cell>
          <cell r="DT244" t="str">
            <v>Yes</v>
          </cell>
          <cell r="DU244" t="str">
            <v>-</v>
          </cell>
          <cell r="DV244" t="str">
            <v>01935 462946</v>
          </cell>
          <cell r="DW244" t="str">
            <v>louise.field@southsomerset.gov.uk</v>
          </cell>
        </row>
        <row r="245">
          <cell r="B245" t="str">
            <v>Ipswich</v>
          </cell>
          <cell r="C245">
            <v>4</v>
          </cell>
          <cell r="D245">
            <v>15</v>
          </cell>
          <cell r="E245">
            <v>0</v>
          </cell>
          <cell r="F245">
            <v>0</v>
          </cell>
          <cell r="G245">
            <v>0</v>
          </cell>
          <cell r="H245">
            <v>0</v>
          </cell>
          <cell r="I245">
            <v>0</v>
          </cell>
          <cell r="J245">
            <v>0</v>
          </cell>
          <cell r="K245">
            <v>15</v>
          </cell>
          <cell r="L245">
            <v>7</v>
          </cell>
          <cell r="M245">
            <v>1</v>
          </cell>
          <cell r="N245">
            <v>0</v>
          </cell>
          <cell r="O245">
            <v>1</v>
          </cell>
          <cell r="P245">
            <v>0</v>
          </cell>
          <cell r="Q245">
            <v>0</v>
          </cell>
          <cell r="R245">
            <v>0</v>
          </cell>
          <cell r="S245">
            <v>9</v>
          </cell>
          <cell r="T245">
            <v>23</v>
          </cell>
          <cell r="U245">
            <v>8</v>
          </cell>
          <cell r="V245">
            <v>8</v>
          </cell>
          <cell r="W245">
            <v>4</v>
          </cell>
          <cell r="X245">
            <v>0</v>
          </cell>
          <cell r="Y245">
            <v>1</v>
          </cell>
          <cell r="Z245">
            <v>0</v>
          </cell>
          <cell r="AA245">
            <v>44</v>
          </cell>
          <cell r="AB245">
            <v>1</v>
          </cell>
          <cell r="AC245">
            <v>0</v>
          </cell>
          <cell r="AD245">
            <v>0</v>
          </cell>
          <cell r="AE245">
            <v>0</v>
          </cell>
          <cell r="AF245">
            <v>0</v>
          </cell>
          <cell r="AG245">
            <v>0</v>
          </cell>
          <cell r="AH245">
            <v>0</v>
          </cell>
          <cell r="AI245">
            <v>1</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18</v>
          </cell>
          <cell r="BA245">
            <v>2</v>
          </cell>
          <cell r="BB245">
            <v>0</v>
          </cell>
          <cell r="BC245">
            <v>0</v>
          </cell>
          <cell r="BD245">
            <v>0</v>
          </cell>
          <cell r="BE245">
            <v>0</v>
          </cell>
          <cell r="BF245">
            <v>0</v>
          </cell>
          <cell r="BG245">
            <v>20</v>
          </cell>
          <cell r="BH245">
            <v>64</v>
          </cell>
          <cell r="BI245">
            <v>11</v>
          </cell>
          <cell r="BJ245">
            <v>8</v>
          </cell>
          <cell r="BK245">
            <v>5</v>
          </cell>
          <cell r="BL245">
            <v>0</v>
          </cell>
          <cell r="BM245">
            <v>1</v>
          </cell>
          <cell r="BN245">
            <v>0</v>
          </cell>
          <cell r="BO245">
            <v>89</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t="str">
            <v>Yes</v>
          </cell>
          <cell r="DU245" t="str">
            <v>-</v>
          </cell>
          <cell r="DV245" t="str">
            <v>01473 433239</v>
          </cell>
          <cell r="DW245" t="str">
            <v>christine.thorpe@ipswich.gov.uk</v>
          </cell>
        </row>
        <row r="246">
          <cell r="B246" t="str">
            <v>Waverley</v>
          </cell>
          <cell r="C246">
            <v>6</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1</v>
          </cell>
          <cell r="V246">
            <v>0</v>
          </cell>
          <cell r="W246">
            <v>0</v>
          </cell>
          <cell r="X246">
            <v>0</v>
          </cell>
          <cell r="Y246">
            <v>0</v>
          </cell>
          <cell r="Z246">
            <v>1</v>
          </cell>
          <cell r="AA246">
            <v>2</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1</v>
          </cell>
          <cell r="BB246">
            <v>1</v>
          </cell>
          <cell r="BC246">
            <v>0</v>
          </cell>
          <cell r="BD246">
            <v>0</v>
          </cell>
          <cell r="BE246">
            <v>0</v>
          </cell>
          <cell r="BF246">
            <v>0</v>
          </cell>
          <cell r="BG246">
            <v>2</v>
          </cell>
          <cell r="BH246">
            <v>0</v>
          </cell>
          <cell r="BI246">
            <v>2</v>
          </cell>
          <cell r="BJ246">
            <v>1</v>
          </cell>
          <cell r="BK246">
            <v>0</v>
          </cell>
          <cell r="BL246">
            <v>0</v>
          </cell>
          <cell r="BM246">
            <v>0</v>
          </cell>
          <cell r="BN246">
            <v>1</v>
          </cell>
          <cell r="BO246">
            <v>4</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t="str">
            <v>Yes</v>
          </cell>
          <cell r="DU246" t="str">
            <v xml:space="preserve">4 househlds in E6 7B&amp;C were previously registered on P1E as in hostels. However we have amended for the following reasons:One household is in a short life property with sole use of all facilities. Another has sole use of a lockable kitchen. The remaining </v>
          </cell>
          <cell r="DV246" t="str">
            <v>01483 523060</v>
          </cell>
          <cell r="DW246" t="str">
            <v>ebailey@waverley.gov.uk</v>
          </cell>
        </row>
        <row r="247">
          <cell r="B247" t="str">
            <v>North Warwickshire</v>
          </cell>
          <cell r="C247">
            <v>8</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5</v>
          </cell>
          <cell r="U247">
            <v>0</v>
          </cell>
          <cell r="V247">
            <v>0</v>
          </cell>
          <cell r="W247">
            <v>0</v>
          </cell>
          <cell r="X247">
            <v>0</v>
          </cell>
          <cell r="Y247">
            <v>0</v>
          </cell>
          <cell r="Z247">
            <v>0</v>
          </cell>
          <cell r="AA247">
            <v>5</v>
          </cell>
          <cell r="AB247">
            <v>0</v>
          </cell>
          <cell r="AC247">
            <v>0</v>
          </cell>
          <cell r="AD247">
            <v>0</v>
          </cell>
          <cell r="AE247">
            <v>0</v>
          </cell>
          <cell r="AF247">
            <v>0</v>
          </cell>
          <cell r="AG247">
            <v>0</v>
          </cell>
          <cell r="AH247">
            <v>0</v>
          </cell>
          <cell r="AI247">
            <v>0</v>
          </cell>
          <cell r="AJ247">
            <v>1</v>
          </cell>
          <cell r="AK247">
            <v>0</v>
          </cell>
          <cell r="AL247">
            <v>0</v>
          </cell>
          <cell r="AM247">
            <v>0</v>
          </cell>
          <cell r="AN247">
            <v>0</v>
          </cell>
          <cell r="AO247">
            <v>0</v>
          </cell>
          <cell r="AP247">
            <v>0</v>
          </cell>
          <cell r="AQ247">
            <v>1</v>
          </cell>
          <cell r="AR247">
            <v>0</v>
          </cell>
          <cell r="AS247">
            <v>0</v>
          </cell>
          <cell r="AT247">
            <v>0</v>
          </cell>
          <cell r="AU247">
            <v>0</v>
          </cell>
          <cell r="AV247">
            <v>0</v>
          </cell>
          <cell r="AW247">
            <v>0</v>
          </cell>
          <cell r="AX247">
            <v>0</v>
          </cell>
          <cell r="AY247">
            <v>0</v>
          </cell>
          <cell r="AZ247">
            <v>1</v>
          </cell>
          <cell r="BA247">
            <v>0</v>
          </cell>
          <cell r="BB247">
            <v>0</v>
          </cell>
          <cell r="BC247">
            <v>0</v>
          </cell>
          <cell r="BD247">
            <v>0</v>
          </cell>
          <cell r="BE247">
            <v>0</v>
          </cell>
          <cell r="BF247">
            <v>0</v>
          </cell>
          <cell r="BG247">
            <v>1</v>
          </cell>
          <cell r="BH247">
            <v>7</v>
          </cell>
          <cell r="BI247">
            <v>0</v>
          </cell>
          <cell r="BJ247">
            <v>0</v>
          </cell>
          <cell r="BK247">
            <v>0</v>
          </cell>
          <cell r="BL247">
            <v>0</v>
          </cell>
          <cell r="BM247">
            <v>0</v>
          </cell>
          <cell r="BN247">
            <v>0</v>
          </cell>
          <cell r="BO247">
            <v>7</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t="str">
            <v>Yes</v>
          </cell>
          <cell r="DU247" t="str">
            <v>-</v>
          </cell>
          <cell r="DV247" t="str">
            <v>01827 719313</v>
          </cell>
          <cell r="DW247" t="str">
            <v>mandyrashid@northwarls.gov.uk</v>
          </cell>
        </row>
        <row r="248">
          <cell r="B248" t="str">
            <v>Hillingdon</v>
          </cell>
          <cell r="C248">
            <v>5</v>
          </cell>
          <cell r="D248">
            <v>0</v>
          </cell>
          <cell r="E248">
            <v>0</v>
          </cell>
          <cell r="F248">
            <v>0</v>
          </cell>
          <cell r="G248">
            <v>0</v>
          </cell>
          <cell r="H248">
            <v>0</v>
          </cell>
          <cell r="I248">
            <v>0</v>
          </cell>
          <cell r="J248">
            <v>0</v>
          </cell>
          <cell r="K248">
            <v>0</v>
          </cell>
          <cell r="L248">
            <v>0</v>
          </cell>
          <cell r="M248">
            <v>1</v>
          </cell>
          <cell r="N248">
            <v>1</v>
          </cell>
          <cell r="O248">
            <v>0</v>
          </cell>
          <cell r="P248">
            <v>1</v>
          </cell>
          <cell r="Q248">
            <v>0</v>
          </cell>
          <cell r="R248">
            <v>0</v>
          </cell>
          <cell r="S248">
            <v>3</v>
          </cell>
          <cell r="T248">
            <v>8</v>
          </cell>
          <cell r="U248">
            <v>8</v>
          </cell>
          <cell r="V248">
            <v>10</v>
          </cell>
          <cell r="W248">
            <v>10</v>
          </cell>
          <cell r="X248">
            <v>5</v>
          </cell>
          <cell r="Y248">
            <v>11</v>
          </cell>
          <cell r="Z248">
            <v>22</v>
          </cell>
          <cell r="AA248">
            <v>74</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5</v>
          </cell>
          <cell r="AS248">
            <v>1</v>
          </cell>
          <cell r="AT248">
            <v>1</v>
          </cell>
          <cell r="AU248">
            <v>1</v>
          </cell>
          <cell r="AV248">
            <v>0</v>
          </cell>
          <cell r="AW248">
            <v>1</v>
          </cell>
          <cell r="AX248">
            <v>0</v>
          </cell>
          <cell r="AY248">
            <v>9</v>
          </cell>
          <cell r="AZ248">
            <v>2</v>
          </cell>
          <cell r="BA248">
            <v>2</v>
          </cell>
          <cell r="BB248">
            <v>4</v>
          </cell>
          <cell r="BC248">
            <v>5</v>
          </cell>
          <cell r="BD248">
            <v>5</v>
          </cell>
          <cell r="BE248">
            <v>1</v>
          </cell>
          <cell r="BF248">
            <v>5</v>
          </cell>
          <cell r="BG248">
            <v>24</v>
          </cell>
          <cell r="BH248">
            <v>15</v>
          </cell>
          <cell r="BI248">
            <v>12</v>
          </cell>
          <cell r="BJ248">
            <v>16</v>
          </cell>
          <cell r="BK248">
            <v>16</v>
          </cell>
          <cell r="BL248">
            <v>11</v>
          </cell>
          <cell r="BM248">
            <v>13</v>
          </cell>
          <cell r="BN248">
            <v>27</v>
          </cell>
          <cell r="BO248">
            <v>110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t="str">
            <v>Yes</v>
          </cell>
          <cell r="DU248" t="str">
            <v>-</v>
          </cell>
          <cell r="DV248" t="str">
            <v>01895 277660/1</v>
          </cell>
          <cell r="DW248" t="str">
            <v>needs-performance-team@hillingdon.gov.uk</v>
          </cell>
        </row>
        <row r="249">
          <cell r="B249" t="str">
            <v>Windsor and Maidenhead</v>
          </cell>
          <cell r="C249">
            <v>6</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3</v>
          </cell>
          <cell r="U249">
            <v>3</v>
          </cell>
          <cell r="V249">
            <v>0</v>
          </cell>
          <cell r="W249">
            <v>0</v>
          </cell>
          <cell r="X249">
            <v>0</v>
          </cell>
          <cell r="Y249">
            <v>0</v>
          </cell>
          <cell r="Z249">
            <v>0</v>
          </cell>
          <cell r="AA249">
            <v>6</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3</v>
          </cell>
          <cell r="BI249">
            <v>3</v>
          </cell>
          <cell r="BJ249">
            <v>0</v>
          </cell>
          <cell r="BK249">
            <v>0</v>
          </cell>
          <cell r="BL249">
            <v>0</v>
          </cell>
          <cell r="BM249">
            <v>0</v>
          </cell>
          <cell r="BN249">
            <v>0</v>
          </cell>
          <cell r="BO249">
            <v>6</v>
          </cell>
          <cell r="BP249">
            <v>0</v>
          </cell>
          <cell r="BQ249">
            <v>1</v>
          </cell>
          <cell r="BR249">
            <v>0</v>
          </cell>
          <cell r="BS249">
            <v>0</v>
          </cell>
          <cell r="BT249">
            <v>0</v>
          </cell>
          <cell r="BU249">
            <v>0</v>
          </cell>
          <cell r="BV249">
            <v>0</v>
          </cell>
          <cell r="BW249">
            <v>1</v>
          </cell>
          <cell r="BX249">
            <v>1</v>
          </cell>
          <cell r="BY249">
            <v>0</v>
          </cell>
          <cell r="BZ249">
            <v>0</v>
          </cell>
          <cell r="CA249">
            <v>0</v>
          </cell>
          <cell r="CB249">
            <v>0</v>
          </cell>
          <cell r="CC249">
            <v>0</v>
          </cell>
          <cell r="CD249">
            <v>0</v>
          </cell>
          <cell r="CE249">
            <v>1</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1</v>
          </cell>
          <cell r="DM249">
            <v>1</v>
          </cell>
          <cell r="DN249">
            <v>0</v>
          </cell>
          <cell r="DO249">
            <v>0</v>
          </cell>
          <cell r="DP249">
            <v>0</v>
          </cell>
          <cell r="DQ249">
            <v>0</v>
          </cell>
          <cell r="DR249">
            <v>0</v>
          </cell>
          <cell r="DS249">
            <v>2</v>
          </cell>
          <cell r="DT249" t="str">
            <v>Yes</v>
          </cell>
          <cell r="DU249" t="str">
            <v>-</v>
          </cell>
          <cell r="DV249" t="str">
            <v>01628 683639</v>
          </cell>
          <cell r="DW249" t="str">
            <v>kerry.byde@rbwm.gov.uk</v>
          </cell>
        </row>
        <row r="250">
          <cell r="B250" t="str">
            <v>Eden</v>
          </cell>
          <cell r="C250">
            <v>9</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4</v>
          </cell>
          <cell r="V250">
            <v>1</v>
          </cell>
          <cell r="W250">
            <v>0</v>
          </cell>
          <cell r="X250">
            <v>0</v>
          </cell>
          <cell r="Y250">
            <v>0</v>
          </cell>
          <cell r="Z250">
            <v>0</v>
          </cell>
          <cell r="AA250">
            <v>5</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4</v>
          </cell>
          <cell r="BJ250">
            <v>1</v>
          </cell>
          <cell r="BK250">
            <v>0</v>
          </cell>
          <cell r="BL250">
            <v>0</v>
          </cell>
          <cell r="BM250">
            <v>0</v>
          </cell>
          <cell r="BN250">
            <v>0</v>
          </cell>
          <cell r="BO250">
            <v>5</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2</v>
          </cell>
          <cell r="CO250">
            <v>0</v>
          </cell>
          <cell r="CP250">
            <v>0</v>
          </cell>
          <cell r="CQ250">
            <v>0</v>
          </cell>
          <cell r="CR250">
            <v>0</v>
          </cell>
          <cell r="CS250">
            <v>0</v>
          </cell>
          <cell r="CT250">
            <v>0</v>
          </cell>
          <cell r="CU250">
            <v>2</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2</v>
          </cell>
          <cell r="DM250">
            <v>0</v>
          </cell>
          <cell r="DN250">
            <v>0</v>
          </cell>
          <cell r="DO250">
            <v>0</v>
          </cell>
          <cell r="DP250">
            <v>0</v>
          </cell>
          <cell r="DQ250">
            <v>0</v>
          </cell>
          <cell r="DR250">
            <v>0</v>
          </cell>
          <cell r="DS250">
            <v>2</v>
          </cell>
          <cell r="DT250" t="str">
            <v>Yes</v>
          </cell>
          <cell r="DU250" t="str">
            <v>-</v>
          </cell>
          <cell r="DV250" t="str">
            <v>01768861428</v>
          </cell>
          <cell r="DW250" t="str">
            <v>Liz.taylor@edenha.org.uk</v>
          </cell>
        </row>
        <row r="251">
          <cell r="B251" t="str">
            <v>High Peak</v>
          </cell>
          <cell r="C251">
            <v>3</v>
          </cell>
          <cell r="D251">
            <v>3</v>
          </cell>
          <cell r="E251">
            <v>1</v>
          </cell>
          <cell r="F251">
            <v>1</v>
          </cell>
          <cell r="G251">
            <v>1</v>
          </cell>
          <cell r="H251">
            <v>0</v>
          </cell>
          <cell r="I251">
            <v>0</v>
          </cell>
          <cell r="J251">
            <v>0</v>
          </cell>
          <cell r="K251">
            <v>6</v>
          </cell>
          <cell r="L251">
            <v>0</v>
          </cell>
          <cell r="M251">
            <v>0</v>
          </cell>
          <cell r="N251">
            <v>0</v>
          </cell>
          <cell r="O251">
            <v>2</v>
          </cell>
          <cell r="P251">
            <v>0</v>
          </cell>
          <cell r="Q251">
            <v>2</v>
          </cell>
          <cell r="R251">
            <v>0</v>
          </cell>
          <cell r="S251">
            <v>4</v>
          </cell>
          <cell r="T251">
            <v>7</v>
          </cell>
          <cell r="U251">
            <v>8</v>
          </cell>
          <cell r="V251">
            <v>10</v>
          </cell>
          <cell r="W251">
            <v>1</v>
          </cell>
          <cell r="X251">
            <v>8</v>
          </cell>
          <cell r="Y251">
            <v>0</v>
          </cell>
          <cell r="Z251">
            <v>0</v>
          </cell>
          <cell r="AA251">
            <v>34</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1</v>
          </cell>
          <cell r="BA251">
            <v>0</v>
          </cell>
          <cell r="BB251">
            <v>0</v>
          </cell>
          <cell r="BC251">
            <v>1</v>
          </cell>
          <cell r="BD251">
            <v>0</v>
          </cell>
          <cell r="BE251">
            <v>0</v>
          </cell>
          <cell r="BF251">
            <v>0</v>
          </cell>
          <cell r="BG251">
            <v>2</v>
          </cell>
          <cell r="BH251">
            <v>11</v>
          </cell>
          <cell r="BI251">
            <v>9</v>
          </cell>
          <cell r="BJ251">
            <v>11</v>
          </cell>
          <cell r="BK251">
            <v>5</v>
          </cell>
          <cell r="BL251">
            <v>8</v>
          </cell>
          <cell r="BM251">
            <v>2</v>
          </cell>
          <cell r="BN251">
            <v>0</v>
          </cell>
          <cell r="BO251">
            <v>46</v>
          </cell>
          <cell r="BP251">
            <v>0</v>
          </cell>
          <cell r="BQ251">
            <v>0</v>
          </cell>
          <cell r="BR251">
            <v>0</v>
          </cell>
          <cell r="BS251">
            <v>0</v>
          </cell>
          <cell r="BT251">
            <v>0</v>
          </cell>
          <cell r="BU251">
            <v>0</v>
          </cell>
          <cell r="BV251">
            <v>0</v>
          </cell>
          <cell r="BW251">
            <v>0</v>
          </cell>
          <cell r="BX251">
            <v>6</v>
          </cell>
          <cell r="BY251">
            <v>0</v>
          </cell>
          <cell r="BZ251">
            <v>0</v>
          </cell>
          <cell r="CA251">
            <v>0</v>
          </cell>
          <cell r="CB251">
            <v>0</v>
          </cell>
          <cell r="CC251">
            <v>0</v>
          </cell>
          <cell r="CD251">
            <v>0</v>
          </cell>
          <cell r="CE251">
            <v>6</v>
          </cell>
          <cell r="CF251">
            <v>2</v>
          </cell>
          <cell r="CG251">
            <v>0</v>
          </cell>
          <cell r="CH251">
            <v>0</v>
          </cell>
          <cell r="CI251">
            <v>0</v>
          </cell>
          <cell r="CJ251">
            <v>0</v>
          </cell>
          <cell r="CK251">
            <v>0</v>
          </cell>
          <cell r="CL251">
            <v>0</v>
          </cell>
          <cell r="CM251">
            <v>2</v>
          </cell>
          <cell r="CN251">
            <v>3</v>
          </cell>
          <cell r="CO251">
            <v>0</v>
          </cell>
          <cell r="CP251">
            <v>0</v>
          </cell>
          <cell r="CQ251">
            <v>0</v>
          </cell>
          <cell r="CR251">
            <v>0</v>
          </cell>
          <cell r="CS251">
            <v>0</v>
          </cell>
          <cell r="CT251">
            <v>0</v>
          </cell>
          <cell r="CU251">
            <v>3</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11</v>
          </cell>
          <cell r="DM251">
            <v>0</v>
          </cell>
          <cell r="DN251">
            <v>0</v>
          </cell>
          <cell r="DO251">
            <v>0</v>
          </cell>
          <cell r="DP251">
            <v>0</v>
          </cell>
          <cell r="DQ251">
            <v>0</v>
          </cell>
          <cell r="DR251">
            <v>0</v>
          </cell>
          <cell r="DS251">
            <v>11</v>
          </cell>
          <cell r="DT251" t="str">
            <v>Yes</v>
          </cell>
          <cell r="DU251" t="str">
            <v>-</v>
          </cell>
          <cell r="DV251" t="str">
            <v>0845 129 8075 ext 4587</v>
          </cell>
          <cell r="DW251" t="str">
            <v>moira.bates@hpch.co.uk</v>
          </cell>
        </row>
        <row r="252">
          <cell r="B252" t="str">
            <v>Eastbourne</v>
          </cell>
          <cell r="C252">
            <v>6</v>
          </cell>
          <cell r="D252">
            <v>1</v>
          </cell>
          <cell r="E252">
            <v>0</v>
          </cell>
          <cell r="F252">
            <v>0</v>
          </cell>
          <cell r="G252">
            <v>0</v>
          </cell>
          <cell r="H252">
            <v>0</v>
          </cell>
          <cell r="I252">
            <v>0</v>
          </cell>
          <cell r="J252">
            <v>0</v>
          </cell>
          <cell r="K252">
            <v>1</v>
          </cell>
          <cell r="L252">
            <v>0</v>
          </cell>
          <cell r="M252">
            <v>0</v>
          </cell>
          <cell r="N252">
            <v>0</v>
          </cell>
          <cell r="O252">
            <v>0</v>
          </cell>
          <cell r="P252">
            <v>0</v>
          </cell>
          <cell r="Q252">
            <v>0</v>
          </cell>
          <cell r="R252">
            <v>0</v>
          </cell>
          <cell r="S252">
            <v>0</v>
          </cell>
          <cell r="T252">
            <v>2</v>
          </cell>
          <cell r="U252">
            <v>0</v>
          </cell>
          <cell r="V252">
            <v>0</v>
          </cell>
          <cell r="W252">
            <v>0</v>
          </cell>
          <cell r="X252">
            <v>0</v>
          </cell>
          <cell r="Y252">
            <v>0</v>
          </cell>
          <cell r="Z252">
            <v>0</v>
          </cell>
          <cell r="AA252">
            <v>2</v>
          </cell>
          <cell r="AB252">
            <v>1</v>
          </cell>
          <cell r="AC252">
            <v>0</v>
          </cell>
          <cell r="AD252">
            <v>0</v>
          </cell>
          <cell r="AE252">
            <v>0</v>
          </cell>
          <cell r="AF252">
            <v>0</v>
          </cell>
          <cell r="AG252">
            <v>0</v>
          </cell>
          <cell r="AH252">
            <v>0</v>
          </cell>
          <cell r="AI252">
            <v>1</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1</v>
          </cell>
          <cell r="BA252">
            <v>1</v>
          </cell>
          <cell r="BB252">
            <v>0</v>
          </cell>
          <cell r="BC252">
            <v>0</v>
          </cell>
          <cell r="BD252">
            <v>0</v>
          </cell>
          <cell r="BE252">
            <v>0</v>
          </cell>
          <cell r="BF252">
            <v>0</v>
          </cell>
          <cell r="BG252">
            <v>2</v>
          </cell>
          <cell r="BH252">
            <v>5</v>
          </cell>
          <cell r="BI252">
            <v>1</v>
          </cell>
          <cell r="BJ252">
            <v>0</v>
          </cell>
          <cell r="BK252">
            <v>0</v>
          </cell>
          <cell r="BL252">
            <v>0</v>
          </cell>
          <cell r="BM252">
            <v>0</v>
          </cell>
          <cell r="BN252">
            <v>0</v>
          </cell>
          <cell r="BO252">
            <v>6</v>
          </cell>
          <cell r="BP252">
            <v>4</v>
          </cell>
          <cell r="BQ252">
            <v>0</v>
          </cell>
          <cell r="BR252">
            <v>0</v>
          </cell>
          <cell r="BS252">
            <v>0</v>
          </cell>
          <cell r="BT252">
            <v>0</v>
          </cell>
          <cell r="BU252">
            <v>0</v>
          </cell>
          <cell r="BV252">
            <v>0</v>
          </cell>
          <cell r="BW252">
            <v>4</v>
          </cell>
          <cell r="BX252">
            <v>1</v>
          </cell>
          <cell r="BY252">
            <v>0</v>
          </cell>
          <cell r="BZ252">
            <v>0</v>
          </cell>
          <cell r="CA252">
            <v>0</v>
          </cell>
          <cell r="CB252">
            <v>0</v>
          </cell>
          <cell r="CC252">
            <v>0</v>
          </cell>
          <cell r="CD252">
            <v>0</v>
          </cell>
          <cell r="CE252">
            <v>1</v>
          </cell>
          <cell r="CF252">
            <v>1</v>
          </cell>
          <cell r="CG252">
            <v>0</v>
          </cell>
          <cell r="CH252">
            <v>0</v>
          </cell>
          <cell r="CI252">
            <v>0</v>
          </cell>
          <cell r="CJ252">
            <v>0</v>
          </cell>
          <cell r="CK252">
            <v>0</v>
          </cell>
          <cell r="CL252">
            <v>0</v>
          </cell>
          <cell r="CM252">
            <v>1</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6</v>
          </cell>
          <cell r="DM252">
            <v>0</v>
          </cell>
          <cell r="DN252">
            <v>0</v>
          </cell>
          <cell r="DO252">
            <v>0</v>
          </cell>
          <cell r="DP252">
            <v>0</v>
          </cell>
          <cell r="DQ252">
            <v>0</v>
          </cell>
          <cell r="DR252">
            <v>0</v>
          </cell>
          <cell r="DS252">
            <v>6</v>
          </cell>
          <cell r="DT252" t="str">
            <v>Yes</v>
          </cell>
          <cell r="DU252" t="str">
            <v xml:space="preserve"> </v>
          </cell>
          <cell r="DV252" t="str">
            <v>01323 415323</v>
          </cell>
          <cell r="DW252" t="str">
            <v>chrismartin@eastbourne.gov.uk</v>
          </cell>
        </row>
        <row r="253">
          <cell r="B253" t="str">
            <v>Dartford</v>
          </cell>
          <cell r="C253">
            <v>6</v>
          </cell>
          <cell r="D253">
            <v>0</v>
          </cell>
          <cell r="E253">
            <v>1</v>
          </cell>
          <cell r="F253">
            <v>0</v>
          </cell>
          <cell r="G253">
            <v>0</v>
          </cell>
          <cell r="H253">
            <v>0</v>
          </cell>
          <cell r="I253">
            <v>0</v>
          </cell>
          <cell r="J253">
            <v>0</v>
          </cell>
          <cell r="K253">
            <v>1</v>
          </cell>
          <cell r="L253">
            <v>0</v>
          </cell>
          <cell r="M253">
            <v>2</v>
          </cell>
          <cell r="N253">
            <v>0</v>
          </cell>
          <cell r="O253">
            <v>1</v>
          </cell>
          <cell r="P253">
            <v>0</v>
          </cell>
          <cell r="Q253">
            <v>0</v>
          </cell>
          <cell r="R253">
            <v>0</v>
          </cell>
          <cell r="S253">
            <v>3</v>
          </cell>
          <cell r="T253">
            <v>0</v>
          </cell>
          <cell r="U253">
            <v>0</v>
          </cell>
          <cell r="V253">
            <v>0</v>
          </cell>
          <cell r="W253">
            <v>7</v>
          </cell>
          <cell r="X253">
            <v>4</v>
          </cell>
          <cell r="Y253">
            <v>0</v>
          </cell>
          <cell r="Z253">
            <v>1</v>
          </cell>
          <cell r="AA253">
            <v>12</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1</v>
          </cell>
          <cell r="BB253">
            <v>1</v>
          </cell>
          <cell r="BC253">
            <v>2</v>
          </cell>
          <cell r="BD253">
            <v>0</v>
          </cell>
          <cell r="BE253">
            <v>0</v>
          </cell>
          <cell r="BF253">
            <v>0</v>
          </cell>
          <cell r="BG253">
            <v>4</v>
          </cell>
          <cell r="BH253">
            <v>0</v>
          </cell>
          <cell r="BI253">
            <v>4</v>
          </cell>
          <cell r="BJ253">
            <v>1</v>
          </cell>
          <cell r="BK253">
            <v>10</v>
          </cell>
          <cell r="BL253">
            <v>4</v>
          </cell>
          <cell r="BM253">
            <v>0</v>
          </cell>
          <cell r="BN253">
            <v>1</v>
          </cell>
          <cell r="BO253">
            <v>20</v>
          </cell>
          <cell r="BP253">
            <v>0</v>
          </cell>
          <cell r="BQ253">
            <v>0</v>
          </cell>
          <cell r="BR253">
            <v>0</v>
          </cell>
          <cell r="BS253">
            <v>0</v>
          </cell>
          <cell r="BT253">
            <v>0</v>
          </cell>
          <cell r="BU253">
            <v>0</v>
          </cell>
          <cell r="BV253">
            <v>0</v>
          </cell>
          <cell r="BW253">
            <v>0</v>
          </cell>
          <cell r="BX253">
            <v>1</v>
          </cell>
          <cell r="BY253">
            <v>0</v>
          </cell>
          <cell r="BZ253">
            <v>0</v>
          </cell>
          <cell r="CA253">
            <v>0</v>
          </cell>
          <cell r="CB253">
            <v>0</v>
          </cell>
          <cell r="CC253">
            <v>0</v>
          </cell>
          <cell r="CD253">
            <v>0</v>
          </cell>
          <cell r="CE253">
            <v>1</v>
          </cell>
          <cell r="CF253">
            <v>7</v>
          </cell>
          <cell r="CG253">
            <v>0</v>
          </cell>
          <cell r="CH253">
            <v>0</v>
          </cell>
          <cell r="CI253">
            <v>0</v>
          </cell>
          <cell r="CJ253">
            <v>0</v>
          </cell>
          <cell r="CK253">
            <v>0</v>
          </cell>
          <cell r="CL253">
            <v>0</v>
          </cell>
          <cell r="CM253">
            <v>7</v>
          </cell>
          <cell r="CN253">
            <v>12</v>
          </cell>
          <cell r="CO253">
            <v>1</v>
          </cell>
          <cell r="CP253">
            <v>0</v>
          </cell>
          <cell r="CQ253">
            <v>0</v>
          </cell>
          <cell r="CR253">
            <v>0</v>
          </cell>
          <cell r="CS253">
            <v>0</v>
          </cell>
          <cell r="CT253">
            <v>0</v>
          </cell>
          <cell r="CU253">
            <v>13</v>
          </cell>
          <cell r="CV253">
            <v>1</v>
          </cell>
          <cell r="CW253">
            <v>0</v>
          </cell>
          <cell r="CX253">
            <v>0</v>
          </cell>
          <cell r="CY253">
            <v>0</v>
          </cell>
          <cell r="CZ253">
            <v>0</v>
          </cell>
          <cell r="DA253">
            <v>0</v>
          </cell>
          <cell r="DB253">
            <v>0</v>
          </cell>
          <cell r="DC253">
            <v>1</v>
          </cell>
          <cell r="DD253">
            <v>0</v>
          </cell>
          <cell r="DE253">
            <v>0</v>
          </cell>
          <cell r="DF253">
            <v>0</v>
          </cell>
          <cell r="DG253">
            <v>0</v>
          </cell>
          <cell r="DH253">
            <v>0</v>
          </cell>
          <cell r="DI253">
            <v>0</v>
          </cell>
          <cell r="DJ253">
            <v>0</v>
          </cell>
          <cell r="DK253">
            <v>0</v>
          </cell>
          <cell r="DL253">
            <v>21</v>
          </cell>
          <cell r="DM253">
            <v>1</v>
          </cell>
          <cell r="DN253">
            <v>0</v>
          </cell>
          <cell r="DO253">
            <v>0</v>
          </cell>
          <cell r="DP253">
            <v>0</v>
          </cell>
          <cell r="DQ253">
            <v>0</v>
          </cell>
          <cell r="DR253">
            <v>0</v>
          </cell>
          <cell r="DS253">
            <v>22</v>
          </cell>
          <cell r="DT253" t="str">
            <v>Yes</v>
          </cell>
          <cell r="DU253" t="str">
            <v>-</v>
          </cell>
          <cell r="DV253" t="str">
            <v>01322 343680</v>
          </cell>
          <cell r="DW253" t="str">
            <v>malcolm.bowman@dartford.gov.uk</v>
          </cell>
        </row>
        <row r="254">
          <cell r="B254" t="str">
            <v>Ribble Valley</v>
          </cell>
          <cell r="C254">
            <v>9</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1</v>
          </cell>
          <cell r="BA254">
            <v>0</v>
          </cell>
          <cell r="BB254">
            <v>0</v>
          </cell>
          <cell r="BC254">
            <v>0</v>
          </cell>
          <cell r="BD254">
            <v>0</v>
          </cell>
          <cell r="BE254">
            <v>0</v>
          </cell>
          <cell r="BF254">
            <v>0</v>
          </cell>
          <cell r="BG254">
            <v>1</v>
          </cell>
          <cell r="BH254">
            <v>1</v>
          </cell>
          <cell r="BI254">
            <v>0</v>
          </cell>
          <cell r="BJ254">
            <v>0</v>
          </cell>
          <cell r="BK254">
            <v>0</v>
          </cell>
          <cell r="BL254">
            <v>0</v>
          </cell>
          <cell r="BM254">
            <v>0</v>
          </cell>
          <cell r="BN254">
            <v>0</v>
          </cell>
          <cell r="BO254">
            <v>1</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1</v>
          </cell>
          <cell r="DE254">
            <v>0</v>
          </cell>
          <cell r="DF254">
            <v>0</v>
          </cell>
          <cell r="DG254">
            <v>0</v>
          </cell>
          <cell r="DH254">
            <v>0</v>
          </cell>
          <cell r="DI254">
            <v>0</v>
          </cell>
          <cell r="DJ254">
            <v>0</v>
          </cell>
          <cell r="DK254">
            <v>1</v>
          </cell>
          <cell r="DL254">
            <v>1</v>
          </cell>
          <cell r="DM254">
            <v>0</v>
          </cell>
          <cell r="DN254">
            <v>0</v>
          </cell>
          <cell r="DO254">
            <v>0</v>
          </cell>
          <cell r="DP254">
            <v>0</v>
          </cell>
          <cell r="DQ254">
            <v>0</v>
          </cell>
          <cell r="DR254">
            <v>0</v>
          </cell>
          <cell r="DS254">
            <v>1</v>
          </cell>
          <cell r="DT254" t="str">
            <v>Yes</v>
          </cell>
          <cell r="DU254" t="str">
            <v>-</v>
          </cell>
          <cell r="DV254" t="str">
            <v>01200 414567</v>
          </cell>
          <cell r="DW254" t="str">
            <v>Louise.Wallace@ribblevalley.gov.uk</v>
          </cell>
        </row>
        <row r="255">
          <cell r="B255" t="str">
            <v>Blaby</v>
          </cell>
          <cell r="C255">
            <v>3</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t="str">
            <v>Yes</v>
          </cell>
          <cell r="DU255" t="str">
            <v>-</v>
          </cell>
          <cell r="DV255" t="str">
            <v>0116 2727701</v>
          </cell>
          <cell r="DW255" t="str">
            <v>ben@blaby.gov.uk</v>
          </cell>
        </row>
        <row r="256">
          <cell r="B256" t="str">
            <v>Scarborough</v>
          </cell>
          <cell r="C256">
            <v>2</v>
          </cell>
          <cell r="D256">
            <v>0</v>
          </cell>
          <cell r="E256">
            <v>0</v>
          </cell>
          <cell r="F256">
            <v>0</v>
          </cell>
          <cell r="G256">
            <v>0</v>
          </cell>
          <cell r="H256">
            <v>0</v>
          </cell>
          <cell r="I256">
            <v>0</v>
          </cell>
          <cell r="J256">
            <v>0</v>
          </cell>
          <cell r="K256">
            <v>0</v>
          </cell>
          <cell r="L256">
            <v>1</v>
          </cell>
          <cell r="M256">
            <v>2</v>
          </cell>
          <cell r="N256">
            <v>0</v>
          </cell>
          <cell r="O256">
            <v>0</v>
          </cell>
          <cell r="P256">
            <v>0</v>
          </cell>
          <cell r="Q256">
            <v>0</v>
          </cell>
          <cell r="R256">
            <v>0</v>
          </cell>
          <cell r="S256">
            <v>3</v>
          </cell>
          <cell r="T256">
            <v>21</v>
          </cell>
          <cell r="U256">
            <v>4</v>
          </cell>
          <cell r="V256">
            <v>1</v>
          </cell>
          <cell r="W256">
            <v>0</v>
          </cell>
          <cell r="X256">
            <v>0</v>
          </cell>
          <cell r="Y256">
            <v>0</v>
          </cell>
          <cell r="Z256">
            <v>0</v>
          </cell>
          <cell r="AA256">
            <v>26</v>
          </cell>
          <cell r="AB256">
            <v>1</v>
          </cell>
          <cell r="AC256">
            <v>0</v>
          </cell>
          <cell r="AD256">
            <v>0</v>
          </cell>
          <cell r="AE256">
            <v>0</v>
          </cell>
          <cell r="AF256">
            <v>0</v>
          </cell>
          <cell r="AG256">
            <v>0</v>
          </cell>
          <cell r="AH256">
            <v>0</v>
          </cell>
          <cell r="AI256">
            <v>1</v>
          </cell>
          <cell r="AJ256">
            <v>1</v>
          </cell>
          <cell r="AK256">
            <v>0</v>
          </cell>
          <cell r="AL256">
            <v>0</v>
          </cell>
          <cell r="AM256">
            <v>0</v>
          </cell>
          <cell r="AN256">
            <v>0</v>
          </cell>
          <cell r="AO256">
            <v>0</v>
          </cell>
          <cell r="AP256">
            <v>0</v>
          </cell>
          <cell r="AQ256">
            <v>1</v>
          </cell>
          <cell r="AR256">
            <v>0</v>
          </cell>
          <cell r="AS256">
            <v>0</v>
          </cell>
          <cell r="AT256">
            <v>0</v>
          </cell>
          <cell r="AU256">
            <v>0</v>
          </cell>
          <cell r="AV256">
            <v>0</v>
          </cell>
          <cell r="AW256">
            <v>0</v>
          </cell>
          <cell r="AX256">
            <v>0</v>
          </cell>
          <cell r="AY256">
            <v>0</v>
          </cell>
          <cell r="AZ256">
            <v>3</v>
          </cell>
          <cell r="BA256">
            <v>1</v>
          </cell>
          <cell r="BB256">
            <v>0</v>
          </cell>
          <cell r="BC256">
            <v>0</v>
          </cell>
          <cell r="BD256">
            <v>0</v>
          </cell>
          <cell r="BE256">
            <v>0</v>
          </cell>
          <cell r="BF256">
            <v>0</v>
          </cell>
          <cell r="BG256">
            <v>4</v>
          </cell>
          <cell r="BH256">
            <v>27</v>
          </cell>
          <cell r="BI256">
            <v>7</v>
          </cell>
          <cell r="BJ256">
            <v>1</v>
          </cell>
          <cell r="BK256">
            <v>0</v>
          </cell>
          <cell r="BL256">
            <v>0</v>
          </cell>
          <cell r="BM256">
            <v>0</v>
          </cell>
          <cell r="BN256">
            <v>0</v>
          </cell>
          <cell r="BO256">
            <v>35</v>
          </cell>
          <cell r="BP256">
            <v>0</v>
          </cell>
          <cell r="BQ256">
            <v>0</v>
          </cell>
          <cell r="BR256">
            <v>0</v>
          </cell>
          <cell r="BS256">
            <v>0</v>
          </cell>
          <cell r="BT256">
            <v>0</v>
          </cell>
          <cell r="BU256">
            <v>0</v>
          </cell>
          <cell r="BV256">
            <v>0</v>
          </cell>
          <cell r="BW256">
            <v>0</v>
          </cell>
          <cell r="BX256">
            <v>5</v>
          </cell>
          <cell r="BY256">
            <v>0</v>
          </cell>
          <cell r="BZ256">
            <v>0</v>
          </cell>
          <cell r="CA256">
            <v>0</v>
          </cell>
          <cell r="CB256">
            <v>0</v>
          </cell>
          <cell r="CC256">
            <v>0</v>
          </cell>
          <cell r="CD256">
            <v>0</v>
          </cell>
          <cell r="CE256">
            <v>5</v>
          </cell>
          <cell r="CF256">
            <v>1</v>
          </cell>
          <cell r="CG256">
            <v>0</v>
          </cell>
          <cell r="CH256">
            <v>0</v>
          </cell>
          <cell r="CI256">
            <v>0</v>
          </cell>
          <cell r="CJ256">
            <v>0</v>
          </cell>
          <cell r="CK256">
            <v>0</v>
          </cell>
          <cell r="CL256">
            <v>0</v>
          </cell>
          <cell r="CM256">
            <v>1</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1</v>
          </cell>
          <cell r="DE256">
            <v>0</v>
          </cell>
          <cell r="DF256">
            <v>0</v>
          </cell>
          <cell r="DG256">
            <v>0</v>
          </cell>
          <cell r="DH256">
            <v>0</v>
          </cell>
          <cell r="DI256">
            <v>0</v>
          </cell>
          <cell r="DJ256">
            <v>0</v>
          </cell>
          <cell r="DK256">
            <v>1</v>
          </cell>
          <cell r="DL256">
            <v>7</v>
          </cell>
          <cell r="DM256">
            <v>0</v>
          </cell>
          <cell r="DN256">
            <v>0</v>
          </cell>
          <cell r="DO256">
            <v>0</v>
          </cell>
          <cell r="DP256">
            <v>0</v>
          </cell>
          <cell r="DQ256">
            <v>0</v>
          </cell>
          <cell r="DR256">
            <v>0</v>
          </cell>
          <cell r="DS256">
            <v>7</v>
          </cell>
          <cell r="DT256" t="str">
            <v>Yes</v>
          </cell>
          <cell r="DU256" t="str">
            <v>-</v>
          </cell>
          <cell r="DV256" t="str">
            <v>01723 383649</v>
          </cell>
          <cell r="DW256" t="str">
            <v>andrew.rowe@scarborough.gov.uk</v>
          </cell>
        </row>
        <row r="257">
          <cell r="B257" t="str">
            <v>Castle Morpeth</v>
          </cell>
          <cell r="C257">
            <v>1</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1</v>
          </cell>
          <cell r="U257">
            <v>0</v>
          </cell>
          <cell r="V257">
            <v>0</v>
          </cell>
          <cell r="W257">
            <v>0</v>
          </cell>
          <cell r="X257">
            <v>0</v>
          </cell>
          <cell r="Y257">
            <v>0</v>
          </cell>
          <cell r="Z257">
            <v>0</v>
          </cell>
          <cell r="AA257">
            <v>1</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1</v>
          </cell>
          <cell r="BI257">
            <v>0</v>
          </cell>
          <cell r="BJ257">
            <v>0</v>
          </cell>
          <cell r="BK257">
            <v>0</v>
          </cell>
          <cell r="BL257">
            <v>0</v>
          </cell>
          <cell r="BM257">
            <v>0</v>
          </cell>
          <cell r="BN257">
            <v>0</v>
          </cell>
          <cell r="BO257">
            <v>1</v>
          </cell>
          <cell r="BP257">
            <v>0</v>
          </cell>
          <cell r="BQ257">
            <v>0</v>
          </cell>
          <cell r="BR257">
            <v>0</v>
          </cell>
          <cell r="BS257">
            <v>0</v>
          </cell>
          <cell r="BT257">
            <v>0</v>
          </cell>
          <cell r="BU257">
            <v>0</v>
          </cell>
          <cell r="BV257">
            <v>0</v>
          </cell>
          <cell r="BW257">
            <v>0</v>
          </cell>
          <cell r="BX257">
            <v>2</v>
          </cell>
          <cell r="BY257">
            <v>0</v>
          </cell>
          <cell r="BZ257">
            <v>0</v>
          </cell>
          <cell r="CA257">
            <v>0</v>
          </cell>
          <cell r="CB257">
            <v>0</v>
          </cell>
          <cell r="CC257">
            <v>0</v>
          </cell>
          <cell r="CD257">
            <v>0</v>
          </cell>
          <cell r="CE257">
            <v>2</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2</v>
          </cell>
          <cell r="DM257">
            <v>0</v>
          </cell>
          <cell r="DN257">
            <v>0</v>
          </cell>
          <cell r="DO257">
            <v>0</v>
          </cell>
          <cell r="DP257">
            <v>0</v>
          </cell>
          <cell r="DQ257">
            <v>0</v>
          </cell>
          <cell r="DR257">
            <v>0</v>
          </cell>
          <cell r="DS257">
            <v>2</v>
          </cell>
          <cell r="DT257" t="str">
            <v>Yes</v>
          </cell>
          <cell r="DU257" t="str">
            <v>-</v>
          </cell>
          <cell r="DV257" t="str">
            <v>01670 794857</v>
          </cell>
          <cell r="DW257" t="str">
            <v>katherine.glen@castlemorpeth.gov.uk</v>
          </cell>
        </row>
        <row r="258">
          <cell r="B258" t="str">
            <v>Waveney</v>
          </cell>
          <cell r="C258">
            <v>4</v>
          </cell>
          <cell r="D258">
            <v>1</v>
          </cell>
          <cell r="E258">
            <v>0</v>
          </cell>
          <cell r="F258">
            <v>0</v>
          </cell>
          <cell r="G258">
            <v>0</v>
          </cell>
          <cell r="H258">
            <v>0</v>
          </cell>
          <cell r="I258">
            <v>0</v>
          </cell>
          <cell r="J258">
            <v>0</v>
          </cell>
          <cell r="K258">
            <v>1</v>
          </cell>
          <cell r="L258">
            <v>3</v>
          </cell>
          <cell r="M258">
            <v>0</v>
          </cell>
          <cell r="N258">
            <v>0</v>
          </cell>
          <cell r="O258">
            <v>0</v>
          </cell>
          <cell r="P258">
            <v>0</v>
          </cell>
          <cell r="Q258">
            <v>0</v>
          </cell>
          <cell r="R258">
            <v>0</v>
          </cell>
          <cell r="S258">
            <v>3</v>
          </cell>
          <cell r="T258">
            <v>6</v>
          </cell>
          <cell r="U258">
            <v>5</v>
          </cell>
          <cell r="V258">
            <v>8</v>
          </cell>
          <cell r="W258">
            <v>4</v>
          </cell>
          <cell r="X258">
            <v>0</v>
          </cell>
          <cell r="Y258">
            <v>0</v>
          </cell>
          <cell r="Z258">
            <v>0</v>
          </cell>
          <cell r="AA258">
            <v>23</v>
          </cell>
          <cell r="AB258">
            <v>0</v>
          </cell>
          <cell r="AC258">
            <v>0</v>
          </cell>
          <cell r="AD258">
            <v>0</v>
          </cell>
          <cell r="AE258">
            <v>0</v>
          </cell>
          <cell r="AF258">
            <v>0</v>
          </cell>
          <cell r="AG258">
            <v>0</v>
          </cell>
          <cell r="AH258">
            <v>0</v>
          </cell>
          <cell r="AI258">
            <v>0</v>
          </cell>
          <cell r="AJ258">
            <v>0</v>
          </cell>
          <cell r="AK258">
            <v>1</v>
          </cell>
          <cell r="AL258">
            <v>0</v>
          </cell>
          <cell r="AM258">
            <v>0</v>
          </cell>
          <cell r="AN258">
            <v>0</v>
          </cell>
          <cell r="AO258">
            <v>0</v>
          </cell>
          <cell r="AP258">
            <v>0</v>
          </cell>
          <cell r="AQ258">
            <v>1</v>
          </cell>
          <cell r="AR258">
            <v>0</v>
          </cell>
          <cell r="AS258">
            <v>0</v>
          </cell>
          <cell r="AT258">
            <v>0</v>
          </cell>
          <cell r="AU258">
            <v>0</v>
          </cell>
          <cell r="AV258">
            <v>0</v>
          </cell>
          <cell r="AW258">
            <v>0</v>
          </cell>
          <cell r="AX258">
            <v>0</v>
          </cell>
          <cell r="AY258">
            <v>0</v>
          </cell>
          <cell r="AZ258">
            <v>2</v>
          </cell>
          <cell r="BA258">
            <v>0</v>
          </cell>
          <cell r="BB258">
            <v>1</v>
          </cell>
          <cell r="BC258">
            <v>1</v>
          </cell>
          <cell r="BD258">
            <v>0</v>
          </cell>
          <cell r="BE258">
            <v>0</v>
          </cell>
          <cell r="BF258">
            <v>0</v>
          </cell>
          <cell r="BG258">
            <v>4</v>
          </cell>
          <cell r="BH258">
            <v>12</v>
          </cell>
          <cell r="BI258">
            <v>6</v>
          </cell>
          <cell r="BJ258">
            <v>9</v>
          </cell>
          <cell r="BK258">
            <v>5</v>
          </cell>
          <cell r="BL258">
            <v>0</v>
          </cell>
          <cell r="BM258">
            <v>0</v>
          </cell>
          <cell r="BN258">
            <v>0</v>
          </cell>
          <cell r="BO258">
            <v>32</v>
          </cell>
          <cell r="BP258">
            <v>0</v>
          </cell>
          <cell r="BQ258">
            <v>0</v>
          </cell>
          <cell r="BR258">
            <v>0</v>
          </cell>
          <cell r="BS258">
            <v>0</v>
          </cell>
          <cell r="BT258">
            <v>0</v>
          </cell>
          <cell r="BU258">
            <v>0</v>
          </cell>
          <cell r="BV258">
            <v>0</v>
          </cell>
          <cell r="BW258">
            <v>0</v>
          </cell>
          <cell r="BX258">
            <v>2</v>
          </cell>
          <cell r="BY258">
            <v>0</v>
          </cell>
          <cell r="BZ258">
            <v>0</v>
          </cell>
          <cell r="CA258">
            <v>0</v>
          </cell>
          <cell r="CB258">
            <v>0</v>
          </cell>
          <cell r="CC258">
            <v>0</v>
          </cell>
          <cell r="CD258">
            <v>0</v>
          </cell>
          <cell r="CE258">
            <v>2</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2</v>
          </cell>
          <cell r="DM258">
            <v>0</v>
          </cell>
          <cell r="DN258">
            <v>0</v>
          </cell>
          <cell r="DO258">
            <v>0</v>
          </cell>
          <cell r="DP258">
            <v>0</v>
          </cell>
          <cell r="DQ258">
            <v>0</v>
          </cell>
          <cell r="DR258">
            <v>0</v>
          </cell>
          <cell r="DS258">
            <v>2</v>
          </cell>
          <cell r="DT258" t="str">
            <v>Yes</v>
          </cell>
          <cell r="DU258" t="str">
            <v>-</v>
          </cell>
          <cell r="DV258" t="str">
            <v>01502 523134</v>
          </cell>
          <cell r="DW258" t="str">
            <v>angela.haye@waveney.gov.uk</v>
          </cell>
        </row>
        <row r="259">
          <cell r="B259" t="str">
            <v>Warwick</v>
          </cell>
          <cell r="C259">
            <v>8</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5</v>
          </cell>
          <cell r="U259">
            <v>0</v>
          </cell>
          <cell r="V259">
            <v>0</v>
          </cell>
          <cell r="W259">
            <v>0</v>
          </cell>
          <cell r="X259">
            <v>0</v>
          </cell>
          <cell r="Y259">
            <v>0</v>
          </cell>
          <cell r="Z259">
            <v>0</v>
          </cell>
          <cell r="AA259">
            <v>5</v>
          </cell>
          <cell r="AB259">
            <v>2</v>
          </cell>
          <cell r="AC259">
            <v>0</v>
          </cell>
          <cell r="AD259">
            <v>0</v>
          </cell>
          <cell r="AE259">
            <v>0</v>
          </cell>
          <cell r="AF259">
            <v>0</v>
          </cell>
          <cell r="AG259">
            <v>0</v>
          </cell>
          <cell r="AH259">
            <v>0</v>
          </cell>
          <cell r="AI259">
            <v>2</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7</v>
          </cell>
          <cell r="BI259">
            <v>0</v>
          </cell>
          <cell r="BJ259">
            <v>0</v>
          </cell>
          <cell r="BK259">
            <v>0</v>
          </cell>
          <cell r="BL259">
            <v>0</v>
          </cell>
          <cell r="BM259">
            <v>0</v>
          </cell>
          <cell r="BN259">
            <v>0</v>
          </cell>
          <cell r="BO259">
            <v>7</v>
          </cell>
          <cell r="BP259">
            <v>0</v>
          </cell>
          <cell r="BQ259">
            <v>0</v>
          </cell>
          <cell r="BR259">
            <v>0</v>
          </cell>
          <cell r="BS259">
            <v>0</v>
          </cell>
          <cell r="BT259">
            <v>0</v>
          </cell>
          <cell r="BU259">
            <v>0</v>
          </cell>
          <cell r="BV259">
            <v>0</v>
          </cell>
          <cell r="BW259">
            <v>0</v>
          </cell>
          <cell r="BX259">
            <v>9</v>
          </cell>
          <cell r="BY259">
            <v>0</v>
          </cell>
          <cell r="BZ259">
            <v>0</v>
          </cell>
          <cell r="CA259">
            <v>0</v>
          </cell>
          <cell r="CB259">
            <v>0</v>
          </cell>
          <cell r="CC259">
            <v>0</v>
          </cell>
          <cell r="CD259">
            <v>0</v>
          </cell>
          <cell r="CE259">
            <v>9</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9</v>
          </cell>
          <cell r="DM259">
            <v>0</v>
          </cell>
          <cell r="DN259">
            <v>0</v>
          </cell>
          <cell r="DO259">
            <v>0</v>
          </cell>
          <cell r="DP259">
            <v>0</v>
          </cell>
          <cell r="DQ259">
            <v>0</v>
          </cell>
          <cell r="DR259">
            <v>0</v>
          </cell>
          <cell r="DS259">
            <v>9</v>
          </cell>
          <cell r="DT259" t="str">
            <v>Yes</v>
          </cell>
          <cell r="DU259" t="str">
            <v>-</v>
          </cell>
          <cell r="DV259" t="str">
            <v>01926 456422</v>
          </cell>
          <cell r="DW259" t="str">
            <v>alison.simmons@warwickdc.gov.uk</v>
          </cell>
        </row>
        <row r="260">
          <cell r="B260" t="str">
            <v>Salisbury</v>
          </cell>
          <cell r="C260">
            <v>7</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40</v>
          </cell>
          <cell r="U260">
            <v>6</v>
          </cell>
          <cell r="V260">
            <v>11</v>
          </cell>
          <cell r="W260">
            <v>2</v>
          </cell>
          <cell r="X260">
            <v>1</v>
          </cell>
          <cell r="Y260">
            <v>0</v>
          </cell>
          <cell r="Z260">
            <v>0</v>
          </cell>
          <cell r="AA260">
            <v>60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40</v>
          </cell>
          <cell r="BI260">
            <v>6</v>
          </cell>
          <cell r="BJ260">
            <v>11</v>
          </cell>
          <cell r="BK260">
            <v>2</v>
          </cell>
          <cell r="BL260">
            <v>1</v>
          </cell>
          <cell r="BM260">
            <v>0</v>
          </cell>
          <cell r="BN260">
            <v>0</v>
          </cell>
          <cell r="BO260">
            <v>60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t="str">
            <v>Yes</v>
          </cell>
          <cell r="DU260" t="str">
            <v>-</v>
          </cell>
          <cell r="DV260" t="str">
            <v>01722 434276</v>
          </cell>
          <cell r="DW260" t="str">
            <v>mchilcott@salisbury.gov.uk</v>
          </cell>
        </row>
        <row r="261">
          <cell r="B261" t="str">
            <v>Bury</v>
          </cell>
          <cell r="C261">
            <v>9</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16</v>
          </cell>
          <cell r="U261">
            <v>1</v>
          </cell>
          <cell r="V261">
            <v>0</v>
          </cell>
          <cell r="W261">
            <v>0</v>
          </cell>
          <cell r="X261">
            <v>0</v>
          </cell>
          <cell r="Y261">
            <v>0</v>
          </cell>
          <cell r="Z261">
            <v>0</v>
          </cell>
          <cell r="AA261">
            <v>17</v>
          </cell>
          <cell r="AB261">
            <v>1</v>
          </cell>
          <cell r="AC261">
            <v>0</v>
          </cell>
          <cell r="AD261">
            <v>0</v>
          </cell>
          <cell r="AE261">
            <v>0</v>
          </cell>
          <cell r="AF261">
            <v>0</v>
          </cell>
          <cell r="AG261">
            <v>0</v>
          </cell>
          <cell r="AH261">
            <v>0</v>
          </cell>
          <cell r="AI261">
            <v>1</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3</v>
          </cell>
          <cell r="BA261">
            <v>0</v>
          </cell>
          <cell r="BB261">
            <v>2</v>
          </cell>
          <cell r="BC261">
            <v>0</v>
          </cell>
          <cell r="BD261">
            <v>0</v>
          </cell>
          <cell r="BE261">
            <v>0</v>
          </cell>
          <cell r="BF261">
            <v>0</v>
          </cell>
          <cell r="BG261">
            <v>5</v>
          </cell>
          <cell r="BH261">
            <v>20</v>
          </cell>
          <cell r="BI261">
            <v>1</v>
          </cell>
          <cell r="BJ261">
            <v>2</v>
          </cell>
          <cell r="BK261">
            <v>0</v>
          </cell>
          <cell r="BL261">
            <v>0</v>
          </cell>
          <cell r="BM261">
            <v>0</v>
          </cell>
          <cell r="BN261">
            <v>0</v>
          </cell>
          <cell r="BO261">
            <v>23</v>
          </cell>
          <cell r="BP261">
            <v>0</v>
          </cell>
          <cell r="BQ261">
            <v>0</v>
          </cell>
          <cell r="BR261">
            <v>0</v>
          </cell>
          <cell r="BS261">
            <v>0</v>
          </cell>
          <cell r="BT261">
            <v>0</v>
          </cell>
          <cell r="BU261">
            <v>0</v>
          </cell>
          <cell r="BV261">
            <v>0</v>
          </cell>
          <cell r="BW261">
            <v>0</v>
          </cell>
          <cell r="BX261">
            <v>16</v>
          </cell>
          <cell r="BY261">
            <v>8</v>
          </cell>
          <cell r="BZ261">
            <v>2</v>
          </cell>
          <cell r="CA261">
            <v>0</v>
          </cell>
          <cell r="CB261">
            <v>0</v>
          </cell>
          <cell r="CC261">
            <v>0</v>
          </cell>
          <cell r="CD261">
            <v>0</v>
          </cell>
          <cell r="CE261">
            <v>26</v>
          </cell>
          <cell r="CF261">
            <v>3</v>
          </cell>
          <cell r="CG261">
            <v>4</v>
          </cell>
          <cell r="CH261">
            <v>2</v>
          </cell>
          <cell r="CI261">
            <v>0</v>
          </cell>
          <cell r="CJ261">
            <v>0</v>
          </cell>
          <cell r="CK261">
            <v>0</v>
          </cell>
          <cell r="CL261">
            <v>0</v>
          </cell>
          <cell r="CM261">
            <v>9</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5</v>
          </cell>
          <cell r="DE261">
            <v>1</v>
          </cell>
          <cell r="DF261">
            <v>2</v>
          </cell>
          <cell r="DG261">
            <v>0</v>
          </cell>
          <cell r="DH261">
            <v>0</v>
          </cell>
          <cell r="DI261">
            <v>0</v>
          </cell>
          <cell r="DJ261">
            <v>0</v>
          </cell>
          <cell r="DK261">
            <v>8</v>
          </cell>
          <cell r="DL261">
            <v>24</v>
          </cell>
          <cell r="DM261">
            <v>13</v>
          </cell>
          <cell r="DN261">
            <v>6</v>
          </cell>
          <cell r="DO261">
            <v>0</v>
          </cell>
          <cell r="DP261">
            <v>0</v>
          </cell>
          <cell r="DQ261">
            <v>0</v>
          </cell>
          <cell r="DR261">
            <v>0</v>
          </cell>
          <cell r="DS261">
            <v>43</v>
          </cell>
          <cell r="DT261" t="str">
            <v>Yes</v>
          </cell>
          <cell r="DU261" t="str">
            <v>-</v>
          </cell>
          <cell r="DV261" t="str">
            <v>0161 253 6252</v>
          </cell>
          <cell r="DW261" t="str">
            <v>M.C.Connor@bury.gov.uk</v>
          </cell>
        </row>
        <row r="262">
          <cell r="B262" t="str">
            <v>Brent</v>
          </cell>
          <cell r="C262">
            <v>5</v>
          </cell>
          <cell r="D262">
            <v>0</v>
          </cell>
          <cell r="E262">
            <v>0</v>
          </cell>
          <cell r="F262">
            <v>0</v>
          </cell>
          <cell r="G262">
            <v>0</v>
          </cell>
          <cell r="H262">
            <v>0</v>
          </cell>
          <cell r="I262">
            <v>0</v>
          </cell>
          <cell r="J262">
            <v>0</v>
          </cell>
          <cell r="K262">
            <v>0</v>
          </cell>
          <cell r="L262">
            <v>2</v>
          </cell>
          <cell r="M262">
            <v>0</v>
          </cell>
          <cell r="N262">
            <v>0</v>
          </cell>
          <cell r="O262">
            <v>0</v>
          </cell>
          <cell r="P262">
            <v>0</v>
          </cell>
          <cell r="Q262">
            <v>0</v>
          </cell>
          <cell r="R262">
            <v>0</v>
          </cell>
          <cell r="S262">
            <v>2</v>
          </cell>
          <cell r="T262">
            <v>56</v>
          </cell>
          <cell r="U262">
            <v>0</v>
          </cell>
          <cell r="V262">
            <v>0</v>
          </cell>
          <cell r="W262">
            <v>0</v>
          </cell>
          <cell r="X262">
            <v>0</v>
          </cell>
          <cell r="Y262">
            <v>0</v>
          </cell>
          <cell r="Z262">
            <v>0</v>
          </cell>
          <cell r="AA262">
            <v>56</v>
          </cell>
          <cell r="AB262">
            <v>131</v>
          </cell>
          <cell r="AC262">
            <v>6</v>
          </cell>
          <cell r="AD262">
            <v>4</v>
          </cell>
          <cell r="AE262">
            <v>0</v>
          </cell>
          <cell r="AF262">
            <v>1</v>
          </cell>
          <cell r="AG262">
            <v>0</v>
          </cell>
          <cell r="AH262">
            <v>0</v>
          </cell>
          <cell r="AI262">
            <v>142</v>
          </cell>
          <cell r="AJ262">
            <v>17</v>
          </cell>
          <cell r="AK262">
            <v>0</v>
          </cell>
          <cell r="AL262">
            <v>0</v>
          </cell>
          <cell r="AM262">
            <v>0</v>
          </cell>
          <cell r="AN262">
            <v>0</v>
          </cell>
          <cell r="AO262">
            <v>0</v>
          </cell>
          <cell r="AP262">
            <v>0</v>
          </cell>
          <cell r="AQ262">
            <v>17</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206</v>
          </cell>
          <cell r="BI262">
            <v>6</v>
          </cell>
          <cell r="BJ262">
            <v>4</v>
          </cell>
          <cell r="BK262">
            <v>0</v>
          </cell>
          <cell r="BL262">
            <v>1</v>
          </cell>
          <cell r="BM262">
            <v>0</v>
          </cell>
          <cell r="BN262">
            <v>0</v>
          </cell>
          <cell r="BO262">
            <v>217</v>
          </cell>
          <cell r="BP262">
            <v>1</v>
          </cell>
          <cell r="BQ262">
            <v>0</v>
          </cell>
          <cell r="BR262">
            <v>0</v>
          </cell>
          <cell r="BS262">
            <v>1</v>
          </cell>
          <cell r="BT262">
            <v>0</v>
          </cell>
          <cell r="BU262">
            <v>0</v>
          </cell>
          <cell r="BV262">
            <v>0</v>
          </cell>
          <cell r="BW262">
            <v>2</v>
          </cell>
          <cell r="BX262">
            <v>0</v>
          </cell>
          <cell r="BY262">
            <v>0</v>
          </cell>
          <cell r="BZ262">
            <v>0</v>
          </cell>
          <cell r="CA262">
            <v>0</v>
          </cell>
          <cell r="CB262">
            <v>0</v>
          </cell>
          <cell r="CC262">
            <v>0</v>
          </cell>
          <cell r="CD262">
            <v>0</v>
          </cell>
          <cell r="CE262">
            <v>0</v>
          </cell>
          <cell r="CF262">
            <v>1</v>
          </cell>
          <cell r="CG262">
            <v>0</v>
          </cell>
          <cell r="CH262">
            <v>0</v>
          </cell>
          <cell r="CI262">
            <v>0</v>
          </cell>
          <cell r="CJ262">
            <v>0</v>
          </cell>
          <cell r="CK262">
            <v>0</v>
          </cell>
          <cell r="CL262">
            <v>2</v>
          </cell>
          <cell r="CM262">
            <v>3</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2</v>
          </cell>
          <cell r="DM262">
            <v>0</v>
          </cell>
          <cell r="DN262">
            <v>0</v>
          </cell>
          <cell r="DO262">
            <v>1</v>
          </cell>
          <cell r="DP262">
            <v>0</v>
          </cell>
          <cell r="DQ262">
            <v>0</v>
          </cell>
          <cell r="DR262">
            <v>2</v>
          </cell>
          <cell r="DS262">
            <v>5</v>
          </cell>
          <cell r="DT262" t="str">
            <v>Yes</v>
          </cell>
          <cell r="DU262" t="str">
            <v xml:space="preserve"> </v>
          </cell>
          <cell r="DV262" t="str">
            <v>020 8937 2015</v>
          </cell>
          <cell r="DW262" t="str">
            <v>mark.burgum@brent.gov.uk</v>
          </cell>
        </row>
        <row r="263">
          <cell r="B263" t="str">
            <v>Merton</v>
          </cell>
          <cell r="C263">
            <v>5</v>
          </cell>
          <cell r="D263">
            <v>15</v>
          </cell>
          <cell r="E263">
            <v>4</v>
          </cell>
          <cell r="F263">
            <v>5</v>
          </cell>
          <cell r="G263">
            <v>1</v>
          </cell>
          <cell r="H263">
            <v>0</v>
          </cell>
          <cell r="I263">
            <v>0</v>
          </cell>
          <cell r="J263">
            <v>0</v>
          </cell>
          <cell r="K263">
            <v>25</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15</v>
          </cell>
          <cell r="BI263">
            <v>4</v>
          </cell>
          <cell r="BJ263">
            <v>5</v>
          </cell>
          <cell r="BK263">
            <v>1</v>
          </cell>
          <cell r="BL263">
            <v>0</v>
          </cell>
          <cell r="BM263">
            <v>0</v>
          </cell>
          <cell r="BN263">
            <v>0</v>
          </cell>
          <cell r="BO263">
            <v>25</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t="str">
            <v>Yes</v>
          </cell>
          <cell r="DU263" t="str">
            <v xml:space="preserve"> </v>
          </cell>
          <cell r="DV263" t="str">
            <v>020 8545 3903</v>
          </cell>
          <cell r="DW263" t="str">
            <v>john.sykes@merton.gov.uk</v>
          </cell>
        </row>
        <row r="264">
          <cell r="B264" t="str">
            <v>East Devon</v>
          </cell>
          <cell r="C264">
            <v>7</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1</v>
          </cell>
          <cell r="U264">
            <v>4</v>
          </cell>
          <cell r="V264">
            <v>3</v>
          </cell>
          <cell r="W264">
            <v>2</v>
          </cell>
          <cell r="X264">
            <v>9</v>
          </cell>
          <cell r="Y264">
            <v>1</v>
          </cell>
          <cell r="Z264">
            <v>0</v>
          </cell>
          <cell r="AA264">
            <v>20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4</v>
          </cell>
          <cell r="BA264">
            <v>0</v>
          </cell>
          <cell r="BB264">
            <v>0</v>
          </cell>
          <cell r="BC264">
            <v>0</v>
          </cell>
          <cell r="BD264">
            <v>0</v>
          </cell>
          <cell r="BE264">
            <v>0</v>
          </cell>
          <cell r="BF264">
            <v>0</v>
          </cell>
          <cell r="BG264">
            <v>4</v>
          </cell>
          <cell r="BH264">
            <v>5</v>
          </cell>
          <cell r="BI264">
            <v>4</v>
          </cell>
          <cell r="BJ264">
            <v>3</v>
          </cell>
          <cell r="BK264">
            <v>2</v>
          </cell>
          <cell r="BL264">
            <v>9</v>
          </cell>
          <cell r="BM264">
            <v>1</v>
          </cell>
          <cell r="BN264">
            <v>0</v>
          </cell>
          <cell r="BO264">
            <v>24</v>
          </cell>
          <cell r="BP264">
            <v>0</v>
          </cell>
          <cell r="BQ264">
            <v>0</v>
          </cell>
          <cell r="BR264">
            <v>0</v>
          </cell>
          <cell r="BS264">
            <v>0</v>
          </cell>
          <cell r="BT264">
            <v>0</v>
          </cell>
          <cell r="BU264">
            <v>0</v>
          </cell>
          <cell r="BV264">
            <v>0</v>
          </cell>
          <cell r="BW264">
            <v>0</v>
          </cell>
          <cell r="BX264">
            <v>13</v>
          </cell>
          <cell r="BY264">
            <v>0</v>
          </cell>
          <cell r="BZ264">
            <v>0</v>
          </cell>
          <cell r="CA264">
            <v>0</v>
          </cell>
          <cell r="CB264">
            <v>0</v>
          </cell>
          <cell r="CC264">
            <v>0</v>
          </cell>
          <cell r="CD264">
            <v>0</v>
          </cell>
          <cell r="CE264">
            <v>13</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1</v>
          </cell>
          <cell r="DE264">
            <v>0</v>
          </cell>
          <cell r="DF264">
            <v>0</v>
          </cell>
          <cell r="DG264">
            <v>0</v>
          </cell>
          <cell r="DH264">
            <v>0</v>
          </cell>
          <cell r="DI264">
            <v>0</v>
          </cell>
          <cell r="DJ264">
            <v>0</v>
          </cell>
          <cell r="DK264">
            <v>1</v>
          </cell>
          <cell r="DL264">
            <v>14</v>
          </cell>
          <cell r="DM264">
            <v>0</v>
          </cell>
          <cell r="DN264">
            <v>0</v>
          </cell>
          <cell r="DO264">
            <v>0</v>
          </cell>
          <cell r="DP264">
            <v>0</v>
          </cell>
          <cell r="DQ264">
            <v>0</v>
          </cell>
          <cell r="DR264">
            <v>0</v>
          </cell>
          <cell r="DS264">
            <v>14</v>
          </cell>
          <cell r="DT264" t="str">
            <v>Yes</v>
          </cell>
          <cell r="DU264" t="str">
            <v>-</v>
          </cell>
          <cell r="DV264" t="str">
            <v>01395 516551</v>
          </cell>
          <cell r="DW264" t="str">
            <v>amitchell@eastdevon.gov.uk</v>
          </cell>
        </row>
        <row r="265">
          <cell r="B265" t="str">
            <v>East Dorset</v>
          </cell>
          <cell r="C265">
            <v>7</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1</v>
          </cell>
          <cell r="U265">
            <v>1</v>
          </cell>
          <cell r="V265">
            <v>0</v>
          </cell>
          <cell r="W265">
            <v>0</v>
          </cell>
          <cell r="X265">
            <v>0</v>
          </cell>
          <cell r="Y265">
            <v>0</v>
          </cell>
          <cell r="Z265">
            <v>0</v>
          </cell>
          <cell r="AA265">
            <v>2</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1</v>
          </cell>
          <cell r="BI265">
            <v>1</v>
          </cell>
          <cell r="BJ265">
            <v>0</v>
          </cell>
          <cell r="BK265">
            <v>0</v>
          </cell>
          <cell r="BL265">
            <v>0</v>
          </cell>
          <cell r="BM265">
            <v>0</v>
          </cell>
          <cell r="BN265">
            <v>0</v>
          </cell>
          <cell r="BO265">
            <v>2</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t="str">
            <v>Yes</v>
          </cell>
          <cell r="DU265" t="str">
            <v xml:space="preserve"> </v>
          </cell>
          <cell r="DV265" t="str">
            <v>(01202) 864237</v>
          </cell>
          <cell r="DW265" t="str">
            <v>stepen.harrison@edha.co.uk</v>
          </cell>
        </row>
        <row r="266">
          <cell r="B266" t="str">
            <v>Rother</v>
          </cell>
          <cell r="C266">
            <v>6</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2</v>
          </cell>
          <cell r="U266">
            <v>0</v>
          </cell>
          <cell r="V266">
            <v>0</v>
          </cell>
          <cell r="W266">
            <v>0</v>
          </cell>
          <cell r="X266">
            <v>0</v>
          </cell>
          <cell r="Y266">
            <v>0</v>
          </cell>
          <cell r="Z266">
            <v>0</v>
          </cell>
          <cell r="AA266">
            <v>2</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2</v>
          </cell>
          <cell r="BI266">
            <v>0</v>
          </cell>
          <cell r="BJ266">
            <v>0</v>
          </cell>
          <cell r="BK266">
            <v>0</v>
          </cell>
          <cell r="BL266">
            <v>0</v>
          </cell>
          <cell r="BM266">
            <v>0</v>
          </cell>
          <cell r="BN266">
            <v>0</v>
          </cell>
          <cell r="BO266">
            <v>2</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t="str">
            <v>Yes</v>
          </cell>
          <cell r="DU266" t="str">
            <v>-</v>
          </cell>
          <cell r="DV266" t="str">
            <v>01424787594</v>
          </cell>
          <cell r="DW266" t="str">
            <v>martin.bolton@rother.gov.uk</v>
          </cell>
        </row>
        <row r="267">
          <cell r="B267" t="str">
            <v>Gloucester</v>
          </cell>
          <cell r="C267">
            <v>7</v>
          </cell>
          <cell r="D267">
            <v>0</v>
          </cell>
          <cell r="E267">
            <v>2</v>
          </cell>
          <cell r="F267">
            <v>1</v>
          </cell>
          <cell r="G267">
            <v>0</v>
          </cell>
          <cell r="H267">
            <v>0</v>
          </cell>
          <cell r="I267">
            <v>0</v>
          </cell>
          <cell r="J267">
            <v>0</v>
          </cell>
          <cell r="K267">
            <v>3</v>
          </cell>
          <cell r="L267">
            <v>0</v>
          </cell>
          <cell r="M267">
            <v>0</v>
          </cell>
          <cell r="N267">
            <v>1</v>
          </cell>
          <cell r="O267">
            <v>0</v>
          </cell>
          <cell r="P267">
            <v>0</v>
          </cell>
          <cell r="Q267">
            <v>0</v>
          </cell>
          <cell r="R267">
            <v>0</v>
          </cell>
          <cell r="S267">
            <v>1</v>
          </cell>
          <cell r="T267">
            <v>3</v>
          </cell>
          <cell r="U267">
            <v>0</v>
          </cell>
          <cell r="V267">
            <v>3</v>
          </cell>
          <cell r="W267">
            <v>8</v>
          </cell>
          <cell r="X267">
            <v>0</v>
          </cell>
          <cell r="Y267">
            <v>1</v>
          </cell>
          <cell r="Z267">
            <v>0</v>
          </cell>
          <cell r="AA267">
            <v>15</v>
          </cell>
          <cell r="AB267">
            <v>0</v>
          </cell>
          <cell r="AC267">
            <v>0</v>
          </cell>
          <cell r="AD267">
            <v>0</v>
          </cell>
          <cell r="AE267">
            <v>1</v>
          </cell>
          <cell r="AF267">
            <v>1</v>
          </cell>
          <cell r="AG267">
            <v>0</v>
          </cell>
          <cell r="AH267">
            <v>0</v>
          </cell>
          <cell r="AI267">
            <v>2</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2</v>
          </cell>
          <cell r="BA267">
            <v>4</v>
          </cell>
          <cell r="BB267">
            <v>0</v>
          </cell>
          <cell r="BC267">
            <v>2</v>
          </cell>
          <cell r="BD267">
            <v>0</v>
          </cell>
          <cell r="BE267">
            <v>0</v>
          </cell>
          <cell r="BF267">
            <v>0</v>
          </cell>
          <cell r="BG267">
            <v>8</v>
          </cell>
          <cell r="BH267">
            <v>5</v>
          </cell>
          <cell r="BI267">
            <v>6</v>
          </cell>
          <cell r="BJ267">
            <v>5</v>
          </cell>
          <cell r="BK267">
            <v>11</v>
          </cell>
          <cell r="BL267">
            <v>1</v>
          </cell>
          <cell r="BM267">
            <v>1</v>
          </cell>
          <cell r="BN267">
            <v>0</v>
          </cell>
          <cell r="BO267">
            <v>29</v>
          </cell>
          <cell r="BP267">
            <v>0</v>
          </cell>
          <cell r="BQ267">
            <v>0</v>
          </cell>
          <cell r="BR267">
            <v>0</v>
          </cell>
          <cell r="BS267">
            <v>0</v>
          </cell>
          <cell r="BT267">
            <v>0</v>
          </cell>
          <cell r="BU267">
            <v>0</v>
          </cell>
          <cell r="BV267">
            <v>0</v>
          </cell>
          <cell r="BW267">
            <v>0</v>
          </cell>
          <cell r="BX267">
            <v>1</v>
          </cell>
          <cell r="BY267">
            <v>0</v>
          </cell>
          <cell r="BZ267">
            <v>0</v>
          </cell>
          <cell r="CA267">
            <v>0</v>
          </cell>
          <cell r="CB267">
            <v>0</v>
          </cell>
          <cell r="CC267">
            <v>0</v>
          </cell>
          <cell r="CD267">
            <v>0</v>
          </cell>
          <cell r="CE267">
            <v>1</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1</v>
          </cell>
          <cell r="DM267">
            <v>0</v>
          </cell>
          <cell r="DN267">
            <v>0</v>
          </cell>
          <cell r="DO267">
            <v>0</v>
          </cell>
          <cell r="DP267">
            <v>0</v>
          </cell>
          <cell r="DQ267">
            <v>0</v>
          </cell>
          <cell r="DR267">
            <v>0</v>
          </cell>
          <cell r="DS267">
            <v>1</v>
          </cell>
          <cell r="DT267" t="str">
            <v>Yes</v>
          </cell>
          <cell r="DU267" t="str">
            <v>-</v>
          </cell>
          <cell r="DV267" t="str">
            <v>01452 396538</v>
          </cell>
          <cell r="DW267" t="str">
            <v>MaryH@gloucester.gov.uk</v>
          </cell>
        </row>
        <row r="268">
          <cell r="B268" t="str">
            <v>Maidstone</v>
          </cell>
          <cell r="C268">
            <v>6</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3</v>
          </cell>
          <cell r="U268">
            <v>1</v>
          </cell>
          <cell r="V268">
            <v>0</v>
          </cell>
          <cell r="W268">
            <v>0</v>
          </cell>
          <cell r="X268">
            <v>0</v>
          </cell>
          <cell r="Y268">
            <v>0</v>
          </cell>
          <cell r="Z268">
            <v>0</v>
          </cell>
          <cell r="AA268">
            <v>4</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3</v>
          </cell>
          <cell r="BI268">
            <v>1</v>
          </cell>
          <cell r="BJ268">
            <v>0</v>
          </cell>
          <cell r="BK268">
            <v>0</v>
          </cell>
          <cell r="BL268">
            <v>0</v>
          </cell>
          <cell r="BM268">
            <v>0</v>
          </cell>
          <cell r="BN268">
            <v>0</v>
          </cell>
          <cell r="BO268">
            <v>4</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t="str">
            <v>Yes</v>
          </cell>
          <cell r="DU268" t="str">
            <v>-</v>
          </cell>
          <cell r="DV268" t="str">
            <v>01622 602546</v>
          </cell>
          <cell r="DW268" t="str">
            <v>michaelblythe@maidstone.gov.uk</v>
          </cell>
        </row>
        <row r="269">
          <cell r="B269" t="str">
            <v>Wyre</v>
          </cell>
          <cell r="C269">
            <v>9</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4</v>
          </cell>
          <cell r="U269">
            <v>0</v>
          </cell>
          <cell r="V269">
            <v>0</v>
          </cell>
          <cell r="W269">
            <v>0</v>
          </cell>
          <cell r="X269">
            <v>0</v>
          </cell>
          <cell r="Y269">
            <v>0</v>
          </cell>
          <cell r="Z269">
            <v>0</v>
          </cell>
          <cell r="AA269">
            <v>4</v>
          </cell>
          <cell r="AB269">
            <v>0</v>
          </cell>
          <cell r="AC269">
            <v>0</v>
          </cell>
          <cell r="AD269">
            <v>0</v>
          </cell>
          <cell r="AE269">
            <v>0</v>
          </cell>
          <cell r="AF269">
            <v>0</v>
          </cell>
          <cell r="AG269">
            <v>0</v>
          </cell>
          <cell r="AH269">
            <v>0</v>
          </cell>
          <cell r="AI269">
            <v>0</v>
          </cell>
          <cell r="AJ269">
            <v>2</v>
          </cell>
          <cell r="AK269">
            <v>0</v>
          </cell>
          <cell r="AL269">
            <v>0</v>
          </cell>
          <cell r="AM269">
            <v>0</v>
          </cell>
          <cell r="AN269">
            <v>0</v>
          </cell>
          <cell r="AO269">
            <v>0</v>
          </cell>
          <cell r="AP269">
            <v>0</v>
          </cell>
          <cell r="AQ269">
            <v>2</v>
          </cell>
          <cell r="AR269">
            <v>0</v>
          </cell>
          <cell r="AS269">
            <v>0</v>
          </cell>
          <cell r="AT269">
            <v>0</v>
          </cell>
          <cell r="AU269">
            <v>0</v>
          </cell>
          <cell r="AV269">
            <v>0</v>
          </cell>
          <cell r="AW269">
            <v>0</v>
          </cell>
          <cell r="AX269">
            <v>0</v>
          </cell>
          <cell r="AY269">
            <v>0</v>
          </cell>
          <cell r="AZ269">
            <v>1</v>
          </cell>
          <cell r="BA269">
            <v>0</v>
          </cell>
          <cell r="BB269">
            <v>0</v>
          </cell>
          <cell r="BC269">
            <v>0</v>
          </cell>
          <cell r="BD269">
            <v>0</v>
          </cell>
          <cell r="BE269">
            <v>0</v>
          </cell>
          <cell r="BF269">
            <v>0</v>
          </cell>
          <cell r="BG269">
            <v>1</v>
          </cell>
          <cell r="BH269">
            <v>7</v>
          </cell>
          <cell r="BI269">
            <v>0</v>
          </cell>
          <cell r="BJ269">
            <v>0</v>
          </cell>
          <cell r="BK269">
            <v>0</v>
          </cell>
          <cell r="BL269">
            <v>0</v>
          </cell>
          <cell r="BM269">
            <v>0</v>
          </cell>
          <cell r="BN269">
            <v>0</v>
          </cell>
          <cell r="BO269">
            <v>7</v>
          </cell>
          <cell r="BP269">
            <v>1</v>
          </cell>
          <cell r="BQ269">
            <v>0</v>
          </cell>
          <cell r="BR269">
            <v>0</v>
          </cell>
          <cell r="BS269">
            <v>0</v>
          </cell>
          <cell r="BT269">
            <v>0</v>
          </cell>
          <cell r="BU269">
            <v>0</v>
          </cell>
          <cell r="BV269">
            <v>0</v>
          </cell>
          <cell r="BW269">
            <v>1</v>
          </cell>
          <cell r="BX269">
            <v>2</v>
          </cell>
          <cell r="BY269">
            <v>0</v>
          </cell>
          <cell r="BZ269">
            <v>0</v>
          </cell>
          <cell r="CA269">
            <v>0</v>
          </cell>
          <cell r="CB269">
            <v>0</v>
          </cell>
          <cell r="CC269">
            <v>0</v>
          </cell>
          <cell r="CD269">
            <v>0</v>
          </cell>
          <cell r="CE269">
            <v>2</v>
          </cell>
          <cell r="CF269">
            <v>1</v>
          </cell>
          <cell r="CG269">
            <v>0</v>
          </cell>
          <cell r="CH269">
            <v>0</v>
          </cell>
          <cell r="CI269">
            <v>0</v>
          </cell>
          <cell r="CJ269">
            <v>0</v>
          </cell>
          <cell r="CK269">
            <v>0</v>
          </cell>
          <cell r="CL269">
            <v>0</v>
          </cell>
          <cell r="CM269">
            <v>1</v>
          </cell>
          <cell r="CN269">
            <v>1</v>
          </cell>
          <cell r="CO269">
            <v>0</v>
          </cell>
          <cell r="CP269">
            <v>0</v>
          </cell>
          <cell r="CQ269">
            <v>0</v>
          </cell>
          <cell r="CR269">
            <v>0</v>
          </cell>
          <cell r="CS269">
            <v>0</v>
          </cell>
          <cell r="CT269">
            <v>0</v>
          </cell>
          <cell r="CU269">
            <v>1</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5</v>
          </cell>
          <cell r="DM269">
            <v>0</v>
          </cell>
          <cell r="DN269">
            <v>0</v>
          </cell>
          <cell r="DO269">
            <v>0</v>
          </cell>
          <cell r="DP269">
            <v>0</v>
          </cell>
          <cell r="DQ269">
            <v>0</v>
          </cell>
          <cell r="DR269">
            <v>0</v>
          </cell>
          <cell r="DS269">
            <v>5</v>
          </cell>
          <cell r="DT269" t="str">
            <v>Yes</v>
          </cell>
          <cell r="DU269" t="str">
            <v xml:space="preserve"> </v>
          </cell>
          <cell r="DV269" t="str">
            <v>-99999</v>
          </cell>
          <cell r="DW269" t="str">
            <v>sarmstrong@wyrebc.gov.uk</v>
          </cell>
        </row>
        <row r="270">
          <cell r="B270" t="str">
            <v>Great Yarmouth</v>
          </cell>
          <cell r="C270">
            <v>4</v>
          </cell>
          <cell r="D270">
            <v>0</v>
          </cell>
          <cell r="E270">
            <v>0</v>
          </cell>
          <cell r="F270">
            <v>0</v>
          </cell>
          <cell r="G270">
            <v>0</v>
          </cell>
          <cell r="H270">
            <v>0</v>
          </cell>
          <cell r="I270">
            <v>0</v>
          </cell>
          <cell r="J270">
            <v>0</v>
          </cell>
          <cell r="K270">
            <v>0</v>
          </cell>
          <cell r="L270">
            <v>1</v>
          </cell>
          <cell r="M270">
            <v>0</v>
          </cell>
          <cell r="N270">
            <v>0</v>
          </cell>
          <cell r="O270">
            <v>0</v>
          </cell>
          <cell r="P270">
            <v>0</v>
          </cell>
          <cell r="Q270">
            <v>0</v>
          </cell>
          <cell r="R270">
            <v>0</v>
          </cell>
          <cell r="S270">
            <v>1</v>
          </cell>
          <cell r="T270">
            <v>2</v>
          </cell>
          <cell r="U270">
            <v>14</v>
          </cell>
          <cell r="V270">
            <v>3</v>
          </cell>
          <cell r="W270">
            <v>0</v>
          </cell>
          <cell r="X270">
            <v>1</v>
          </cell>
          <cell r="Y270">
            <v>0</v>
          </cell>
          <cell r="Z270">
            <v>0</v>
          </cell>
          <cell r="AA270">
            <v>20</v>
          </cell>
          <cell r="AB270">
            <v>0</v>
          </cell>
          <cell r="AC270">
            <v>1</v>
          </cell>
          <cell r="AD270">
            <v>0</v>
          </cell>
          <cell r="AE270">
            <v>0</v>
          </cell>
          <cell r="AF270">
            <v>0</v>
          </cell>
          <cell r="AG270">
            <v>0</v>
          </cell>
          <cell r="AH270">
            <v>0</v>
          </cell>
          <cell r="AI270">
            <v>1</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5</v>
          </cell>
          <cell r="BA270">
            <v>1</v>
          </cell>
          <cell r="BB270">
            <v>0</v>
          </cell>
          <cell r="BC270">
            <v>0</v>
          </cell>
          <cell r="BD270">
            <v>0</v>
          </cell>
          <cell r="BE270">
            <v>0</v>
          </cell>
          <cell r="BF270">
            <v>0</v>
          </cell>
          <cell r="BG270">
            <v>6</v>
          </cell>
          <cell r="BH270">
            <v>8</v>
          </cell>
          <cell r="BI270">
            <v>16</v>
          </cell>
          <cell r="BJ270">
            <v>3</v>
          </cell>
          <cell r="BK270">
            <v>0</v>
          </cell>
          <cell r="BL270">
            <v>1</v>
          </cell>
          <cell r="BM270">
            <v>0</v>
          </cell>
          <cell r="BN270">
            <v>0</v>
          </cell>
          <cell r="BO270">
            <v>28</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1</v>
          </cell>
          <cell r="DE270">
            <v>0</v>
          </cell>
          <cell r="DF270">
            <v>0</v>
          </cell>
          <cell r="DG270">
            <v>0</v>
          </cell>
          <cell r="DH270">
            <v>0</v>
          </cell>
          <cell r="DI270">
            <v>0</v>
          </cell>
          <cell r="DJ270">
            <v>0</v>
          </cell>
          <cell r="DK270">
            <v>1</v>
          </cell>
          <cell r="DL270">
            <v>1</v>
          </cell>
          <cell r="DM270">
            <v>0</v>
          </cell>
          <cell r="DN270">
            <v>0</v>
          </cell>
          <cell r="DO270">
            <v>0</v>
          </cell>
          <cell r="DP270">
            <v>0</v>
          </cell>
          <cell r="DQ270">
            <v>0</v>
          </cell>
          <cell r="DR270">
            <v>0</v>
          </cell>
          <cell r="DS270">
            <v>1</v>
          </cell>
          <cell r="DT270">
            <v>0</v>
          </cell>
          <cell r="DU270">
            <v>0</v>
          </cell>
          <cell r="DV270">
            <v>0</v>
          </cell>
          <cell r="DW270">
            <v>0</v>
          </cell>
        </row>
        <row r="271">
          <cell r="B271" t="str">
            <v>Corby</v>
          </cell>
          <cell r="C271">
            <v>3</v>
          </cell>
          <cell r="D271">
            <v>0</v>
          </cell>
          <cell r="E271">
            <v>0</v>
          </cell>
          <cell r="F271">
            <v>0</v>
          </cell>
          <cell r="G271">
            <v>0</v>
          </cell>
          <cell r="H271">
            <v>0</v>
          </cell>
          <cell r="I271">
            <v>0</v>
          </cell>
          <cell r="J271">
            <v>0</v>
          </cell>
          <cell r="K271">
            <v>0</v>
          </cell>
          <cell r="L271">
            <v>0</v>
          </cell>
          <cell r="M271">
            <v>0</v>
          </cell>
          <cell r="N271">
            <v>1</v>
          </cell>
          <cell r="O271">
            <v>0</v>
          </cell>
          <cell r="P271">
            <v>0</v>
          </cell>
          <cell r="Q271">
            <v>0</v>
          </cell>
          <cell r="R271">
            <v>0</v>
          </cell>
          <cell r="S271">
            <v>1</v>
          </cell>
          <cell r="T271">
            <v>6</v>
          </cell>
          <cell r="U271">
            <v>6</v>
          </cell>
          <cell r="V271">
            <v>4</v>
          </cell>
          <cell r="W271">
            <v>1</v>
          </cell>
          <cell r="X271">
            <v>0</v>
          </cell>
          <cell r="Y271">
            <v>1</v>
          </cell>
          <cell r="Z271">
            <v>0</v>
          </cell>
          <cell r="AA271">
            <v>18</v>
          </cell>
          <cell r="AB271">
            <v>0</v>
          </cell>
          <cell r="AC271">
            <v>1</v>
          </cell>
          <cell r="AD271">
            <v>1</v>
          </cell>
          <cell r="AE271">
            <v>0</v>
          </cell>
          <cell r="AF271">
            <v>0</v>
          </cell>
          <cell r="AG271">
            <v>0</v>
          </cell>
          <cell r="AH271">
            <v>0</v>
          </cell>
          <cell r="AI271">
            <v>2</v>
          </cell>
          <cell r="AJ271">
            <v>0</v>
          </cell>
          <cell r="AK271">
            <v>0</v>
          </cell>
          <cell r="AL271">
            <v>0</v>
          </cell>
          <cell r="AM271">
            <v>0</v>
          </cell>
          <cell r="AN271">
            <v>0</v>
          </cell>
          <cell r="AO271">
            <v>0</v>
          </cell>
          <cell r="AP271">
            <v>0</v>
          </cell>
          <cell r="AQ271">
            <v>0</v>
          </cell>
          <cell r="AR271">
            <v>1</v>
          </cell>
          <cell r="AS271">
            <v>0</v>
          </cell>
          <cell r="AT271">
            <v>0</v>
          </cell>
          <cell r="AU271">
            <v>0</v>
          </cell>
          <cell r="AV271">
            <v>0</v>
          </cell>
          <cell r="AW271">
            <v>0</v>
          </cell>
          <cell r="AX271">
            <v>0</v>
          </cell>
          <cell r="AY271">
            <v>1</v>
          </cell>
          <cell r="AZ271">
            <v>5</v>
          </cell>
          <cell r="BA271">
            <v>0</v>
          </cell>
          <cell r="BB271">
            <v>0</v>
          </cell>
          <cell r="BC271">
            <v>0</v>
          </cell>
          <cell r="BD271">
            <v>0</v>
          </cell>
          <cell r="BE271">
            <v>0</v>
          </cell>
          <cell r="BF271">
            <v>0</v>
          </cell>
          <cell r="BG271">
            <v>5</v>
          </cell>
          <cell r="BH271">
            <v>12</v>
          </cell>
          <cell r="BI271">
            <v>7</v>
          </cell>
          <cell r="BJ271">
            <v>6</v>
          </cell>
          <cell r="BK271">
            <v>1</v>
          </cell>
          <cell r="BL271">
            <v>0</v>
          </cell>
          <cell r="BM271">
            <v>1</v>
          </cell>
          <cell r="BN271">
            <v>0</v>
          </cell>
          <cell r="BO271">
            <v>27</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t="str">
            <v>Yes</v>
          </cell>
          <cell r="DU271" t="str">
            <v>-</v>
          </cell>
          <cell r="DV271" t="str">
            <v>01536 464 628</v>
          </cell>
          <cell r="DW271" t="str">
            <v>carrie.partridge@corby.gov.uk</v>
          </cell>
        </row>
        <row r="272">
          <cell r="B272" t="str">
            <v>Swindon</v>
          </cell>
          <cell r="C272">
            <v>7</v>
          </cell>
          <cell r="D272">
            <v>0</v>
          </cell>
          <cell r="E272">
            <v>0</v>
          </cell>
          <cell r="F272">
            <v>0</v>
          </cell>
          <cell r="G272">
            <v>0</v>
          </cell>
          <cell r="H272">
            <v>0</v>
          </cell>
          <cell r="I272">
            <v>0</v>
          </cell>
          <cell r="J272">
            <v>0</v>
          </cell>
          <cell r="K272">
            <v>0</v>
          </cell>
          <cell r="L272">
            <v>0</v>
          </cell>
          <cell r="M272">
            <v>1</v>
          </cell>
          <cell r="N272">
            <v>1</v>
          </cell>
          <cell r="O272">
            <v>0</v>
          </cell>
          <cell r="P272">
            <v>0</v>
          </cell>
          <cell r="Q272">
            <v>0</v>
          </cell>
          <cell r="R272">
            <v>0</v>
          </cell>
          <cell r="S272">
            <v>2</v>
          </cell>
          <cell r="T272">
            <v>1</v>
          </cell>
          <cell r="U272">
            <v>3</v>
          </cell>
          <cell r="V272">
            <v>6</v>
          </cell>
          <cell r="W272">
            <v>12</v>
          </cell>
          <cell r="X272">
            <v>2</v>
          </cell>
          <cell r="Y272">
            <v>1</v>
          </cell>
          <cell r="Z272">
            <v>0</v>
          </cell>
          <cell r="AA272">
            <v>25</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1</v>
          </cell>
          <cell r="AU272">
            <v>1</v>
          </cell>
          <cell r="AV272">
            <v>0</v>
          </cell>
          <cell r="AW272">
            <v>0</v>
          </cell>
          <cell r="AX272">
            <v>0</v>
          </cell>
          <cell r="AY272">
            <v>2</v>
          </cell>
          <cell r="AZ272">
            <v>0</v>
          </cell>
          <cell r="BA272">
            <v>7</v>
          </cell>
          <cell r="BB272">
            <v>9</v>
          </cell>
          <cell r="BC272">
            <v>5</v>
          </cell>
          <cell r="BD272">
            <v>0</v>
          </cell>
          <cell r="BE272">
            <v>0</v>
          </cell>
          <cell r="BF272">
            <v>0</v>
          </cell>
          <cell r="BG272">
            <v>21</v>
          </cell>
          <cell r="BH272">
            <v>1</v>
          </cell>
          <cell r="BI272">
            <v>11</v>
          </cell>
          <cell r="BJ272">
            <v>17</v>
          </cell>
          <cell r="BK272">
            <v>18</v>
          </cell>
          <cell r="BL272">
            <v>2</v>
          </cell>
          <cell r="BM272">
            <v>1</v>
          </cell>
          <cell r="BN272">
            <v>0</v>
          </cell>
          <cell r="BO272">
            <v>50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t="str">
            <v>Yes</v>
          </cell>
          <cell r="DU272" t="str">
            <v xml:space="preserve"> </v>
          </cell>
          <cell r="DV272" t="str">
            <v>01793 464402</v>
          </cell>
          <cell r="DW272" t="str">
            <v>nkemmett@swindon.gov.uk</v>
          </cell>
        </row>
        <row r="273">
          <cell r="B273" t="str">
            <v>Salford</v>
          </cell>
          <cell r="C273">
            <v>9</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29</v>
          </cell>
          <cell r="U273">
            <v>4</v>
          </cell>
          <cell r="V273">
            <v>0</v>
          </cell>
          <cell r="W273">
            <v>0</v>
          </cell>
          <cell r="X273">
            <v>0</v>
          </cell>
          <cell r="Y273">
            <v>0</v>
          </cell>
          <cell r="Z273">
            <v>0</v>
          </cell>
          <cell r="AA273">
            <v>33</v>
          </cell>
          <cell r="AB273">
            <v>1</v>
          </cell>
          <cell r="AC273">
            <v>0</v>
          </cell>
          <cell r="AD273">
            <v>0</v>
          </cell>
          <cell r="AE273">
            <v>0</v>
          </cell>
          <cell r="AF273">
            <v>0</v>
          </cell>
          <cell r="AG273">
            <v>0</v>
          </cell>
          <cell r="AH273">
            <v>0</v>
          </cell>
          <cell r="AI273">
            <v>1</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2</v>
          </cell>
          <cell r="BA273">
            <v>1</v>
          </cell>
          <cell r="BB273">
            <v>1</v>
          </cell>
          <cell r="BC273">
            <v>0</v>
          </cell>
          <cell r="BD273">
            <v>0</v>
          </cell>
          <cell r="BE273">
            <v>0</v>
          </cell>
          <cell r="BF273">
            <v>0</v>
          </cell>
          <cell r="BG273">
            <v>4</v>
          </cell>
          <cell r="BH273">
            <v>32</v>
          </cell>
          <cell r="BI273">
            <v>5</v>
          </cell>
          <cell r="BJ273">
            <v>1</v>
          </cell>
          <cell r="BK273">
            <v>0</v>
          </cell>
          <cell r="BL273">
            <v>0</v>
          </cell>
          <cell r="BM273">
            <v>0</v>
          </cell>
          <cell r="BN273">
            <v>0</v>
          </cell>
          <cell r="BO273">
            <v>38</v>
          </cell>
          <cell r="BP273">
            <v>1</v>
          </cell>
          <cell r="BQ273">
            <v>2</v>
          </cell>
          <cell r="BR273">
            <v>0</v>
          </cell>
          <cell r="BS273">
            <v>0</v>
          </cell>
          <cell r="BT273">
            <v>0</v>
          </cell>
          <cell r="BU273">
            <v>0</v>
          </cell>
          <cell r="BV273">
            <v>0</v>
          </cell>
          <cell r="BW273">
            <v>3</v>
          </cell>
          <cell r="BX273">
            <v>89</v>
          </cell>
          <cell r="BY273">
            <v>8</v>
          </cell>
          <cell r="BZ273">
            <v>0</v>
          </cell>
          <cell r="CA273">
            <v>0</v>
          </cell>
          <cell r="CB273">
            <v>0</v>
          </cell>
          <cell r="CC273">
            <v>0</v>
          </cell>
          <cell r="CD273">
            <v>0</v>
          </cell>
          <cell r="CE273">
            <v>97</v>
          </cell>
          <cell r="CF273">
            <v>13</v>
          </cell>
          <cell r="CG273">
            <v>1</v>
          </cell>
          <cell r="CH273">
            <v>0</v>
          </cell>
          <cell r="CI273">
            <v>0</v>
          </cell>
          <cell r="CJ273">
            <v>0</v>
          </cell>
          <cell r="CK273">
            <v>0</v>
          </cell>
          <cell r="CL273">
            <v>0</v>
          </cell>
          <cell r="CM273">
            <v>14</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10</v>
          </cell>
          <cell r="DE273">
            <v>1</v>
          </cell>
          <cell r="DF273">
            <v>0</v>
          </cell>
          <cell r="DG273">
            <v>0</v>
          </cell>
          <cell r="DH273">
            <v>0</v>
          </cell>
          <cell r="DI273">
            <v>0</v>
          </cell>
          <cell r="DJ273">
            <v>0</v>
          </cell>
          <cell r="DK273">
            <v>11</v>
          </cell>
          <cell r="DL273">
            <v>113</v>
          </cell>
          <cell r="DM273">
            <v>12</v>
          </cell>
          <cell r="DN273">
            <v>0</v>
          </cell>
          <cell r="DO273">
            <v>0</v>
          </cell>
          <cell r="DP273">
            <v>0</v>
          </cell>
          <cell r="DQ273">
            <v>0</v>
          </cell>
          <cell r="DR273">
            <v>0</v>
          </cell>
          <cell r="DS273">
            <v>125</v>
          </cell>
          <cell r="DT273" t="str">
            <v>Yes</v>
          </cell>
          <cell r="DU273" t="str">
            <v>-</v>
          </cell>
          <cell r="DV273" t="str">
            <v>0161 922 8749</v>
          </cell>
          <cell r="DW273" t="str">
            <v>jane.anderson@salford.gov.uk</v>
          </cell>
        </row>
        <row r="274">
          <cell r="B274" t="str">
            <v>Sheffield</v>
          </cell>
          <cell r="C274">
            <v>2</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19</v>
          </cell>
          <cell r="U274">
            <v>10</v>
          </cell>
          <cell r="V274">
            <v>1</v>
          </cell>
          <cell r="W274">
            <v>0</v>
          </cell>
          <cell r="X274">
            <v>0</v>
          </cell>
          <cell r="Y274">
            <v>0</v>
          </cell>
          <cell r="Z274">
            <v>0</v>
          </cell>
          <cell r="AA274">
            <v>30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2</v>
          </cell>
          <cell r="BA274">
            <v>0</v>
          </cell>
          <cell r="BB274">
            <v>1</v>
          </cell>
          <cell r="BC274">
            <v>0</v>
          </cell>
          <cell r="BD274">
            <v>0</v>
          </cell>
          <cell r="BE274">
            <v>0</v>
          </cell>
          <cell r="BF274">
            <v>0</v>
          </cell>
          <cell r="BG274">
            <v>3</v>
          </cell>
          <cell r="BH274">
            <v>21</v>
          </cell>
          <cell r="BI274">
            <v>10</v>
          </cell>
          <cell r="BJ274">
            <v>2</v>
          </cell>
          <cell r="BK274">
            <v>0</v>
          </cell>
          <cell r="BL274">
            <v>0</v>
          </cell>
          <cell r="BM274">
            <v>0</v>
          </cell>
          <cell r="BN274">
            <v>0</v>
          </cell>
          <cell r="BO274">
            <v>33</v>
          </cell>
          <cell r="BP274">
            <v>0</v>
          </cell>
          <cell r="BQ274">
            <v>0</v>
          </cell>
          <cell r="BR274">
            <v>0</v>
          </cell>
          <cell r="BS274">
            <v>0</v>
          </cell>
          <cell r="BT274">
            <v>0</v>
          </cell>
          <cell r="BU274">
            <v>0</v>
          </cell>
          <cell r="BV274">
            <v>0</v>
          </cell>
          <cell r="BW274">
            <v>0</v>
          </cell>
          <cell r="BX274">
            <v>88</v>
          </cell>
          <cell r="BY274">
            <v>49</v>
          </cell>
          <cell r="BZ274">
            <v>3</v>
          </cell>
          <cell r="CA274">
            <v>0</v>
          </cell>
          <cell r="CB274">
            <v>0</v>
          </cell>
          <cell r="CC274">
            <v>0</v>
          </cell>
          <cell r="CD274">
            <v>0</v>
          </cell>
          <cell r="CE274">
            <v>140</v>
          </cell>
          <cell r="CF274">
            <v>28</v>
          </cell>
          <cell r="CG274">
            <v>10</v>
          </cell>
          <cell r="CH274">
            <v>1</v>
          </cell>
          <cell r="CI274">
            <v>0</v>
          </cell>
          <cell r="CJ274">
            <v>0</v>
          </cell>
          <cell r="CK274">
            <v>0</v>
          </cell>
          <cell r="CL274">
            <v>0</v>
          </cell>
          <cell r="CM274">
            <v>39</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1</v>
          </cell>
          <cell r="DE274">
            <v>2</v>
          </cell>
          <cell r="DF274">
            <v>1</v>
          </cell>
          <cell r="DG274">
            <v>0</v>
          </cell>
          <cell r="DH274">
            <v>0</v>
          </cell>
          <cell r="DI274">
            <v>0</v>
          </cell>
          <cell r="DJ274">
            <v>0</v>
          </cell>
          <cell r="DK274">
            <v>4</v>
          </cell>
          <cell r="DL274">
            <v>117</v>
          </cell>
          <cell r="DM274">
            <v>61</v>
          </cell>
          <cell r="DN274">
            <v>5</v>
          </cell>
          <cell r="DO274">
            <v>0</v>
          </cell>
          <cell r="DP274">
            <v>0</v>
          </cell>
          <cell r="DQ274">
            <v>0</v>
          </cell>
          <cell r="DR274">
            <v>0</v>
          </cell>
          <cell r="DS274">
            <v>183</v>
          </cell>
          <cell r="DT274" t="str">
            <v>Yes</v>
          </cell>
          <cell r="DU274" t="str">
            <v>-</v>
          </cell>
          <cell r="DV274" t="str">
            <v>01142734105</v>
          </cell>
          <cell r="DW274" t="str">
            <v>scott.bradley@sheffield.gov.uk</v>
          </cell>
        </row>
        <row r="275">
          <cell r="B275" t="str">
            <v>Coventry</v>
          </cell>
          <cell r="C275">
            <v>8</v>
          </cell>
          <cell r="D275">
            <v>0</v>
          </cell>
          <cell r="E275">
            <v>0</v>
          </cell>
          <cell r="F275">
            <v>0</v>
          </cell>
          <cell r="G275">
            <v>0</v>
          </cell>
          <cell r="H275">
            <v>0</v>
          </cell>
          <cell r="I275">
            <v>0</v>
          </cell>
          <cell r="J275">
            <v>0</v>
          </cell>
          <cell r="K275">
            <v>0</v>
          </cell>
          <cell r="L275">
            <v>2</v>
          </cell>
          <cell r="M275">
            <v>0</v>
          </cell>
          <cell r="N275">
            <v>0</v>
          </cell>
          <cell r="O275">
            <v>0</v>
          </cell>
          <cell r="P275">
            <v>0</v>
          </cell>
          <cell r="Q275">
            <v>0</v>
          </cell>
          <cell r="R275">
            <v>0</v>
          </cell>
          <cell r="S275">
            <v>2</v>
          </cell>
          <cell r="T275">
            <v>45</v>
          </cell>
          <cell r="U275">
            <v>0</v>
          </cell>
          <cell r="V275">
            <v>0</v>
          </cell>
          <cell r="W275">
            <v>0</v>
          </cell>
          <cell r="X275">
            <v>0</v>
          </cell>
          <cell r="Y275">
            <v>0</v>
          </cell>
          <cell r="Z275">
            <v>0</v>
          </cell>
          <cell r="AA275">
            <v>45</v>
          </cell>
          <cell r="AB275">
            <v>30</v>
          </cell>
          <cell r="AC275">
            <v>0</v>
          </cell>
          <cell r="AD275">
            <v>0</v>
          </cell>
          <cell r="AE275">
            <v>0</v>
          </cell>
          <cell r="AF275">
            <v>0</v>
          </cell>
          <cell r="AG275">
            <v>0</v>
          </cell>
          <cell r="AH275">
            <v>0</v>
          </cell>
          <cell r="AI275">
            <v>30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77</v>
          </cell>
          <cell r="BI275">
            <v>0</v>
          </cell>
          <cell r="BJ275">
            <v>0</v>
          </cell>
          <cell r="BK275">
            <v>0</v>
          </cell>
          <cell r="BL275">
            <v>0</v>
          </cell>
          <cell r="BM275">
            <v>0</v>
          </cell>
          <cell r="BN275">
            <v>0</v>
          </cell>
          <cell r="BO275">
            <v>77</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row>
        <row r="276">
          <cell r="B276" t="str">
            <v>Hackney</v>
          </cell>
          <cell r="C276">
            <v>5</v>
          </cell>
          <cell r="D276">
            <v>2</v>
          </cell>
          <cell r="E276">
            <v>1</v>
          </cell>
          <cell r="F276">
            <v>0</v>
          </cell>
          <cell r="G276">
            <v>0</v>
          </cell>
          <cell r="H276">
            <v>0</v>
          </cell>
          <cell r="I276">
            <v>0</v>
          </cell>
          <cell r="J276">
            <v>0</v>
          </cell>
          <cell r="K276">
            <v>3</v>
          </cell>
          <cell r="L276">
            <v>4</v>
          </cell>
          <cell r="M276">
            <v>0</v>
          </cell>
          <cell r="N276">
            <v>1</v>
          </cell>
          <cell r="O276">
            <v>0</v>
          </cell>
          <cell r="P276">
            <v>0</v>
          </cell>
          <cell r="Q276">
            <v>0</v>
          </cell>
          <cell r="R276">
            <v>0</v>
          </cell>
          <cell r="S276">
            <v>5</v>
          </cell>
          <cell r="T276">
            <v>64</v>
          </cell>
          <cell r="U276">
            <v>16</v>
          </cell>
          <cell r="V276">
            <v>22</v>
          </cell>
          <cell r="W276">
            <v>20</v>
          </cell>
          <cell r="X276">
            <v>9</v>
          </cell>
          <cell r="Y276">
            <v>5</v>
          </cell>
          <cell r="Z276">
            <v>4</v>
          </cell>
          <cell r="AA276">
            <v>140</v>
          </cell>
          <cell r="AB276">
            <v>11</v>
          </cell>
          <cell r="AC276">
            <v>3</v>
          </cell>
          <cell r="AD276">
            <v>1</v>
          </cell>
          <cell r="AE276">
            <v>0</v>
          </cell>
          <cell r="AF276">
            <v>0</v>
          </cell>
          <cell r="AG276">
            <v>0</v>
          </cell>
          <cell r="AH276">
            <v>0</v>
          </cell>
          <cell r="AI276">
            <v>15</v>
          </cell>
          <cell r="AJ276">
            <v>1</v>
          </cell>
          <cell r="AK276">
            <v>0</v>
          </cell>
          <cell r="AL276">
            <v>0</v>
          </cell>
          <cell r="AM276">
            <v>0</v>
          </cell>
          <cell r="AN276">
            <v>0</v>
          </cell>
          <cell r="AO276">
            <v>0</v>
          </cell>
          <cell r="AP276">
            <v>0</v>
          </cell>
          <cell r="AQ276">
            <v>1</v>
          </cell>
          <cell r="AR276">
            <v>1</v>
          </cell>
          <cell r="AS276">
            <v>2</v>
          </cell>
          <cell r="AT276">
            <v>0</v>
          </cell>
          <cell r="AU276">
            <v>0</v>
          </cell>
          <cell r="AV276">
            <v>0</v>
          </cell>
          <cell r="AW276">
            <v>0</v>
          </cell>
          <cell r="AX276">
            <v>0</v>
          </cell>
          <cell r="AY276">
            <v>3</v>
          </cell>
          <cell r="AZ276">
            <v>14</v>
          </cell>
          <cell r="BA276">
            <v>9</v>
          </cell>
          <cell r="BB276">
            <v>7</v>
          </cell>
          <cell r="BC276">
            <v>2</v>
          </cell>
          <cell r="BD276">
            <v>1</v>
          </cell>
          <cell r="BE276">
            <v>1</v>
          </cell>
          <cell r="BF276">
            <v>0</v>
          </cell>
          <cell r="BG276">
            <v>34</v>
          </cell>
          <cell r="BH276">
            <v>97</v>
          </cell>
          <cell r="BI276">
            <v>31</v>
          </cell>
          <cell r="BJ276">
            <v>31</v>
          </cell>
          <cell r="BK276">
            <v>22</v>
          </cell>
          <cell r="BL276">
            <v>10</v>
          </cell>
          <cell r="BM276">
            <v>6</v>
          </cell>
          <cell r="BN276">
            <v>4</v>
          </cell>
          <cell r="BO276">
            <v>201</v>
          </cell>
          <cell r="BP276">
            <v>0</v>
          </cell>
          <cell r="BQ276">
            <v>0</v>
          </cell>
          <cell r="BR276">
            <v>0</v>
          </cell>
          <cell r="BS276">
            <v>0</v>
          </cell>
          <cell r="BT276">
            <v>0</v>
          </cell>
          <cell r="BU276">
            <v>0</v>
          </cell>
          <cell r="BV276">
            <v>0</v>
          </cell>
          <cell r="BW276">
            <v>0</v>
          </cell>
          <cell r="BX276">
            <v>13</v>
          </cell>
          <cell r="BY276">
            <v>3</v>
          </cell>
          <cell r="BZ276">
            <v>2</v>
          </cell>
          <cell r="CA276">
            <v>0</v>
          </cell>
          <cell r="CB276">
            <v>0</v>
          </cell>
          <cell r="CC276">
            <v>0</v>
          </cell>
          <cell r="CD276">
            <v>0</v>
          </cell>
          <cell r="CE276">
            <v>18</v>
          </cell>
          <cell r="CF276">
            <v>0</v>
          </cell>
          <cell r="CG276">
            <v>3</v>
          </cell>
          <cell r="CH276">
            <v>4</v>
          </cell>
          <cell r="CI276">
            <v>0</v>
          </cell>
          <cell r="CJ276">
            <v>0</v>
          </cell>
          <cell r="CK276">
            <v>0</v>
          </cell>
          <cell r="CL276">
            <v>0</v>
          </cell>
          <cell r="CM276">
            <v>7</v>
          </cell>
          <cell r="CN276">
            <v>1</v>
          </cell>
          <cell r="CO276">
            <v>0</v>
          </cell>
          <cell r="CP276">
            <v>0</v>
          </cell>
          <cell r="CQ276">
            <v>0</v>
          </cell>
          <cell r="CR276">
            <v>0</v>
          </cell>
          <cell r="CS276">
            <v>0</v>
          </cell>
          <cell r="CT276">
            <v>0</v>
          </cell>
          <cell r="CU276">
            <v>1</v>
          </cell>
          <cell r="CV276">
            <v>0</v>
          </cell>
          <cell r="CW276">
            <v>0</v>
          </cell>
          <cell r="CX276">
            <v>0</v>
          </cell>
          <cell r="CY276">
            <v>0</v>
          </cell>
          <cell r="CZ276">
            <v>0</v>
          </cell>
          <cell r="DA276">
            <v>0</v>
          </cell>
          <cell r="DB276">
            <v>0</v>
          </cell>
          <cell r="DC276">
            <v>0</v>
          </cell>
          <cell r="DD276">
            <v>4</v>
          </cell>
          <cell r="DE276">
            <v>1</v>
          </cell>
          <cell r="DF276">
            <v>2</v>
          </cell>
          <cell r="DG276">
            <v>0</v>
          </cell>
          <cell r="DH276">
            <v>0</v>
          </cell>
          <cell r="DI276">
            <v>0</v>
          </cell>
          <cell r="DJ276">
            <v>0</v>
          </cell>
          <cell r="DK276">
            <v>7</v>
          </cell>
          <cell r="DL276">
            <v>18</v>
          </cell>
          <cell r="DM276">
            <v>7</v>
          </cell>
          <cell r="DN276">
            <v>8</v>
          </cell>
          <cell r="DO276">
            <v>0</v>
          </cell>
          <cell r="DP276">
            <v>0</v>
          </cell>
          <cell r="DQ276">
            <v>0</v>
          </cell>
          <cell r="DR276">
            <v>0</v>
          </cell>
          <cell r="DS276">
            <v>33</v>
          </cell>
          <cell r="DT276" t="str">
            <v>Yes</v>
          </cell>
          <cell r="DU276" t="str">
            <v>-</v>
          </cell>
          <cell r="DV276" t="str">
            <v>020 8356 2082</v>
          </cell>
          <cell r="DW276" t="str">
            <v>matthew.chan@hackney.gov.uk</v>
          </cell>
        </row>
        <row r="277">
          <cell r="B277" t="str">
            <v>Waltham Forest</v>
          </cell>
          <cell r="C277">
            <v>5</v>
          </cell>
          <cell r="D277">
            <v>0</v>
          </cell>
          <cell r="E277">
            <v>0</v>
          </cell>
          <cell r="F277">
            <v>0</v>
          </cell>
          <cell r="G277">
            <v>0</v>
          </cell>
          <cell r="H277">
            <v>1</v>
          </cell>
          <cell r="I277">
            <v>0</v>
          </cell>
          <cell r="J277">
            <v>0</v>
          </cell>
          <cell r="K277">
            <v>1</v>
          </cell>
          <cell r="L277">
            <v>5</v>
          </cell>
          <cell r="M277">
            <v>2</v>
          </cell>
          <cell r="N277">
            <v>0</v>
          </cell>
          <cell r="O277">
            <v>1</v>
          </cell>
          <cell r="P277">
            <v>0</v>
          </cell>
          <cell r="Q277">
            <v>0</v>
          </cell>
          <cell r="R277">
            <v>0</v>
          </cell>
          <cell r="S277">
            <v>8</v>
          </cell>
          <cell r="T277">
            <v>23</v>
          </cell>
          <cell r="U277">
            <v>12</v>
          </cell>
          <cell r="V277">
            <v>10</v>
          </cell>
          <cell r="W277">
            <v>14</v>
          </cell>
          <cell r="X277">
            <v>32</v>
          </cell>
          <cell r="Y277">
            <v>13</v>
          </cell>
          <cell r="Z277">
            <v>5</v>
          </cell>
          <cell r="AA277">
            <v>109</v>
          </cell>
          <cell r="AB277">
            <v>2</v>
          </cell>
          <cell r="AC277">
            <v>2</v>
          </cell>
          <cell r="AD277">
            <v>0</v>
          </cell>
          <cell r="AE277">
            <v>1</v>
          </cell>
          <cell r="AF277">
            <v>1</v>
          </cell>
          <cell r="AG277">
            <v>0</v>
          </cell>
          <cell r="AH277">
            <v>0</v>
          </cell>
          <cell r="AI277">
            <v>6</v>
          </cell>
          <cell r="AJ277">
            <v>0</v>
          </cell>
          <cell r="AK277">
            <v>0</v>
          </cell>
          <cell r="AL277">
            <v>0</v>
          </cell>
          <cell r="AM277">
            <v>0</v>
          </cell>
          <cell r="AN277">
            <v>0</v>
          </cell>
          <cell r="AO277">
            <v>0</v>
          </cell>
          <cell r="AP277">
            <v>0</v>
          </cell>
          <cell r="AQ277">
            <v>0</v>
          </cell>
          <cell r="AR277">
            <v>1</v>
          </cell>
          <cell r="AS277">
            <v>1</v>
          </cell>
          <cell r="AT277">
            <v>3</v>
          </cell>
          <cell r="AU277">
            <v>1</v>
          </cell>
          <cell r="AV277">
            <v>2</v>
          </cell>
          <cell r="AW277">
            <v>0</v>
          </cell>
          <cell r="AX277">
            <v>0</v>
          </cell>
          <cell r="AY277">
            <v>8</v>
          </cell>
          <cell r="AZ277">
            <v>2</v>
          </cell>
          <cell r="BA277">
            <v>4</v>
          </cell>
          <cell r="BB277">
            <v>6</v>
          </cell>
          <cell r="BC277">
            <v>6</v>
          </cell>
          <cell r="BD277">
            <v>4</v>
          </cell>
          <cell r="BE277">
            <v>2</v>
          </cell>
          <cell r="BF277">
            <v>1</v>
          </cell>
          <cell r="BG277">
            <v>25</v>
          </cell>
          <cell r="BH277">
            <v>33</v>
          </cell>
          <cell r="BI277">
            <v>21</v>
          </cell>
          <cell r="BJ277">
            <v>19</v>
          </cell>
          <cell r="BK277">
            <v>23</v>
          </cell>
          <cell r="BL277">
            <v>40</v>
          </cell>
          <cell r="BM277">
            <v>15</v>
          </cell>
          <cell r="BN277">
            <v>6</v>
          </cell>
          <cell r="BO277">
            <v>157</v>
          </cell>
          <cell r="BP277">
            <v>0</v>
          </cell>
          <cell r="BQ277">
            <v>0</v>
          </cell>
          <cell r="BR277">
            <v>0</v>
          </cell>
          <cell r="BS277">
            <v>0</v>
          </cell>
          <cell r="BT277">
            <v>0</v>
          </cell>
          <cell r="BU277">
            <v>0</v>
          </cell>
          <cell r="BV277">
            <v>0</v>
          </cell>
          <cell r="BW277">
            <v>0</v>
          </cell>
          <cell r="BX277">
            <v>0</v>
          </cell>
          <cell r="BY277">
            <v>0</v>
          </cell>
          <cell r="BZ277">
            <v>1</v>
          </cell>
          <cell r="CA277">
            <v>0</v>
          </cell>
          <cell r="CB277">
            <v>0</v>
          </cell>
          <cell r="CC277">
            <v>0</v>
          </cell>
          <cell r="CD277">
            <v>0</v>
          </cell>
          <cell r="CE277">
            <v>1</v>
          </cell>
          <cell r="CF277">
            <v>0</v>
          </cell>
          <cell r="CG277">
            <v>0</v>
          </cell>
          <cell r="CH277">
            <v>0</v>
          </cell>
          <cell r="CI277">
            <v>1</v>
          </cell>
          <cell r="CJ277">
            <v>0</v>
          </cell>
          <cell r="CK277">
            <v>0</v>
          </cell>
          <cell r="CL277">
            <v>0</v>
          </cell>
          <cell r="CM277">
            <v>1</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1</v>
          </cell>
          <cell r="DO277">
            <v>1</v>
          </cell>
          <cell r="DP277">
            <v>0</v>
          </cell>
          <cell r="DQ277">
            <v>0</v>
          </cell>
          <cell r="DR277">
            <v>0</v>
          </cell>
          <cell r="DS277">
            <v>2</v>
          </cell>
          <cell r="DT277" t="str">
            <v>Yes</v>
          </cell>
          <cell r="DU277" t="str">
            <v>-</v>
          </cell>
          <cell r="DV277" t="str">
            <v>0208496 5487</v>
          </cell>
          <cell r="DW277" t="str">
            <v>lee.purewal@walthamforest.gov.uk</v>
          </cell>
        </row>
        <row r="278">
          <cell r="B278" t="str">
            <v>East Cambridgeshire</v>
          </cell>
          <cell r="C278">
            <v>4</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10</v>
          </cell>
          <cell r="U278">
            <v>1</v>
          </cell>
          <cell r="V278">
            <v>1</v>
          </cell>
          <cell r="W278">
            <v>0</v>
          </cell>
          <cell r="X278">
            <v>0</v>
          </cell>
          <cell r="Y278">
            <v>0</v>
          </cell>
          <cell r="Z278">
            <v>0</v>
          </cell>
          <cell r="AA278">
            <v>12</v>
          </cell>
          <cell r="AB278">
            <v>1</v>
          </cell>
          <cell r="AC278">
            <v>0</v>
          </cell>
          <cell r="AD278">
            <v>0</v>
          </cell>
          <cell r="AE278">
            <v>0</v>
          </cell>
          <cell r="AF278">
            <v>0</v>
          </cell>
          <cell r="AG278">
            <v>0</v>
          </cell>
          <cell r="AH278">
            <v>0</v>
          </cell>
          <cell r="AI278">
            <v>1</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3</v>
          </cell>
          <cell r="BA278">
            <v>1</v>
          </cell>
          <cell r="BB278">
            <v>1</v>
          </cell>
          <cell r="BC278">
            <v>0</v>
          </cell>
          <cell r="BD278">
            <v>0</v>
          </cell>
          <cell r="BE278">
            <v>0</v>
          </cell>
          <cell r="BF278">
            <v>0</v>
          </cell>
          <cell r="BG278">
            <v>5</v>
          </cell>
          <cell r="BH278">
            <v>14</v>
          </cell>
          <cell r="BI278">
            <v>2</v>
          </cell>
          <cell r="BJ278">
            <v>2</v>
          </cell>
          <cell r="BK278">
            <v>0</v>
          </cell>
          <cell r="BL278">
            <v>0</v>
          </cell>
          <cell r="BM278">
            <v>0</v>
          </cell>
          <cell r="BN278">
            <v>0</v>
          </cell>
          <cell r="BO278">
            <v>18</v>
          </cell>
          <cell r="BP278">
            <v>0</v>
          </cell>
          <cell r="BQ278">
            <v>0</v>
          </cell>
          <cell r="BR278">
            <v>0</v>
          </cell>
          <cell r="BS278">
            <v>0</v>
          </cell>
          <cell r="BT278">
            <v>0</v>
          </cell>
          <cell r="BU278">
            <v>0</v>
          </cell>
          <cell r="BV278">
            <v>0</v>
          </cell>
          <cell r="BW278">
            <v>0</v>
          </cell>
          <cell r="BX278">
            <v>11</v>
          </cell>
          <cell r="BY278">
            <v>2</v>
          </cell>
          <cell r="BZ278">
            <v>0</v>
          </cell>
          <cell r="CA278">
            <v>0</v>
          </cell>
          <cell r="CB278">
            <v>0</v>
          </cell>
          <cell r="CC278">
            <v>0</v>
          </cell>
          <cell r="CD278">
            <v>0</v>
          </cell>
          <cell r="CE278">
            <v>13</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5</v>
          </cell>
          <cell r="DE278">
            <v>1</v>
          </cell>
          <cell r="DF278">
            <v>2</v>
          </cell>
          <cell r="DG278">
            <v>0</v>
          </cell>
          <cell r="DH278">
            <v>0</v>
          </cell>
          <cell r="DI278">
            <v>0</v>
          </cell>
          <cell r="DJ278">
            <v>0</v>
          </cell>
          <cell r="DK278">
            <v>8</v>
          </cell>
          <cell r="DL278">
            <v>16</v>
          </cell>
          <cell r="DM278">
            <v>3</v>
          </cell>
          <cell r="DN278">
            <v>2</v>
          </cell>
          <cell r="DO278">
            <v>0</v>
          </cell>
          <cell r="DP278">
            <v>0</v>
          </cell>
          <cell r="DQ278">
            <v>0</v>
          </cell>
          <cell r="DR278">
            <v>0</v>
          </cell>
          <cell r="DS278">
            <v>21</v>
          </cell>
          <cell r="DT278" t="str">
            <v>Yes</v>
          </cell>
          <cell r="DU278" t="str">
            <v>-</v>
          </cell>
          <cell r="DV278" t="str">
            <v>01353 616472</v>
          </cell>
          <cell r="DW278" t="str">
            <v>susan.hinawski@eastcambs.gov.uk</v>
          </cell>
        </row>
        <row r="279">
          <cell r="B279" t="str">
            <v>Redcar and Cleveland</v>
          </cell>
          <cell r="C279">
            <v>1</v>
          </cell>
          <cell r="D279">
            <v>0</v>
          </cell>
          <cell r="E279">
            <v>0</v>
          </cell>
          <cell r="F279">
            <v>0</v>
          </cell>
          <cell r="G279">
            <v>0</v>
          </cell>
          <cell r="H279">
            <v>0</v>
          </cell>
          <cell r="I279">
            <v>0</v>
          </cell>
          <cell r="J279">
            <v>0</v>
          </cell>
          <cell r="K279">
            <v>0</v>
          </cell>
          <cell r="L279">
            <v>0</v>
          </cell>
          <cell r="M279">
            <v>3</v>
          </cell>
          <cell r="N279">
            <v>0</v>
          </cell>
          <cell r="O279">
            <v>0</v>
          </cell>
          <cell r="P279">
            <v>0</v>
          </cell>
          <cell r="Q279">
            <v>0</v>
          </cell>
          <cell r="R279">
            <v>0</v>
          </cell>
          <cell r="S279">
            <v>3</v>
          </cell>
          <cell r="T279">
            <v>0</v>
          </cell>
          <cell r="U279">
            <v>1</v>
          </cell>
          <cell r="V279">
            <v>1</v>
          </cell>
          <cell r="W279">
            <v>0</v>
          </cell>
          <cell r="X279">
            <v>0</v>
          </cell>
          <cell r="Y279">
            <v>0</v>
          </cell>
          <cell r="Z279">
            <v>0</v>
          </cell>
          <cell r="AA279">
            <v>2</v>
          </cell>
          <cell r="AB279">
            <v>0</v>
          </cell>
          <cell r="AC279">
            <v>0</v>
          </cell>
          <cell r="AD279">
            <v>0</v>
          </cell>
          <cell r="AE279">
            <v>0</v>
          </cell>
          <cell r="AF279">
            <v>1</v>
          </cell>
          <cell r="AG279">
            <v>0</v>
          </cell>
          <cell r="AH279">
            <v>0</v>
          </cell>
          <cell r="AI279">
            <v>1</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3</v>
          </cell>
          <cell r="BA279">
            <v>4</v>
          </cell>
          <cell r="BB279">
            <v>0</v>
          </cell>
          <cell r="BC279">
            <v>1</v>
          </cell>
          <cell r="BD279">
            <v>0</v>
          </cell>
          <cell r="BE279">
            <v>0</v>
          </cell>
          <cell r="BF279">
            <v>0</v>
          </cell>
          <cell r="BG279">
            <v>8</v>
          </cell>
          <cell r="BH279">
            <v>3</v>
          </cell>
          <cell r="BI279">
            <v>8</v>
          </cell>
          <cell r="BJ279">
            <v>1</v>
          </cell>
          <cell r="BK279">
            <v>1</v>
          </cell>
          <cell r="BL279">
            <v>1</v>
          </cell>
          <cell r="BM279">
            <v>0</v>
          </cell>
          <cell r="BN279">
            <v>0</v>
          </cell>
          <cell r="BO279">
            <v>14</v>
          </cell>
          <cell r="BP279">
            <v>0</v>
          </cell>
          <cell r="BQ279">
            <v>0</v>
          </cell>
          <cell r="BR279">
            <v>0</v>
          </cell>
          <cell r="BS279">
            <v>0</v>
          </cell>
          <cell r="BT279">
            <v>0</v>
          </cell>
          <cell r="BU279">
            <v>0</v>
          </cell>
          <cell r="BV279">
            <v>0</v>
          </cell>
          <cell r="BW279">
            <v>0</v>
          </cell>
          <cell r="BX279">
            <v>0</v>
          </cell>
          <cell r="BY279">
            <v>1</v>
          </cell>
          <cell r="BZ279">
            <v>1</v>
          </cell>
          <cell r="CA279">
            <v>0</v>
          </cell>
          <cell r="CB279">
            <v>0</v>
          </cell>
          <cell r="CC279">
            <v>0</v>
          </cell>
          <cell r="CD279">
            <v>0</v>
          </cell>
          <cell r="CE279">
            <v>2</v>
          </cell>
          <cell r="CF279">
            <v>1</v>
          </cell>
          <cell r="CG279">
            <v>0</v>
          </cell>
          <cell r="CH279">
            <v>0</v>
          </cell>
          <cell r="CI279">
            <v>0</v>
          </cell>
          <cell r="CJ279">
            <v>0</v>
          </cell>
          <cell r="CK279">
            <v>0</v>
          </cell>
          <cell r="CL279">
            <v>0</v>
          </cell>
          <cell r="CM279">
            <v>1</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3</v>
          </cell>
          <cell r="DF279">
            <v>0</v>
          </cell>
          <cell r="DG279">
            <v>2</v>
          </cell>
          <cell r="DH279">
            <v>0</v>
          </cell>
          <cell r="DI279">
            <v>0</v>
          </cell>
          <cell r="DJ279">
            <v>0</v>
          </cell>
          <cell r="DK279">
            <v>5</v>
          </cell>
          <cell r="DL279">
            <v>1</v>
          </cell>
          <cell r="DM279">
            <v>4</v>
          </cell>
          <cell r="DN279">
            <v>1</v>
          </cell>
          <cell r="DO279">
            <v>2</v>
          </cell>
          <cell r="DP279">
            <v>0</v>
          </cell>
          <cell r="DQ279">
            <v>0</v>
          </cell>
          <cell r="DR279">
            <v>0</v>
          </cell>
          <cell r="DS279">
            <v>8</v>
          </cell>
          <cell r="DT279" t="str">
            <v>Yes</v>
          </cell>
          <cell r="DU279" t="str">
            <v>-</v>
          </cell>
          <cell r="DV279" t="str">
            <v>01287 612444</v>
          </cell>
          <cell r="DW279" t="str">
            <v>gareth_burgess@redcar-cleveland.gov.uk</v>
          </cell>
        </row>
        <row r="280">
          <cell r="B280" t="str">
            <v>South Hams</v>
          </cell>
          <cell r="C280">
            <v>7</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1</v>
          </cell>
          <cell r="U280">
            <v>3</v>
          </cell>
          <cell r="V280">
            <v>4</v>
          </cell>
          <cell r="W280">
            <v>3</v>
          </cell>
          <cell r="X280">
            <v>1</v>
          </cell>
          <cell r="Y280">
            <v>1</v>
          </cell>
          <cell r="Z280">
            <v>0</v>
          </cell>
          <cell r="AA280">
            <v>13</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1</v>
          </cell>
          <cell r="BI280">
            <v>3</v>
          </cell>
          <cell r="BJ280">
            <v>4</v>
          </cell>
          <cell r="BK280">
            <v>3</v>
          </cell>
          <cell r="BL280">
            <v>1</v>
          </cell>
          <cell r="BM280">
            <v>1</v>
          </cell>
          <cell r="BN280">
            <v>0</v>
          </cell>
          <cell r="BO280">
            <v>13</v>
          </cell>
          <cell r="BP280">
            <v>0</v>
          </cell>
          <cell r="BQ280">
            <v>0</v>
          </cell>
          <cell r="BR280">
            <v>0</v>
          </cell>
          <cell r="BS280">
            <v>0</v>
          </cell>
          <cell r="BT280">
            <v>0</v>
          </cell>
          <cell r="BU280">
            <v>1</v>
          </cell>
          <cell r="BV280">
            <v>0</v>
          </cell>
          <cell r="BW280">
            <v>1</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1</v>
          </cell>
          <cell r="DR280">
            <v>0</v>
          </cell>
          <cell r="DS280">
            <v>1</v>
          </cell>
          <cell r="DT280" t="str">
            <v>Yes</v>
          </cell>
          <cell r="DU280" t="str">
            <v>-</v>
          </cell>
          <cell r="DV280" t="str">
            <v>01803 861186</v>
          </cell>
          <cell r="DW280" t="str">
            <v>paul.eells@southhams.gov.uk</v>
          </cell>
        </row>
        <row r="281">
          <cell r="B281" t="str">
            <v>Derwentside</v>
          </cell>
          <cell r="C281">
            <v>1</v>
          </cell>
          <cell r="D281">
            <v>0</v>
          </cell>
          <cell r="E281">
            <v>0</v>
          </cell>
          <cell r="F281">
            <v>0</v>
          </cell>
          <cell r="G281">
            <v>0</v>
          </cell>
          <cell r="H281">
            <v>0</v>
          </cell>
          <cell r="I281">
            <v>0</v>
          </cell>
          <cell r="J281">
            <v>0</v>
          </cell>
          <cell r="K281">
            <v>0</v>
          </cell>
          <cell r="L281">
            <v>0</v>
          </cell>
          <cell r="M281">
            <v>0</v>
          </cell>
          <cell r="N281">
            <v>1</v>
          </cell>
          <cell r="O281">
            <v>1</v>
          </cell>
          <cell r="P281">
            <v>0</v>
          </cell>
          <cell r="Q281">
            <v>0</v>
          </cell>
          <cell r="R281">
            <v>0</v>
          </cell>
          <cell r="S281">
            <v>2</v>
          </cell>
          <cell r="T281">
            <v>4</v>
          </cell>
          <cell r="U281">
            <v>1</v>
          </cell>
          <cell r="V281">
            <v>0</v>
          </cell>
          <cell r="W281">
            <v>3</v>
          </cell>
          <cell r="X281">
            <v>2</v>
          </cell>
          <cell r="Y281">
            <v>0</v>
          </cell>
          <cell r="Z281">
            <v>0</v>
          </cell>
          <cell r="AA281">
            <v>10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1</v>
          </cell>
          <cell r="BB281">
            <v>1</v>
          </cell>
          <cell r="BC281">
            <v>0</v>
          </cell>
          <cell r="BD281">
            <v>0</v>
          </cell>
          <cell r="BE281">
            <v>0</v>
          </cell>
          <cell r="BF281">
            <v>0</v>
          </cell>
          <cell r="BG281">
            <v>2</v>
          </cell>
          <cell r="BH281">
            <v>4</v>
          </cell>
          <cell r="BI281">
            <v>2</v>
          </cell>
          <cell r="BJ281">
            <v>2</v>
          </cell>
          <cell r="BK281">
            <v>4</v>
          </cell>
          <cell r="BL281">
            <v>2</v>
          </cell>
          <cell r="BM281">
            <v>0</v>
          </cell>
          <cell r="BN281">
            <v>0</v>
          </cell>
          <cell r="BO281">
            <v>14</v>
          </cell>
          <cell r="BP281">
            <v>0</v>
          </cell>
          <cell r="BQ281">
            <v>0</v>
          </cell>
          <cell r="BR281">
            <v>0</v>
          </cell>
          <cell r="BS281">
            <v>0</v>
          </cell>
          <cell r="BT281">
            <v>0</v>
          </cell>
          <cell r="BU281">
            <v>0</v>
          </cell>
          <cell r="BV281">
            <v>0</v>
          </cell>
          <cell r="BW281">
            <v>0</v>
          </cell>
          <cell r="BX281">
            <v>23</v>
          </cell>
          <cell r="BY281">
            <v>0</v>
          </cell>
          <cell r="BZ281">
            <v>0</v>
          </cell>
          <cell r="CA281">
            <v>0</v>
          </cell>
          <cell r="CB281">
            <v>0</v>
          </cell>
          <cell r="CC281">
            <v>0</v>
          </cell>
          <cell r="CD281">
            <v>0</v>
          </cell>
          <cell r="CE281">
            <v>23</v>
          </cell>
          <cell r="CF281">
            <v>1</v>
          </cell>
          <cell r="CG281">
            <v>0</v>
          </cell>
          <cell r="CH281">
            <v>0</v>
          </cell>
          <cell r="CI281">
            <v>0</v>
          </cell>
          <cell r="CJ281">
            <v>0</v>
          </cell>
          <cell r="CK281">
            <v>0</v>
          </cell>
          <cell r="CL281">
            <v>0</v>
          </cell>
          <cell r="CM281">
            <v>1</v>
          </cell>
          <cell r="CN281">
            <v>0</v>
          </cell>
          <cell r="CO281">
            <v>0</v>
          </cell>
          <cell r="CP281">
            <v>0</v>
          </cell>
          <cell r="CQ281">
            <v>0</v>
          </cell>
          <cell r="CR281">
            <v>0</v>
          </cell>
          <cell r="CS281">
            <v>0</v>
          </cell>
          <cell r="CT281">
            <v>0</v>
          </cell>
          <cell r="CU281">
            <v>0</v>
          </cell>
          <cell r="CV281">
            <v>1</v>
          </cell>
          <cell r="CW281">
            <v>0</v>
          </cell>
          <cell r="CX281">
            <v>0</v>
          </cell>
          <cell r="CY281">
            <v>0</v>
          </cell>
          <cell r="CZ281">
            <v>0</v>
          </cell>
          <cell r="DA281">
            <v>0</v>
          </cell>
          <cell r="DB281">
            <v>0</v>
          </cell>
          <cell r="DC281">
            <v>1</v>
          </cell>
          <cell r="DD281">
            <v>0</v>
          </cell>
          <cell r="DE281">
            <v>0</v>
          </cell>
          <cell r="DF281">
            <v>0</v>
          </cell>
          <cell r="DG281">
            <v>0</v>
          </cell>
          <cell r="DH281">
            <v>0</v>
          </cell>
          <cell r="DI281">
            <v>0</v>
          </cell>
          <cell r="DJ281">
            <v>0</v>
          </cell>
          <cell r="DK281">
            <v>0</v>
          </cell>
          <cell r="DL281">
            <v>25</v>
          </cell>
          <cell r="DM281">
            <v>0</v>
          </cell>
          <cell r="DN281">
            <v>0</v>
          </cell>
          <cell r="DO281">
            <v>0</v>
          </cell>
          <cell r="DP281">
            <v>0</v>
          </cell>
          <cell r="DQ281">
            <v>0</v>
          </cell>
          <cell r="DR281">
            <v>0</v>
          </cell>
          <cell r="DS281">
            <v>25</v>
          </cell>
          <cell r="DT281" t="str">
            <v>Yes</v>
          </cell>
          <cell r="DU281" t="str">
            <v>-</v>
          </cell>
          <cell r="DV281" t="str">
            <v>01207 218990</v>
          </cell>
          <cell r="DW281" t="str">
            <v>m.forster@derwentside.gov.uk</v>
          </cell>
        </row>
        <row r="282">
          <cell r="B282" t="str">
            <v>Basildon</v>
          </cell>
          <cell r="C282">
            <v>4</v>
          </cell>
          <cell r="D282">
            <v>0</v>
          </cell>
          <cell r="E282">
            <v>0</v>
          </cell>
          <cell r="F282">
            <v>0</v>
          </cell>
          <cell r="G282">
            <v>0</v>
          </cell>
          <cell r="H282">
            <v>0</v>
          </cell>
          <cell r="I282">
            <v>0</v>
          </cell>
          <cell r="J282">
            <v>0</v>
          </cell>
          <cell r="K282">
            <v>0</v>
          </cell>
          <cell r="L282">
            <v>1</v>
          </cell>
          <cell r="M282">
            <v>2</v>
          </cell>
          <cell r="N282">
            <v>2</v>
          </cell>
          <cell r="O282">
            <v>0</v>
          </cell>
          <cell r="P282">
            <v>0</v>
          </cell>
          <cell r="Q282">
            <v>1</v>
          </cell>
          <cell r="R282">
            <v>0</v>
          </cell>
          <cell r="S282">
            <v>6</v>
          </cell>
          <cell r="T282">
            <v>3</v>
          </cell>
          <cell r="U282">
            <v>18</v>
          </cell>
          <cell r="V282">
            <v>23</v>
          </cell>
          <cell r="W282">
            <v>2</v>
          </cell>
          <cell r="X282">
            <v>4</v>
          </cell>
          <cell r="Y282">
            <v>2</v>
          </cell>
          <cell r="Z282">
            <v>1</v>
          </cell>
          <cell r="AA282">
            <v>53</v>
          </cell>
          <cell r="AB282">
            <v>0</v>
          </cell>
          <cell r="AC282">
            <v>0</v>
          </cell>
          <cell r="AD282">
            <v>0</v>
          </cell>
          <cell r="AE282">
            <v>1</v>
          </cell>
          <cell r="AF282">
            <v>0</v>
          </cell>
          <cell r="AG282">
            <v>0</v>
          </cell>
          <cell r="AH282">
            <v>0</v>
          </cell>
          <cell r="AI282">
            <v>1</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2</v>
          </cell>
          <cell r="BA282">
            <v>0</v>
          </cell>
          <cell r="BB282">
            <v>0</v>
          </cell>
          <cell r="BC282">
            <v>0</v>
          </cell>
          <cell r="BD282">
            <v>0</v>
          </cell>
          <cell r="BE282">
            <v>0</v>
          </cell>
          <cell r="BF282">
            <v>0</v>
          </cell>
          <cell r="BG282">
            <v>2</v>
          </cell>
          <cell r="BH282">
            <v>6</v>
          </cell>
          <cell r="BI282">
            <v>20</v>
          </cell>
          <cell r="BJ282">
            <v>25</v>
          </cell>
          <cell r="BK282">
            <v>3</v>
          </cell>
          <cell r="BL282">
            <v>4</v>
          </cell>
          <cell r="BM282">
            <v>3</v>
          </cell>
          <cell r="BN282">
            <v>1</v>
          </cell>
          <cell r="BO282">
            <v>62</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t="str">
            <v>Yes</v>
          </cell>
          <cell r="DU282" t="str">
            <v>-</v>
          </cell>
          <cell r="DV282" t="str">
            <v>01268 294128</v>
          </cell>
          <cell r="DW282" t="str">
            <v>rita.hood@basildon.gov.uk</v>
          </cell>
        </row>
        <row r="283">
          <cell r="B283" t="str">
            <v>Kingston upon Hull</v>
          </cell>
          <cell r="C283">
            <v>2</v>
          </cell>
          <cell r="D283">
            <v>1</v>
          </cell>
          <cell r="E283">
            <v>0</v>
          </cell>
          <cell r="F283">
            <v>0</v>
          </cell>
          <cell r="G283">
            <v>0</v>
          </cell>
          <cell r="H283">
            <v>0</v>
          </cell>
          <cell r="I283">
            <v>0</v>
          </cell>
          <cell r="J283">
            <v>0</v>
          </cell>
          <cell r="K283">
            <v>1</v>
          </cell>
          <cell r="L283">
            <v>0</v>
          </cell>
          <cell r="M283">
            <v>0</v>
          </cell>
          <cell r="N283">
            <v>0</v>
          </cell>
          <cell r="O283">
            <v>0</v>
          </cell>
          <cell r="P283">
            <v>0</v>
          </cell>
          <cell r="Q283">
            <v>0</v>
          </cell>
          <cell r="R283">
            <v>0</v>
          </cell>
          <cell r="S283">
            <v>0</v>
          </cell>
          <cell r="T283">
            <v>17</v>
          </cell>
          <cell r="U283">
            <v>3</v>
          </cell>
          <cell r="V283">
            <v>0</v>
          </cell>
          <cell r="W283">
            <v>0</v>
          </cell>
          <cell r="X283">
            <v>0</v>
          </cell>
          <cell r="Y283">
            <v>0</v>
          </cell>
          <cell r="Z283">
            <v>0</v>
          </cell>
          <cell r="AA283">
            <v>20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18</v>
          </cell>
          <cell r="BI283">
            <v>3</v>
          </cell>
          <cell r="BJ283">
            <v>0</v>
          </cell>
          <cell r="BK283">
            <v>0</v>
          </cell>
          <cell r="BL283">
            <v>0</v>
          </cell>
          <cell r="BM283">
            <v>0</v>
          </cell>
          <cell r="BN283">
            <v>0</v>
          </cell>
          <cell r="BO283">
            <v>21</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53</v>
          </cell>
          <cell r="CG283">
            <v>14</v>
          </cell>
          <cell r="CH283">
            <v>0</v>
          </cell>
          <cell r="CI283">
            <v>0</v>
          </cell>
          <cell r="CJ283">
            <v>0</v>
          </cell>
          <cell r="CK283">
            <v>0</v>
          </cell>
          <cell r="CL283">
            <v>0</v>
          </cell>
          <cell r="CM283">
            <v>67</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53</v>
          </cell>
          <cell r="DM283">
            <v>14</v>
          </cell>
          <cell r="DN283">
            <v>0</v>
          </cell>
          <cell r="DO283">
            <v>0</v>
          </cell>
          <cell r="DP283">
            <v>0</v>
          </cell>
          <cell r="DQ283">
            <v>0</v>
          </cell>
          <cell r="DR283">
            <v>0</v>
          </cell>
          <cell r="DS283">
            <v>67</v>
          </cell>
          <cell r="DT283" t="str">
            <v>Yes</v>
          </cell>
          <cell r="DU283" t="str">
            <v>-Re E2 no 1  _x000D_
On the 25h June 07, Hull experienced a major flooding crisis. After the _x000D_
initial evacuation of residents from the worst affected areas it became _x000D_
apparent that there would be a _x000D_
significant need for temporary _x000D_
accommodation for househol</v>
          </cell>
          <cell r="DV283" t="str">
            <v>01482 614305</v>
          </cell>
          <cell r="DW283" t="str">
            <v>Donna.tindall2@hullcc.gov.uk</v>
          </cell>
        </row>
        <row r="284">
          <cell r="B284" t="str">
            <v>Swale</v>
          </cell>
          <cell r="C284">
            <v>6</v>
          </cell>
          <cell r="D284">
            <v>0</v>
          </cell>
          <cell r="E284">
            <v>0</v>
          </cell>
          <cell r="F284">
            <v>0</v>
          </cell>
          <cell r="G284">
            <v>0</v>
          </cell>
          <cell r="H284">
            <v>0</v>
          </cell>
          <cell r="I284">
            <v>0</v>
          </cell>
          <cell r="J284">
            <v>0</v>
          </cell>
          <cell r="K284">
            <v>0</v>
          </cell>
          <cell r="L284">
            <v>1</v>
          </cell>
          <cell r="M284">
            <v>1</v>
          </cell>
          <cell r="N284">
            <v>1</v>
          </cell>
          <cell r="O284">
            <v>0</v>
          </cell>
          <cell r="P284">
            <v>0</v>
          </cell>
          <cell r="Q284">
            <v>0</v>
          </cell>
          <cell r="R284">
            <v>0</v>
          </cell>
          <cell r="S284">
            <v>3</v>
          </cell>
          <cell r="T284">
            <v>0</v>
          </cell>
          <cell r="U284">
            <v>1</v>
          </cell>
          <cell r="V284">
            <v>5</v>
          </cell>
          <cell r="W284">
            <v>0</v>
          </cell>
          <cell r="X284">
            <v>0</v>
          </cell>
          <cell r="Y284">
            <v>0</v>
          </cell>
          <cell r="Z284">
            <v>0</v>
          </cell>
          <cell r="AA284">
            <v>6</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2</v>
          </cell>
          <cell r="BA284">
            <v>0</v>
          </cell>
          <cell r="BB284">
            <v>1</v>
          </cell>
          <cell r="BC284">
            <v>1</v>
          </cell>
          <cell r="BD284">
            <v>0</v>
          </cell>
          <cell r="BE284">
            <v>0</v>
          </cell>
          <cell r="BF284">
            <v>0</v>
          </cell>
          <cell r="BG284">
            <v>4</v>
          </cell>
          <cell r="BH284">
            <v>3</v>
          </cell>
          <cell r="BI284">
            <v>2</v>
          </cell>
          <cell r="BJ284">
            <v>7</v>
          </cell>
          <cell r="BK284">
            <v>1</v>
          </cell>
          <cell r="BL284">
            <v>0</v>
          </cell>
          <cell r="BM284">
            <v>0</v>
          </cell>
          <cell r="BN284">
            <v>0</v>
          </cell>
          <cell r="BO284">
            <v>13</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t="str">
            <v>Yes</v>
          </cell>
          <cell r="DU284" t="str">
            <v>-</v>
          </cell>
          <cell r="DV284" t="str">
            <v>01795 417379</v>
          </cell>
          <cell r="DW284" t="str">
            <v>alainebunce@swale.gov.uk</v>
          </cell>
        </row>
        <row r="285">
          <cell r="B285" t="str">
            <v>Kings Lynn and West Norfolk</v>
          </cell>
          <cell r="C285">
            <v>4</v>
          </cell>
          <cell r="D285">
            <v>0</v>
          </cell>
          <cell r="E285">
            <v>0</v>
          </cell>
          <cell r="F285">
            <v>0</v>
          </cell>
          <cell r="G285">
            <v>0</v>
          </cell>
          <cell r="H285">
            <v>0</v>
          </cell>
          <cell r="I285">
            <v>0</v>
          </cell>
          <cell r="J285">
            <v>0</v>
          </cell>
          <cell r="K285">
            <v>0</v>
          </cell>
          <cell r="L285">
            <v>0</v>
          </cell>
          <cell r="M285">
            <v>1</v>
          </cell>
          <cell r="N285">
            <v>0</v>
          </cell>
          <cell r="O285">
            <v>0</v>
          </cell>
          <cell r="P285">
            <v>0</v>
          </cell>
          <cell r="Q285">
            <v>0</v>
          </cell>
          <cell r="R285">
            <v>0</v>
          </cell>
          <cell r="S285">
            <v>1</v>
          </cell>
          <cell r="T285">
            <v>19</v>
          </cell>
          <cell r="U285">
            <v>1</v>
          </cell>
          <cell r="V285">
            <v>0</v>
          </cell>
          <cell r="W285">
            <v>0</v>
          </cell>
          <cell r="X285">
            <v>0</v>
          </cell>
          <cell r="Y285">
            <v>0</v>
          </cell>
          <cell r="Z285">
            <v>0</v>
          </cell>
          <cell r="AA285">
            <v>20</v>
          </cell>
          <cell r="AB285">
            <v>0</v>
          </cell>
          <cell r="AC285">
            <v>0</v>
          </cell>
          <cell r="AD285">
            <v>0</v>
          </cell>
          <cell r="AE285">
            <v>0</v>
          </cell>
          <cell r="AF285">
            <v>0</v>
          </cell>
          <cell r="AG285">
            <v>0</v>
          </cell>
          <cell r="AH285">
            <v>0</v>
          </cell>
          <cell r="AI285">
            <v>0</v>
          </cell>
          <cell r="AJ285">
            <v>0</v>
          </cell>
          <cell r="AK285">
            <v>0</v>
          </cell>
          <cell r="AL285">
            <v>1</v>
          </cell>
          <cell r="AM285">
            <v>1</v>
          </cell>
          <cell r="AN285">
            <v>0</v>
          </cell>
          <cell r="AO285">
            <v>0</v>
          </cell>
          <cell r="AP285">
            <v>0</v>
          </cell>
          <cell r="AQ285">
            <v>2</v>
          </cell>
          <cell r="AR285">
            <v>3</v>
          </cell>
          <cell r="AS285">
            <v>2</v>
          </cell>
          <cell r="AT285">
            <v>0</v>
          </cell>
          <cell r="AU285">
            <v>0</v>
          </cell>
          <cell r="AV285">
            <v>0</v>
          </cell>
          <cell r="AW285">
            <v>0</v>
          </cell>
          <cell r="AX285">
            <v>0</v>
          </cell>
          <cell r="AY285">
            <v>5</v>
          </cell>
          <cell r="AZ285">
            <v>1</v>
          </cell>
          <cell r="BA285">
            <v>0</v>
          </cell>
          <cell r="BB285">
            <v>0</v>
          </cell>
          <cell r="BC285">
            <v>0</v>
          </cell>
          <cell r="BD285">
            <v>0</v>
          </cell>
          <cell r="BE285">
            <v>0</v>
          </cell>
          <cell r="BF285">
            <v>0</v>
          </cell>
          <cell r="BG285">
            <v>1</v>
          </cell>
          <cell r="BH285">
            <v>23</v>
          </cell>
          <cell r="BI285">
            <v>4</v>
          </cell>
          <cell r="BJ285">
            <v>1</v>
          </cell>
          <cell r="BK285">
            <v>1</v>
          </cell>
          <cell r="BL285">
            <v>0</v>
          </cell>
          <cell r="BM285">
            <v>0</v>
          </cell>
          <cell r="BN285">
            <v>0</v>
          </cell>
          <cell r="BO285">
            <v>29</v>
          </cell>
          <cell r="BP285">
            <v>0</v>
          </cell>
          <cell r="BQ285">
            <v>0</v>
          </cell>
          <cell r="BR285">
            <v>0</v>
          </cell>
          <cell r="BS285">
            <v>0</v>
          </cell>
          <cell r="BT285">
            <v>0</v>
          </cell>
          <cell r="BU285">
            <v>0</v>
          </cell>
          <cell r="BV285">
            <v>0</v>
          </cell>
          <cell r="BW285">
            <v>0</v>
          </cell>
          <cell r="BX285">
            <v>18</v>
          </cell>
          <cell r="BY285">
            <v>0</v>
          </cell>
          <cell r="BZ285">
            <v>0</v>
          </cell>
          <cell r="CA285">
            <v>0</v>
          </cell>
          <cell r="CB285">
            <v>0</v>
          </cell>
          <cell r="CC285">
            <v>0</v>
          </cell>
          <cell r="CD285">
            <v>0</v>
          </cell>
          <cell r="CE285">
            <v>18</v>
          </cell>
          <cell r="CF285">
            <v>1</v>
          </cell>
          <cell r="CG285">
            <v>0</v>
          </cell>
          <cell r="CH285">
            <v>0</v>
          </cell>
          <cell r="CI285">
            <v>0</v>
          </cell>
          <cell r="CJ285">
            <v>0</v>
          </cell>
          <cell r="CK285">
            <v>0</v>
          </cell>
          <cell r="CL285">
            <v>0</v>
          </cell>
          <cell r="CM285">
            <v>1</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19</v>
          </cell>
          <cell r="DM285">
            <v>0</v>
          </cell>
          <cell r="DN285">
            <v>0</v>
          </cell>
          <cell r="DO285">
            <v>0</v>
          </cell>
          <cell r="DP285">
            <v>0</v>
          </cell>
          <cell r="DQ285">
            <v>0</v>
          </cell>
          <cell r="DR285">
            <v>0</v>
          </cell>
          <cell r="DS285">
            <v>19</v>
          </cell>
          <cell r="DT285" t="str">
            <v>Yes</v>
          </cell>
          <cell r="DU285" t="str">
            <v>-</v>
          </cell>
          <cell r="DV285" t="str">
            <v>01553 616209</v>
          </cell>
          <cell r="DW285" t="str">
            <v>paul.smith@west-norfolk.gov.uk</v>
          </cell>
        </row>
        <row r="286">
          <cell r="B286" t="str">
            <v>Northampton</v>
          </cell>
          <cell r="C286">
            <v>3</v>
          </cell>
          <cell r="D286">
            <v>3</v>
          </cell>
          <cell r="E286">
            <v>0</v>
          </cell>
          <cell r="F286">
            <v>0</v>
          </cell>
          <cell r="G286">
            <v>0</v>
          </cell>
          <cell r="H286">
            <v>0</v>
          </cell>
          <cell r="I286">
            <v>0</v>
          </cell>
          <cell r="J286">
            <v>0</v>
          </cell>
          <cell r="K286">
            <v>3</v>
          </cell>
          <cell r="L286">
            <v>0</v>
          </cell>
          <cell r="M286">
            <v>0</v>
          </cell>
          <cell r="N286">
            <v>0</v>
          </cell>
          <cell r="O286">
            <v>0</v>
          </cell>
          <cell r="P286">
            <v>0</v>
          </cell>
          <cell r="Q286">
            <v>0</v>
          </cell>
          <cell r="R286">
            <v>0</v>
          </cell>
          <cell r="S286">
            <v>0</v>
          </cell>
          <cell r="T286">
            <v>71</v>
          </cell>
          <cell r="U286">
            <v>4</v>
          </cell>
          <cell r="V286">
            <v>0</v>
          </cell>
          <cell r="W286">
            <v>0</v>
          </cell>
          <cell r="X286">
            <v>0</v>
          </cell>
          <cell r="Y286">
            <v>0</v>
          </cell>
          <cell r="Z286">
            <v>0</v>
          </cell>
          <cell r="AA286">
            <v>75</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2</v>
          </cell>
          <cell r="BA286">
            <v>0</v>
          </cell>
          <cell r="BB286">
            <v>0</v>
          </cell>
          <cell r="BC286">
            <v>0</v>
          </cell>
          <cell r="BD286">
            <v>0</v>
          </cell>
          <cell r="BE286">
            <v>0</v>
          </cell>
          <cell r="BF286">
            <v>0</v>
          </cell>
          <cell r="BG286">
            <v>2</v>
          </cell>
          <cell r="BH286">
            <v>76</v>
          </cell>
          <cell r="BI286">
            <v>4</v>
          </cell>
          <cell r="BJ286">
            <v>0</v>
          </cell>
          <cell r="BK286">
            <v>0</v>
          </cell>
          <cell r="BL286">
            <v>0</v>
          </cell>
          <cell r="BM286">
            <v>0</v>
          </cell>
          <cell r="BN286">
            <v>0</v>
          </cell>
          <cell r="BO286">
            <v>80</v>
          </cell>
          <cell r="BP286">
            <v>8</v>
          </cell>
          <cell r="BQ286">
            <v>0</v>
          </cell>
          <cell r="BR286">
            <v>0</v>
          </cell>
          <cell r="BS286">
            <v>0</v>
          </cell>
          <cell r="BT286">
            <v>0</v>
          </cell>
          <cell r="BU286">
            <v>0</v>
          </cell>
          <cell r="BV286">
            <v>0</v>
          </cell>
          <cell r="BW286">
            <v>8</v>
          </cell>
          <cell r="BX286">
            <v>0</v>
          </cell>
          <cell r="BY286">
            <v>0</v>
          </cell>
          <cell r="BZ286">
            <v>0</v>
          </cell>
          <cell r="CA286">
            <v>0</v>
          </cell>
          <cell r="CB286">
            <v>0</v>
          </cell>
          <cell r="CC286">
            <v>0</v>
          </cell>
          <cell r="CD286">
            <v>0</v>
          </cell>
          <cell r="CE286">
            <v>0</v>
          </cell>
          <cell r="CF286">
            <v>1</v>
          </cell>
          <cell r="CG286">
            <v>0</v>
          </cell>
          <cell r="CH286">
            <v>0</v>
          </cell>
          <cell r="CI286">
            <v>0</v>
          </cell>
          <cell r="CJ286">
            <v>0</v>
          </cell>
          <cell r="CK286">
            <v>0</v>
          </cell>
          <cell r="CL286">
            <v>0</v>
          </cell>
          <cell r="CM286">
            <v>1</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1</v>
          </cell>
          <cell r="DE286">
            <v>0</v>
          </cell>
          <cell r="DF286">
            <v>0</v>
          </cell>
          <cell r="DG286">
            <v>0</v>
          </cell>
          <cell r="DH286">
            <v>0</v>
          </cell>
          <cell r="DI286">
            <v>0</v>
          </cell>
          <cell r="DJ286">
            <v>0</v>
          </cell>
          <cell r="DK286">
            <v>1</v>
          </cell>
          <cell r="DL286">
            <v>10</v>
          </cell>
          <cell r="DM286">
            <v>0</v>
          </cell>
          <cell r="DN286">
            <v>0</v>
          </cell>
          <cell r="DO286">
            <v>0</v>
          </cell>
          <cell r="DP286">
            <v>0</v>
          </cell>
          <cell r="DQ286">
            <v>0</v>
          </cell>
          <cell r="DR286">
            <v>0</v>
          </cell>
          <cell r="DS286">
            <v>10</v>
          </cell>
          <cell r="DT286" t="str">
            <v>Yes</v>
          </cell>
          <cell r="DU286" t="str">
            <v>-</v>
          </cell>
          <cell r="DV286" t="str">
            <v>01604 838603</v>
          </cell>
          <cell r="DW286" t="str">
            <v>lbrede@northampton.gov.uk</v>
          </cell>
        </row>
        <row r="287">
          <cell r="B287" t="str">
            <v>Vale of White Horse</v>
          </cell>
          <cell r="C287">
            <v>6</v>
          </cell>
          <cell r="D287">
            <v>0</v>
          </cell>
          <cell r="E287">
            <v>0</v>
          </cell>
          <cell r="F287">
            <v>0</v>
          </cell>
          <cell r="G287">
            <v>0</v>
          </cell>
          <cell r="H287">
            <v>0</v>
          </cell>
          <cell r="I287">
            <v>0</v>
          </cell>
          <cell r="J287">
            <v>0</v>
          </cell>
          <cell r="K287">
            <v>0</v>
          </cell>
          <cell r="L287">
            <v>0</v>
          </cell>
          <cell r="M287">
            <v>0</v>
          </cell>
          <cell r="N287">
            <v>0</v>
          </cell>
          <cell r="O287">
            <v>0</v>
          </cell>
          <cell r="P287">
            <v>1</v>
          </cell>
          <cell r="Q287">
            <v>0</v>
          </cell>
          <cell r="R287">
            <v>0</v>
          </cell>
          <cell r="S287">
            <v>1</v>
          </cell>
          <cell r="T287">
            <v>2</v>
          </cell>
          <cell r="U287">
            <v>5</v>
          </cell>
          <cell r="V287">
            <v>7</v>
          </cell>
          <cell r="W287">
            <v>4</v>
          </cell>
          <cell r="X287">
            <v>2</v>
          </cell>
          <cell r="Y287">
            <v>0</v>
          </cell>
          <cell r="Z287">
            <v>1</v>
          </cell>
          <cell r="AA287">
            <v>21</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2</v>
          </cell>
          <cell r="BA287">
            <v>0</v>
          </cell>
          <cell r="BB287">
            <v>0</v>
          </cell>
          <cell r="BC287">
            <v>0</v>
          </cell>
          <cell r="BD287">
            <v>0</v>
          </cell>
          <cell r="BE287">
            <v>0</v>
          </cell>
          <cell r="BF287">
            <v>0</v>
          </cell>
          <cell r="BG287">
            <v>2</v>
          </cell>
          <cell r="BH287">
            <v>4</v>
          </cell>
          <cell r="BI287">
            <v>5</v>
          </cell>
          <cell r="BJ287">
            <v>7</v>
          </cell>
          <cell r="BK287">
            <v>4</v>
          </cell>
          <cell r="BL287">
            <v>3</v>
          </cell>
          <cell r="BM287">
            <v>0</v>
          </cell>
          <cell r="BN287">
            <v>1</v>
          </cell>
          <cell r="BO287">
            <v>24</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t="str">
            <v>Yes</v>
          </cell>
          <cell r="DU287" t="str">
            <v>-</v>
          </cell>
          <cell r="DV287" t="str">
            <v>(01235) 520202 Ext.423</v>
          </cell>
          <cell r="DW287" t="str">
            <v>phil.ealey@whitehorsedc.gov.uk</v>
          </cell>
        </row>
        <row r="288">
          <cell r="B288" t="str">
            <v>Sedgemoor</v>
          </cell>
          <cell r="C288">
            <v>7</v>
          </cell>
          <cell r="D288">
            <v>1</v>
          </cell>
          <cell r="E288">
            <v>0</v>
          </cell>
          <cell r="F288">
            <v>0</v>
          </cell>
          <cell r="G288">
            <v>0</v>
          </cell>
          <cell r="H288">
            <v>0</v>
          </cell>
          <cell r="I288">
            <v>0</v>
          </cell>
          <cell r="J288">
            <v>0</v>
          </cell>
          <cell r="K288">
            <v>1</v>
          </cell>
          <cell r="L288">
            <v>0</v>
          </cell>
          <cell r="M288">
            <v>2</v>
          </cell>
          <cell r="N288">
            <v>0</v>
          </cell>
          <cell r="O288">
            <v>0</v>
          </cell>
          <cell r="P288">
            <v>0</v>
          </cell>
          <cell r="Q288">
            <v>0</v>
          </cell>
          <cell r="R288">
            <v>0</v>
          </cell>
          <cell r="S288">
            <v>2</v>
          </cell>
          <cell r="T288">
            <v>6</v>
          </cell>
          <cell r="U288">
            <v>8</v>
          </cell>
          <cell r="V288">
            <v>1</v>
          </cell>
          <cell r="W288">
            <v>0</v>
          </cell>
          <cell r="X288">
            <v>0</v>
          </cell>
          <cell r="Y288">
            <v>0</v>
          </cell>
          <cell r="Z288">
            <v>0</v>
          </cell>
          <cell r="AA288">
            <v>15</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1</v>
          </cell>
          <cell r="AT288">
            <v>0</v>
          </cell>
          <cell r="AU288">
            <v>0</v>
          </cell>
          <cell r="AV288">
            <v>0</v>
          </cell>
          <cell r="AW288">
            <v>0</v>
          </cell>
          <cell r="AX288">
            <v>0</v>
          </cell>
          <cell r="AY288">
            <v>1</v>
          </cell>
          <cell r="AZ288">
            <v>0</v>
          </cell>
          <cell r="BA288">
            <v>0</v>
          </cell>
          <cell r="BB288">
            <v>1</v>
          </cell>
          <cell r="BC288">
            <v>0</v>
          </cell>
          <cell r="BD288">
            <v>0</v>
          </cell>
          <cell r="BE288">
            <v>0</v>
          </cell>
          <cell r="BF288">
            <v>0</v>
          </cell>
          <cell r="BG288">
            <v>1</v>
          </cell>
          <cell r="BH288">
            <v>7</v>
          </cell>
          <cell r="BI288">
            <v>11</v>
          </cell>
          <cell r="BJ288">
            <v>2</v>
          </cell>
          <cell r="BK288">
            <v>0</v>
          </cell>
          <cell r="BL288">
            <v>0</v>
          </cell>
          <cell r="BM288">
            <v>0</v>
          </cell>
          <cell r="BN288">
            <v>0</v>
          </cell>
          <cell r="BO288">
            <v>20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1</v>
          </cell>
          <cell r="DE288">
            <v>0</v>
          </cell>
          <cell r="DF288">
            <v>0</v>
          </cell>
          <cell r="DG288">
            <v>0</v>
          </cell>
          <cell r="DH288">
            <v>0</v>
          </cell>
          <cell r="DI288">
            <v>0</v>
          </cell>
          <cell r="DJ288">
            <v>0</v>
          </cell>
          <cell r="DK288">
            <v>1</v>
          </cell>
          <cell r="DL288">
            <v>1</v>
          </cell>
          <cell r="DM288">
            <v>0</v>
          </cell>
          <cell r="DN288">
            <v>0</v>
          </cell>
          <cell r="DO288">
            <v>0</v>
          </cell>
          <cell r="DP288">
            <v>0</v>
          </cell>
          <cell r="DQ288">
            <v>0</v>
          </cell>
          <cell r="DR288">
            <v>0</v>
          </cell>
          <cell r="DS288">
            <v>1</v>
          </cell>
          <cell r="DT288" t="str">
            <v>Yes</v>
          </cell>
          <cell r="DU288" t="str">
            <v>-</v>
          </cell>
          <cell r="DV288" t="str">
            <v>01278 435342</v>
          </cell>
          <cell r="DW288" t="str">
            <v>kirsty.chadwick@sedgemoor.gov.uk</v>
          </cell>
        </row>
        <row r="289">
          <cell r="B289" t="str">
            <v>Wigan</v>
          </cell>
          <cell r="C289">
            <v>9</v>
          </cell>
          <cell r="D289">
            <v>0</v>
          </cell>
          <cell r="E289">
            <v>0</v>
          </cell>
          <cell r="F289">
            <v>0</v>
          </cell>
          <cell r="G289">
            <v>0</v>
          </cell>
          <cell r="H289">
            <v>0</v>
          </cell>
          <cell r="I289">
            <v>0</v>
          </cell>
          <cell r="J289">
            <v>0</v>
          </cell>
          <cell r="K289">
            <v>0</v>
          </cell>
          <cell r="L289">
            <v>1</v>
          </cell>
          <cell r="M289">
            <v>0</v>
          </cell>
          <cell r="N289">
            <v>0</v>
          </cell>
          <cell r="O289">
            <v>0</v>
          </cell>
          <cell r="P289">
            <v>0</v>
          </cell>
          <cell r="Q289">
            <v>0</v>
          </cell>
          <cell r="R289">
            <v>0</v>
          </cell>
          <cell r="S289">
            <v>1</v>
          </cell>
          <cell r="T289">
            <v>73</v>
          </cell>
          <cell r="U289">
            <v>4</v>
          </cell>
          <cell r="V289">
            <v>1</v>
          </cell>
          <cell r="W289">
            <v>0</v>
          </cell>
          <cell r="X289">
            <v>0</v>
          </cell>
          <cell r="Y289">
            <v>0</v>
          </cell>
          <cell r="Z289">
            <v>0</v>
          </cell>
          <cell r="AA289">
            <v>78</v>
          </cell>
          <cell r="AB289">
            <v>1</v>
          </cell>
          <cell r="AC289">
            <v>0</v>
          </cell>
          <cell r="AD289">
            <v>0</v>
          </cell>
          <cell r="AE289">
            <v>0</v>
          </cell>
          <cell r="AF289">
            <v>0</v>
          </cell>
          <cell r="AG289">
            <v>0</v>
          </cell>
          <cell r="AH289">
            <v>0</v>
          </cell>
          <cell r="AI289">
            <v>1</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3</v>
          </cell>
          <cell r="BA289">
            <v>0</v>
          </cell>
          <cell r="BB289">
            <v>0</v>
          </cell>
          <cell r="BC289">
            <v>0</v>
          </cell>
          <cell r="BD289">
            <v>0</v>
          </cell>
          <cell r="BE289">
            <v>0</v>
          </cell>
          <cell r="BF289">
            <v>0</v>
          </cell>
          <cell r="BG289">
            <v>3</v>
          </cell>
          <cell r="BH289">
            <v>78</v>
          </cell>
          <cell r="BI289">
            <v>4</v>
          </cell>
          <cell r="BJ289">
            <v>1</v>
          </cell>
          <cell r="BK289">
            <v>0</v>
          </cell>
          <cell r="BL289">
            <v>0</v>
          </cell>
          <cell r="BM289">
            <v>0</v>
          </cell>
          <cell r="BN289">
            <v>0</v>
          </cell>
          <cell r="BO289">
            <v>83</v>
          </cell>
          <cell r="BP289">
            <v>0</v>
          </cell>
          <cell r="BQ289">
            <v>0</v>
          </cell>
          <cell r="BR289">
            <v>0</v>
          </cell>
          <cell r="BS289">
            <v>0</v>
          </cell>
          <cell r="BT289">
            <v>0</v>
          </cell>
          <cell r="BU289">
            <v>0</v>
          </cell>
          <cell r="BV289">
            <v>0</v>
          </cell>
          <cell r="BW289">
            <v>0</v>
          </cell>
          <cell r="BX289">
            <v>102</v>
          </cell>
          <cell r="BY289">
            <v>15</v>
          </cell>
          <cell r="BZ289">
            <v>4</v>
          </cell>
          <cell r="CA289">
            <v>0</v>
          </cell>
          <cell r="CB289">
            <v>0</v>
          </cell>
          <cell r="CC289">
            <v>0</v>
          </cell>
          <cell r="CD289">
            <v>0</v>
          </cell>
          <cell r="CE289">
            <v>121</v>
          </cell>
          <cell r="CF289">
            <v>4</v>
          </cell>
          <cell r="CG289">
            <v>0</v>
          </cell>
          <cell r="CH289">
            <v>0</v>
          </cell>
          <cell r="CI289">
            <v>0</v>
          </cell>
          <cell r="CJ289">
            <v>0</v>
          </cell>
          <cell r="CK289">
            <v>0</v>
          </cell>
          <cell r="CL289">
            <v>0</v>
          </cell>
          <cell r="CM289">
            <v>4</v>
          </cell>
          <cell r="CN289">
            <v>1</v>
          </cell>
          <cell r="CO289">
            <v>1</v>
          </cell>
          <cell r="CP289">
            <v>0</v>
          </cell>
          <cell r="CQ289">
            <v>0</v>
          </cell>
          <cell r="CR289">
            <v>0</v>
          </cell>
          <cell r="CS289">
            <v>0</v>
          </cell>
          <cell r="CT289">
            <v>0</v>
          </cell>
          <cell r="CU289">
            <v>2</v>
          </cell>
          <cell r="CV289">
            <v>1</v>
          </cell>
          <cell r="CW289">
            <v>0</v>
          </cell>
          <cell r="CX289">
            <v>0</v>
          </cell>
          <cell r="CY289">
            <v>0</v>
          </cell>
          <cell r="CZ289">
            <v>0</v>
          </cell>
          <cell r="DA289">
            <v>0</v>
          </cell>
          <cell r="DB289">
            <v>0</v>
          </cell>
          <cell r="DC289">
            <v>1</v>
          </cell>
          <cell r="DD289">
            <v>9</v>
          </cell>
          <cell r="DE289">
            <v>0</v>
          </cell>
          <cell r="DF289">
            <v>0</v>
          </cell>
          <cell r="DG289">
            <v>0</v>
          </cell>
          <cell r="DH289">
            <v>0</v>
          </cell>
          <cell r="DI289">
            <v>0</v>
          </cell>
          <cell r="DJ289">
            <v>0</v>
          </cell>
          <cell r="DK289">
            <v>9</v>
          </cell>
          <cell r="DL289">
            <v>117</v>
          </cell>
          <cell r="DM289">
            <v>16</v>
          </cell>
          <cell r="DN289">
            <v>4</v>
          </cell>
          <cell r="DO289">
            <v>0</v>
          </cell>
          <cell r="DP289">
            <v>0</v>
          </cell>
          <cell r="DQ289">
            <v>0</v>
          </cell>
          <cell r="DR289">
            <v>0</v>
          </cell>
          <cell r="DS289">
            <v>137</v>
          </cell>
          <cell r="DT289" t="str">
            <v>Yes</v>
          </cell>
          <cell r="DU289" t="str">
            <v>-</v>
          </cell>
          <cell r="DV289" t="str">
            <v>01942 705706</v>
          </cell>
          <cell r="DW289" t="str">
            <v>l.morling@walh.co.uk</v>
          </cell>
        </row>
        <row r="290">
          <cell r="B290" t="str">
            <v>Knowsley</v>
          </cell>
          <cell r="C290">
            <v>9</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21</v>
          </cell>
          <cell r="U290">
            <v>1</v>
          </cell>
          <cell r="V290">
            <v>0</v>
          </cell>
          <cell r="W290">
            <v>0</v>
          </cell>
          <cell r="X290">
            <v>0</v>
          </cell>
          <cell r="Y290">
            <v>0</v>
          </cell>
          <cell r="Z290">
            <v>0</v>
          </cell>
          <cell r="AA290">
            <v>22</v>
          </cell>
          <cell r="AB290">
            <v>1</v>
          </cell>
          <cell r="AC290">
            <v>0</v>
          </cell>
          <cell r="AD290">
            <v>0</v>
          </cell>
          <cell r="AE290">
            <v>0</v>
          </cell>
          <cell r="AF290">
            <v>0</v>
          </cell>
          <cell r="AG290">
            <v>0</v>
          </cell>
          <cell r="AH290">
            <v>0</v>
          </cell>
          <cell r="AI290">
            <v>1</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22</v>
          </cell>
          <cell r="BI290">
            <v>1</v>
          </cell>
          <cell r="BJ290">
            <v>0</v>
          </cell>
          <cell r="BK290">
            <v>0</v>
          </cell>
          <cell r="BL290">
            <v>0</v>
          </cell>
          <cell r="BM290">
            <v>0</v>
          </cell>
          <cell r="BN290">
            <v>0</v>
          </cell>
          <cell r="BO290">
            <v>23</v>
          </cell>
          <cell r="BP290">
            <v>6</v>
          </cell>
          <cell r="BQ290">
            <v>0</v>
          </cell>
          <cell r="BR290">
            <v>0</v>
          </cell>
          <cell r="BS290">
            <v>0</v>
          </cell>
          <cell r="BT290">
            <v>0</v>
          </cell>
          <cell r="BU290">
            <v>0</v>
          </cell>
          <cell r="BV290">
            <v>0</v>
          </cell>
          <cell r="BW290">
            <v>6</v>
          </cell>
          <cell r="BX290">
            <v>8</v>
          </cell>
          <cell r="BY290">
            <v>11</v>
          </cell>
          <cell r="BZ290">
            <v>2</v>
          </cell>
          <cell r="CA290">
            <v>0</v>
          </cell>
          <cell r="CB290">
            <v>0</v>
          </cell>
          <cell r="CC290">
            <v>0</v>
          </cell>
          <cell r="CD290">
            <v>0</v>
          </cell>
          <cell r="CE290">
            <v>21</v>
          </cell>
          <cell r="CF290">
            <v>0</v>
          </cell>
          <cell r="CG290">
            <v>1</v>
          </cell>
          <cell r="CH290">
            <v>0</v>
          </cell>
          <cell r="CI290">
            <v>0</v>
          </cell>
          <cell r="CJ290">
            <v>0</v>
          </cell>
          <cell r="CK290">
            <v>0</v>
          </cell>
          <cell r="CL290">
            <v>0</v>
          </cell>
          <cell r="CM290">
            <v>1</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14</v>
          </cell>
          <cell r="DM290">
            <v>12</v>
          </cell>
          <cell r="DN290">
            <v>2</v>
          </cell>
          <cell r="DO290">
            <v>0</v>
          </cell>
          <cell r="DP290">
            <v>0</v>
          </cell>
          <cell r="DQ290">
            <v>0</v>
          </cell>
          <cell r="DR290">
            <v>0</v>
          </cell>
          <cell r="DS290">
            <v>28</v>
          </cell>
          <cell r="DT290" t="str">
            <v>Yes</v>
          </cell>
          <cell r="DU290" t="str">
            <v>-</v>
          </cell>
          <cell r="DV290" t="str">
            <v>0151 443 5839</v>
          </cell>
          <cell r="DW290" t="str">
            <v>dalite.lucy@Knowsley.gov.uk</v>
          </cell>
        </row>
        <row r="291">
          <cell r="B291" t="str">
            <v>Walsall</v>
          </cell>
          <cell r="C291">
            <v>8</v>
          </cell>
          <cell r="D291">
            <v>0</v>
          </cell>
          <cell r="E291">
            <v>0</v>
          </cell>
          <cell r="F291">
            <v>0</v>
          </cell>
          <cell r="G291">
            <v>0</v>
          </cell>
          <cell r="H291">
            <v>0</v>
          </cell>
          <cell r="I291">
            <v>0</v>
          </cell>
          <cell r="J291">
            <v>0</v>
          </cell>
          <cell r="K291">
            <v>0</v>
          </cell>
          <cell r="L291">
            <v>1</v>
          </cell>
          <cell r="M291">
            <v>0</v>
          </cell>
          <cell r="N291">
            <v>0</v>
          </cell>
          <cell r="O291">
            <v>0</v>
          </cell>
          <cell r="P291">
            <v>0</v>
          </cell>
          <cell r="Q291">
            <v>0</v>
          </cell>
          <cell r="R291">
            <v>0</v>
          </cell>
          <cell r="S291">
            <v>1</v>
          </cell>
          <cell r="T291">
            <v>8</v>
          </cell>
          <cell r="U291">
            <v>1</v>
          </cell>
          <cell r="V291">
            <v>0</v>
          </cell>
          <cell r="W291">
            <v>0</v>
          </cell>
          <cell r="X291">
            <v>0</v>
          </cell>
          <cell r="Y291">
            <v>0</v>
          </cell>
          <cell r="Z291">
            <v>0</v>
          </cell>
          <cell r="AA291">
            <v>9</v>
          </cell>
          <cell r="AB291">
            <v>1</v>
          </cell>
          <cell r="AC291">
            <v>1</v>
          </cell>
          <cell r="AD291">
            <v>0</v>
          </cell>
          <cell r="AE291">
            <v>0</v>
          </cell>
          <cell r="AF291">
            <v>0</v>
          </cell>
          <cell r="AG291">
            <v>0</v>
          </cell>
          <cell r="AH291">
            <v>0</v>
          </cell>
          <cell r="AI291">
            <v>2</v>
          </cell>
          <cell r="AJ291">
            <v>1</v>
          </cell>
          <cell r="AK291">
            <v>0</v>
          </cell>
          <cell r="AL291">
            <v>0</v>
          </cell>
          <cell r="AM291">
            <v>0</v>
          </cell>
          <cell r="AN291">
            <v>0</v>
          </cell>
          <cell r="AO291">
            <v>0</v>
          </cell>
          <cell r="AP291">
            <v>0</v>
          </cell>
          <cell r="AQ291">
            <v>1</v>
          </cell>
          <cell r="AR291">
            <v>0</v>
          </cell>
          <cell r="AS291">
            <v>0</v>
          </cell>
          <cell r="AT291">
            <v>0</v>
          </cell>
          <cell r="AU291">
            <v>0</v>
          </cell>
          <cell r="AV291">
            <v>0</v>
          </cell>
          <cell r="AW291">
            <v>0</v>
          </cell>
          <cell r="AX291">
            <v>0</v>
          </cell>
          <cell r="AY291">
            <v>0</v>
          </cell>
          <cell r="AZ291">
            <v>2</v>
          </cell>
          <cell r="BA291">
            <v>1</v>
          </cell>
          <cell r="BB291">
            <v>1</v>
          </cell>
          <cell r="BC291">
            <v>0</v>
          </cell>
          <cell r="BD291">
            <v>0</v>
          </cell>
          <cell r="BE291">
            <v>0</v>
          </cell>
          <cell r="BF291">
            <v>0</v>
          </cell>
          <cell r="BG291">
            <v>4</v>
          </cell>
          <cell r="BH291">
            <v>13</v>
          </cell>
          <cell r="BI291">
            <v>3</v>
          </cell>
          <cell r="BJ291">
            <v>1</v>
          </cell>
          <cell r="BK291">
            <v>0</v>
          </cell>
          <cell r="BL291">
            <v>0</v>
          </cell>
          <cell r="BM291">
            <v>0</v>
          </cell>
          <cell r="BN291">
            <v>0</v>
          </cell>
          <cell r="BO291">
            <v>17</v>
          </cell>
          <cell r="BP291">
            <v>0</v>
          </cell>
          <cell r="BQ291">
            <v>0</v>
          </cell>
          <cell r="BR291">
            <v>0</v>
          </cell>
          <cell r="BS291">
            <v>0</v>
          </cell>
          <cell r="BT291">
            <v>0</v>
          </cell>
          <cell r="BU291">
            <v>0</v>
          </cell>
          <cell r="BV291">
            <v>0</v>
          </cell>
          <cell r="BW291">
            <v>0</v>
          </cell>
          <cell r="BX291">
            <v>5</v>
          </cell>
          <cell r="BY291">
            <v>2</v>
          </cell>
          <cell r="BZ291">
            <v>0</v>
          </cell>
          <cell r="CA291">
            <v>0</v>
          </cell>
          <cell r="CB291">
            <v>0</v>
          </cell>
          <cell r="CC291">
            <v>0</v>
          </cell>
          <cell r="CD291">
            <v>0</v>
          </cell>
          <cell r="CE291">
            <v>7</v>
          </cell>
          <cell r="CF291">
            <v>7</v>
          </cell>
          <cell r="CG291">
            <v>0</v>
          </cell>
          <cell r="CH291">
            <v>0</v>
          </cell>
          <cell r="CI291">
            <v>0</v>
          </cell>
          <cell r="CJ291">
            <v>0</v>
          </cell>
          <cell r="CK291">
            <v>0</v>
          </cell>
          <cell r="CL291">
            <v>0</v>
          </cell>
          <cell r="CM291">
            <v>7</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2</v>
          </cell>
          <cell r="DE291">
            <v>0</v>
          </cell>
          <cell r="DF291">
            <v>0</v>
          </cell>
          <cell r="DG291">
            <v>0</v>
          </cell>
          <cell r="DH291">
            <v>0</v>
          </cell>
          <cell r="DI291">
            <v>0</v>
          </cell>
          <cell r="DJ291">
            <v>0</v>
          </cell>
          <cell r="DK291">
            <v>2</v>
          </cell>
          <cell r="DL291">
            <v>14</v>
          </cell>
          <cell r="DM291">
            <v>2</v>
          </cell>
          <cell r="DN291">
            <v>0</v>
          </cell>
          <cell r="DO291">
            <v>0</v>
          </cell>
          <cell r="DP291">
            <v>0</v>
          </cell>
          <cell r="DQ291">
            <v>0</v>
          </cell>
          <cell r="DR291">
            <v>0</v>
          </cell>
          <cell r="DS291">
            <v>16</v>
          </cell>
          <cell r="DT291" t="str">
            <v>Yes</v>
          </cell>
          <cell r="DU291" t="str">
            <v>-</v>
          </cell>
          <cell r="DV291" t="str">
            <v>01922 652677</v>
          </cell>
          <cell r="DW291" t="str">
            <v>wilcoxsona@walsall.gov.uk</v>
          </cell>
        </row>
        <row r="292">
          <cell r="B292" t="str">
            <v>Islington</v>
          </cell>
          <cell r="C292">
            <v>5</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7</v>
          </cell>
          <cell r="U292">
            <v>24</v>
          </cell>
          <cell r="V292">
            <v>18</v>
          </cell>
          <cell r="W292">
            <v>22</v>
          </cell>
          <cell r="X292">
            <v>20</v>
          </cell>
          <cell r="Y292">
            <v>4</v>
          </cell>
          <cell r="Z292">
            <v>4</v>
          </cell>
          <cell r="AA292">
            <v>99</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2</v>
          </cell>
          <cell r="AS292">
            <v>4</v>
          </cell>
          <cell r="AT292">
            <v>2</v>
          </cell>
          <cell r="AU292">
            <v>1</v>
          </cell>
          <cell r="AV292">
            <v>0</v>
          </cell>
          <cell r="AW292">
            <v>0</v>
          </cell>
          <cell r="AX292">
            <v>2</v>
          </cell>
          <cell r="AY292">
            <v>11</v>
          </cell>
          <cell r="AZ292">
            <v>3</v>
          </cell>
          <cell r="BA292">
            <v>1</v>
          </cell>
          <cell r="BB292">
            <v>2</v>
          </cell>
          <cell r="BC292">
            <v>2</v>
          </cell>
          <cell r="BD292">
            <v>0</v>
          </cell>
          <cell r="BE292">
            <v>0</v>
          </cell>
          <cell r="BF292">
            <v>0</v>
          </cell>
          <cell r="BG292">
            <v>8</v>
          </cell>
          <cell r="BH292">
            <v>12</v>
          </cell>
          <cell r="BI292">
            <v>29</v>
          </cell>
          <cell r="BJ292">
            <v>22</v>
          </cell>
          <cell r="BK292">
            <v>25</v>
          </cell>
          <cell r="BL292">
            <v>20</v>
          </cell>
          <cell r="BM292">
            <v>4</v>
          </cell>
          <cell r="BN292">
            <v>6</v>
          </cell>
          <cell r="BO292">
            <v>118</v>
          </cell>
          <cell r="BP292">
            <v>0</v>
          </cell>
          <cell r="BQ292">
            <v>0</v>
          </cell>
          <cell r="BR292">
            <v>0</v>
          </cell>
          <cell r="BS292">
            <v>0</v>
          </cell>
          <cell r="BT292">
            <v>0</v>
          </cell>
          <cell r="BU292">
            <v>0</v>
          </cell>
          <cell r="BV292">
            <v>0</v>
          </cell>
          <cell r="BW292">
            <v>0</v>
          </cell>
          <cell r="BX292">
            <v>4</v>
          </cell>
          <cell r="BY292">
            <v>3</v>
          </cell>
          <cell r="BZ292">
            <v>2</v>
          </cell>
          <cell r="CA292">
            <v>0</v>
          </cell>
          <cell r="CB292">
            <v>0</v>
          </cell>
          <cell r="CC292">
            <v>0</v>
          </cell>
          <cell r="CD292">
            <v>0</v>
          </cell>
          <cell r="CE292">
            <v>9</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2</v>
          </cell>
          <cell r="DE292">
            <v>1</v>
          </cell>
          <cell r="DF292">
            <v>2</v>
          </cell>
          <cell r="DG292">
            <v>0</v>
          </cell>
          <cell r="DH292">
            <v>0</v>
          </cell>
          <cell r="DI292">
            <v>0</v>
          </cell>
          <cell r="DJ292">
            <v>0</v>
          </cell>
          <cell r="DK292">
            <v>5</v>
          </cell>
          <cell r="DL292">
            <v>6</v>
          </cell>
          <cell r="DM292">
            <v>4</v>
          </cell>
          <cell r="DN292">
            <v>4</v>
          </cell>
          <cell r="DO292">
            <v>0</v>
          </cell>
          <cell r="DP292">
            <v>0</v>
          </cell>
          <cell r="DQ292">
            <v>0</v>
          </cell>
          <cell r="DR292">
            <v>0</v>
          </cell>
          <cell r="DS292">
            <v>14</v>
          </cell>
          <cell r="DT292" t="str">
            <v>Yes</v>
          </cell>
          <cell r="DU292" t="str">
            <v>-</v>
          </cell>
          <cell r="DV292" t="str">
            <v>020 7527 6317</v>
          </cell>
          <cell r="DW292" t="str">
            <v>simon.carmouche@islington.gov.uk</v>
          </cell>
        </row>
        <row r="293">
          <cell r="B293" t="str">
            <v>Bedford</v>
          </cell>
          <cell r="C293">
            <v>4</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32</v>
          </cell>
          <cell r="U293">
            <v>2</v>
          </cell>
          <cell r="V293">
            <v>0</v>
          </cell>
          <cell r="W293">
            <v>0</v>
          </cell>
          <cell r="X293">
            <v>0</v>
          </cell>
          <cell r="Y293">
            <v>0</v>
          </cell>
          <cell r="Z293">
            <v>0</v>
          </cell>
          <cell r="AA293">
            <v>34</v>
          </cell>
          <cell r="AB293">
            <v>1</v>
          </cell>
          <cell r="AC293">
            <v>0</v>
          </cell>
          <cell r="AD293">
            <v>0</v>
          </cell>
          <cell r="AE293">
            <v>0</v>
          </cell>
          <cell r="AF293">
            <v>0</v>
          </cell>
          <cell r="AG293">
            <v>0</v>
          </cell>
          <cell r="AH293">
            <v>0</v>
          </cell>
          <cell r="AI293">
            <v>1</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24</v>
          </cell>
          <cell r="BA293">
            <v>0</v>
          </cell>
          <cell r="BB293">
            <v>0</v>
          </cell>
          <cell r="BC293">
            <v>0</v>
          </cell>
          <cell r="BD293">
            <v>0</v>
          </cell>
          <cell r="BE293">
            <v>0</v>
          </cell>
          <cell r="BF293">
            <v>0</v>
          </cell>
          <cell r="BG293">
            <v>24</v>
          </cell>
          <cell r="BH293">
            <v>57</v>
          </cell>
          <cell r="BI293">
            <v>2</v>
          </cell>
          <cell r="BJ293">
            <v>0</v>
          </cell>
          <cell r="BK293">
            <v>0</v>
          </cell>
          <cell r="BL293">
            <v>0</v>
          </cell>
          <cell r="BM293">
            <v>0</v>
          </cell>
          <cell r="BN293">
            <v>0</v>
          </cell>
          <cell r="BO293">
            <v>59</v>
          </cell>
          <cell r="BP293">
            <v>0</v>
          </cell>
          <cell r="BQ293">
            <v>0</v>
          </cell>
          <cell r="BR293">
            <v>0</v>
          </cell>
          <cell r="BS293">
            <v>0</v>
          </cell>
          <cell r="BT293">
            <v>0</v>
          </cell>
          <cell r="BU293">
            <v>0</v>
          </cell>
          <cell r="BV293">
            <v>0</v>
          </cell>
          <cell r="BW293">
            <v>0</v>
          </cell>
          <cell r="BX293">
            <v>18</v>
          </cell>
          <cell r="BY293">
            <v>2</v>
          </cell>
          <cell r="BZ293">
            <v>0</v>
          </cell>
          <cell r="CA293">
            <v>0</v>
          </cell>
          <cell r="CB293">
            <v>0</v>
          </cell>
          <cell r="CC293">
            <v>0</v>
          </cell>
          <cell r="CD293">
            <v>0</v>
          </cell>
          <cell r="CE293">
            <v>20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18</v>
          </cell>
          <cell r="DM293">
            <v>2</v>
          </cell>
          <cell r="DN293">
            <v>0</v>
          </cell>
          <cell r="DO293">
            <v>0</v>
          </cell>
          <cell r="DP293">
            <v>0</v>
          </cell>
          <cell r="DQ293">
            <v>0</v>
          </cell>
          <cell r="DR293">
            <v>0</v>
          </cell>
          <cell r="DS293">
            <v>20</v>
          </cell>
          <cell r="DT293" t="str">
            <v>Yes</v>
          </cell>
          <cell r="DU293" t="str">
            <v>-</v>
          </cell>
          <cell r="DV293" t="str">
            <v>01234 221210</v>
          </cell>
          <cell r="DW293" t="str">
            <v>leeh@bpha.org.uk</v>
          </cell>
        </row>
        <row r="294">
          <cell r="B294" t="str">
            <v>West Berkshire</v>
          </cell>
          <cell r="C294">
            <v>6</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1</v>
          </cell>
          <cell r="V294">
            <v>2</v>
          </cell>
          <cell r="W294">
            <v>0</v>
          </cell>
          <cell r="X294">
            <v>0</v>
          </cell>
          <cell r="Y294">
            <v>0</v>
          </cell>
          <cell r="Z294">
            <v>0</v>
          </cell>
          <cell r="AA294">
            <v>3</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1</v>
          </cell>
          <cell r="BF294">
            <v>0</v>
          </cell>
          <cell r="BG294">
            <v>1</v>
          </cell>
          <cell r="BH294">
            <v>0</v>
          </cell>
          <cell r="BI294">
            <v>1</v>
          </cell>
          <cell r="BJ294">
            <v>2</v>
          </cell>
          <cell r="BK294">
            <v>0</v>
          </cell>
          <cell r="BL294">
            <v>0</v>
          </cell>
          <cell r="BM294">
            <v>1</v>
          </cell>
          <cell r="BN294">
            <v>0</v>
          </cell>
          <cell r="BO294">
            <v>4</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t="str">
            <v>Yes</v>
          </cell>
          <cell r="DU294" t="str">
            <v>-</v>
          </cell>
          <cell r="DV294" t="str">
            <v>01635 519506</v>
          </cell>
          <cell r="DW294" t="str">
            <v>ACASTELLINO@WESTBERKS.GOV.UK</v>
          </cell>
        </row>
        <row r="295">
          <cell r="B295" t="str">
            <v>South Cambridgeshire</v>
          </cell>
          <cell r="C295">
            <v>4</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6</v>
          </cell>
          <cell r="U295">
            <v>13</v>
          </cell>
          <cell r="V295">
            <v>5</v>
          </cell>
          <cell r="W295">
            <v>4</v>
          </cell>
          <cell r="X295">
            <v>0</v>
          </cell>
          <cell r="Y295">
            <v>1</v>
          </cell>
          <cell r="Z295">
            <v>2</v>
          </cell>
          <cell r="AA295">
            <v>31</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2</v>
          </cell>
          <cell r="BC295">
            <v>0</v>
          </cell>
          <cell r="BD295">
            <v>0</v>
          </cell>
          <cell r="BE295">
            <v>0</v>
          </cell>
          <cell r="BF295">
            <v>0</v>
          </cell>
          <cell r="BG295">
            <v>2</v>
          </cell>
          <cell r="BH295">
            <v>6</v>
          </cell>
          <cell r="BI295">
            <v>13</v>
          </cell>
          <cell r="BJ295">
            <v>7</v>
          </cell>
          <cell r="BK295">
            <v>4</v>
          </cell>
          <cell r="BL295">
            <v>0</v>
          </cell>
          <cell r="BM295">
            <v>1</v>
          </cell>
          <cell r="BN295">
            <v>2</v>
          </cell>
          <cell r="BO295">
            <v>33</v>
          </cell>
          <cell r="BP295">
            <v>0</v>
          </cell>
          <cell r="BQ295">
            <v>0</v>
          </cell>
          <cell r="BR295">
            <v>0</v>
          </cell>
          <cell r="BS295">
            <v>0</v>
          </cell>
          <cell r="BT295">
            <v>0</v>
          </cell>
          <cell r="BU295">
            <v>0</v>
          </cell>
          <cell r="BV295">
            <v>0</v>
          </cell>
          <cell r="BW295">
            <v>0</v>
          </cell>
          <cell r="BX295">
            <v>1</v>
          </cell>
          <cell r="BY295">
            <v>1</v>
          </cell>
          <cell r="BZ295">
            <v>0</v>
          </cell>
          <cell r="CA295">
            <v>0</v>
          </cell>
          <cell r="CB295">
            <v>0</v>
          </cell>
          <cell r="CC295">
            <v>0</v>
          </cell>
          <cell r="CD295">
            <v>0</v>
          </cell>
          <cell r="CE295">
            <v>2</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1</v>
          </cell>
          <cell r="DM295">
            <v>1</v>
          </cell>
          <cell r="DN295">
            <v>0</v>
          </cell>
          <cell r="DO295">
            <v>0</v>
          </cell>
          <cell r="DP295">
            <v>0</v>
          </cell>
          <cell r="DQ295">
            <v>0</v>
          </cell>
          <cell r="DR295">
            <v>0</v>
          </cell>
          <cell r="DS295">
            <v>2</v>
          </cell>
          <cell r="DT295" t="str">
            <v>Yes</v>
          </cell>
          <cell r="DU295" t="str">
            <v>-</v>
          </cell>
          <cell r="DV295" t="str">
            <v>01954 713055</v>
          </cell>
          <cell r="DW295" t="str">
            <v>susan.carter@scambs.gov.uk</v>
          </cell>
        </row>
        <row r="296">
          <cell r="B296" t="str">
            <v>Middlesbrough</v>
          </cell>
          <cell r="C296">
            <v>1</v>
          </cell>
          <cell r="D296">
            <v>0</v>
          </cell>
          <cell r="E296">
            <v>1</v>
          </cell>
          <cell r="F296">
            <v>0</v>
          </cell>
          <cell r="G296">
            <v>0</v>
          </cell>
          <cell r="H296">
            <v>0</v>
          </cell>
          <cell r="I296">
            <v>0</v>
          </cell>
          <cell r="J296">
            <v>0</v>
          </cell>
          <cell r="K296">
            <v>1</v>
          </cell>
          <cell r="L296">
            <v>0</v>
          </cell>
          <cell r="M296">
            <v>0</v>
          </cell>
          <cell r="N296">
            <v>0</v>
          </cell>
          <cell r="O296">
            <v>0</v>
          </cell>
          <cell r="P296">
            <v>0</v>
          </cell>
          <cell r="Q296">
            <v>0</v>
          </cell>
          <cell r="R296">
            <v>0</v>
          </cell>
          <cell r="S296">
            <v>0</v>
          </cell>
          <cell r="T296">
            <v>9</v>
          </cell>
          <cell r="U296">
            <v>1</v>
          </cell>
          <cell r="V296">
            <v>0</v>
          </cell>
          <cell r="W296">
            <v>0</v>
          </cell>
          <cell r="X296">
            <v>0</v>
          </cell>
          <cell r="Y296">
            <v>0</v>
          </cell>
          <cell r="Z296">
            <v>0</v>
          </cell>
          <cell r="AA296">
            <v>10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1</v>
          </cell>
          <cell r="BA296">
            <v>3</v>
          </cell>
          <cell r="BB296">
            <v>0</v>
          </cell>
          <cell r="BC296">
            <v>0</v>
          </cell>
          <cell r="BD296">
            <v>0</v>
          </cell>
          <cell r="BE296">
            <v>0</v>
          </cell>
          <cell r="BF296">
            <v>0</v>
          </cell>
          <cell r="BG296">
            <v>4</v>
          </cell>
          <cell r="BH296">
            <v>10</v>
          </cell>
          <cell r="BI296">
            <v>5</v>
          </cell>
          <cell r="BJ296">
            <v>0</v>
          </cell>
          <cell r="BK296">
            <v>0</v>
          </cell>
          <cell r="BL296">
            <v>0</v>
          </cell>
          <cell r="BM296">
            <v>0</v>
          </cell>
          <cell r="BN296">
            <v>0</v>
          </cell>
          <cell r="BO296">
            <v>15</v>
          </cell>
          <cell r="BP296">
            <v>0</v>
          </cell>
          <cell r="BQ296">
            <v>0</v>
          </cell>
          <cell r="BR296">
            <v>0</v>
          </cell>
          <cell r="BS296">
            <v>0</v>
          </cell>
          <cell r="BT296">
            <v>0</v>
          </cell>
          <cell r="BU296">
            <v>0</v>
          </cell>
          <cell r="BV296">
            <v>0</v>
          </cell>
          <cell r="BW296">
            <v>0</v>
          </cell>
          <cell r="BX296">
            <v>6</v>
          </cell>
          <cell r="BY296">
            <v>1</v>
          </cell>
          <cell r="BZ296">
            <v>2</v>
          </cell>
          <cell r="CA296">
            <v>0</v>
          </cell>
          <cell r="CB296">
            <v>0</v>
          </cell>
          <cell r="CC296">
            <v>0</v>
          </cell>
          <cell r="CD296">
            <v>0</v>
          </cell>
          <cell r="CE296">
            <v>9</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3</v>
          </cell>
          <cell r="DE296">
            <v>0</v>
          </cell>
          <cell r="DF296">
            <v>1</v>
          </cell>
          <cell r="DG296">
            <v>0</v>
          </cell>
          <cell r="DH296">
            <v>0</v>
          </cell>
          <cell r="DI296">
            <v>0</v>
          </cell>
          <cell r="DJ296">
            <v>0</v>
          </cell>
          <cell r="DK296">
            <v>4</v>
          </cell>
          <cell r="DL296">
            <v>9</v>
          </cell>
          <cell r="DM296">
            <v>1</v>
          </cell>
          <cell r="DN296">
            <v>3</v>
          </cell>
          <cell r="DO296">
            <v>0</v>
          </cell>
          <cell r="DP296">
            <v>0</v>
          </cell>
          <cell r="DQ296">
            <v>0</v>
          </cell>
          <cell r="DR296">
            <v>0</v>
          </cell>
          <cell r="DS296">
            <v>13</v>
          </cell>
          <cell r="DT296" t="str">
            <v>Yes</v>
          </cell>
          <cell r="DU296" t="str">
            <v>-</v>
          </cell>
          <cell r="DV296" t="str">
            <v>01642 233790</v>
          </cell>
          <cell r="DW296" t="str">
            <v>julie_mcnaughton@erimushousing.co.uk</v>
          </cell>
        </row>
        <row r="297">
          <cell r="B297" t="str">
            <v>Barrow-in-Furness</v>
          </cell>
          <cell r="C297">
            <v>9</v>
          </cell>
          <cell r="D297">
            <v>0</v>
          </cell>
          <cell r="E297">
            <v>0</v>
          </cell>
          <cell r="F297">
            <v>0</v>
          </cell>
          <cell r="G297">
            <v>0</v>
          </cell>
          <cell r="H297">
            <v>0</v>
          </cell>
          <cell r="I297">
            <v>0</v>
          </cell>
          <cell r="J297">
            <v>0</v>
          </cell>
          <cell r="K297">
            <v>0</v>
          </cell>
          <cell r="L297">
            <v>2</v>
          </cell>
          <cell r="M297">
            <v>0</v>
          </cell>
          <cell r="N297">
            <v>0</v>
          </cell>
          <cell r="O297">
            <v>0</v>
          </cell>
          <cell r="P297">
            <v>0</v>
          </cell>
          <cell r="Q297">
            <v>0</v>
          </cell>
          <cell r="R297">
            <v>0</v>
          </cell>
          <cell r="S297">
            <v>2</v>
          </cell>
          <cell r="T297">
            <v>9</v>
          </cell>
          <cell r="U297">
            <v>1</v>
          </cell>
          <cell r="V297">
            <v>0</v>
          </cell>
          <cell r="W297">
            <v>0</v>
          </cell>
          <cell r="X297">
            <v>0</v>
          </cell>
          <cell r="Y297">
            <v>0</v>
          </cell>
          <cell r="Z297">
            <v>0</v>
          </cell>
          <cell r="AA297">
            <v>10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5</v>
          </cell>
          <cell r="BA297">
            <v>1</v>
          </cell>
          <cell r="BB297">
            <v>0</v>
          </cell>
          <cell r="BC297">
            <v>0</v>
          </cell>
          <cell r="BD297">
            <v>0</v>
          </cell>
          <cell r="BE297">
            <v>0</v>
          </cell>
          <cell r="BF297">
            <v>0</v>
          </cell>
          <cell r="BG297">
            <v>6</v>
          </cell>
          <cell r="BH297">
            <v>16</v>
          </cell>
          <cell r="BI297">
            <v>2</v>
          </cell>
          <cell r="BJ297">
            <v>0</v>
          </cell>
          <cell r="BK297">
            <v>0</v>
          </cell>
          <cell r="BL297">
            <v>0</v>
          </cell>
          <cell r="BM297">
            <v>0</v>
          </cell>
          <cell r="BN297">
            <v>0</v>
          </cell>
          <cell r="BO297">
            <v>18</v>
          </cell>
          <cell r="BP297">
            <v>0</v>
          </cell>
          <cell r="BQ297">
            <v>0</v>
          </cell>
          <cell r="BR297">
            <v>0</v>
          </cell>
          <cell r="BS297">
            <v>0</v>
          </cell>
          <cell r="BT297">
            <v>0</v>
          </cell>
          <cell r="BU297">
            <v>0</v>
          </cell>
          <cell r="BV297">
            <v>0</v>
          </cell>
          <cell r="BW297">
            <v>0</v>
          </cell>
          <cell r="BX297">
            <v>1</v>
          </cell>
          <cell r="BY297">
            <v>0</v>
          </cell>
          <cell r="BZ297">
            <v>0</v>
          </cell>
          <cell r="CA297">
            <v>0</v>
          </cell>
          <cell r="CB297">
            <v>0</v>
          </cell>
          <cell r="CC297">
            <v>0</v>
          </cell>
          <cell r="CD297">
            <v>0</v>
          </cell>
          <cell r="CE297">
            <v>1</v>
          </cell>
          <cell r="CF297">
            <v>6</v>
          </cell>
          <cell r="CG297">
            <v>0</v>
          </cell>
          <cell r="CH297">
            <v>0</v>
          </cell>
          <cell r="CI297">
            <v>0</v>
          </cell>
          <cell r="CJ297">
            <v>0</v>
          </cell>
          <cell r="CK297">
            <v>0</v>
          </cell>
          <cell r="CL297">
            <v>0</v>
          </cell>
          <cell r="CM297">
            <v>6</v>
          </cell>
          <cell r="CN297">
            <v>1</v>
          </cell>
          <cell r="CO297">
            <v>0</v>
          </cell>
          <cell r="CP297">
            <v>0</v>
          </cell>
          <cell r="CQ297">
            <v>0</v>
          </cell>
          <cell r="CR297">
            <v>0</v>
          </cell>
          <cell r="CS297">
            <v>0</v>
          </cell>
          <cell r="CT297">
            <v>0</v>
          </cell>
          <cell r="CU297">
            <v>1</v>
          </cell>
          <cell r="CV297">
            <v>0</v>
          </cell>
          <cell r="CW297">
            <v>0</v>
          </cell>
          <cell r="CX297">
            <v>0</v>
          </cell>
          <cell r="CY297">
            <v>0</v>
          </cell>
          <cell r="CZ297">
            <v>0</v>
          </cell>
          <cell r="DA297">
            <v>0</v>
          </cell>
          <cell r="DB297">
            <v>0</v>
          </cell>
          <cell r="DC297">
            <v>0</v>
          </cell>
          <cell r="DD297">
            <v>1</v>
          </cell>
          <cell r="DE297">
            <v>1</v>
          </cell>
          <cell r="DF297">
            <v>0</v>
          </cell>
          <cell r="DG297">
            <v>0</v>
          </cell>
          <cell r="DH297">
            <v>0</v>
          </cell>
          <cell r="DI297">
            <v>0</v>
          </cell>
          <cell r="DJ297">
            <v>0</v>
          </cell>
          <cell r="DK297">
            <v>2</v>
          </cell>
          <cell r="DL297">
            <v>9</v>
          </cell>
          <cell r="DM297">
            <v>1</v>
          </cell>
          <cell r="DN297">
            <v>0</v>
          </cell>
          <cell r="DO297">
            <v>0</v>
          </cell>
          <cell r="DP297">
            <v>0</v>
          </cell>
          <cell r="DQ297">
            <v>0</v>
          </cell>
          <cell r="DR297">
            <v>0</v>
          </cell>
          <cell r="DS297">
            <v>10</v>
          </cell>
          <cell r="DT297" t="str">
            <v>Yes</v>
          </cell>
          <cell r="DU297" t="str">
            <v>-</v>
          </cell>
          <cell r="DV297" t="str">
            <v>01229 894767</v>
          </cell>
          <cell r="DW297" t="str">
            <v>eward@barrowbc.gov.uk</v>
          </cell>
        </row>
        <row r="298">
          <cell r="B298" t="str">
            <v>Torridge</v>
          </cell>
          <cell r="C298">
            <v>7</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v>
          </cell>
          <cell r="W298">
            <v>0</v>
          </cell>
          <cell r="X298">
            <v>0</v>
          </cell>
          <cell r="Y298">
            <v>0</v>
          </cell>
          <cell r="Z298">
            <v>0</v>
          </cell>
          <cell r="AA298">
            <v>1</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1</v>
          </cell>
          <cell r="BK298">
            <v>0</v>
          </cell>
          <cell r="BL298">
            <v>0</v>
          </cell>
          <cell r="BM298">
            <v>0</v>
          </cell>
          <cell r="BN298">
            <v>0</v>
          </cell>
          <cell r="BO298">
            <v>1</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t="str">
            <v>Yes</v>
          </cell>
          <cell r="DU298" t="str">
            <v>-</v>
          </cell>
          <cell r="DV298" t="str">
            <v>01237 428850</v>
          </cell>
          <cell r="DW298" t="str">
            <v>helen.page@torridge.gov.uk</v>
          </cell>
        </row>
        <row r="299">
          <cell r="B299" t="str">
            <v>Teesdale</v>
          </cell>
          <cell r="C299">
            <v>1</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t="str">
            <v>Yes</v>
          </cell>
          <cell r="DU299" t="str">
            <v>-</v>
          </cell>
          <cell r="DV299" t="str">
            <v>018336900000</v>
          </cell>
          <cell r="DW299" t="str">
            <v>g.pilkington@teesdale.gov.uk</v>
          </cell>
        </row>
        <row r="300">
          <cell r="B300" t="str">
            <v>Chelmsford</v>
          </cell>
          <cell r="C300">
            <v>4</v>
          </cell>
          <cell r="D300">
            <v>2</v>
          </cell>
          <cell r="E300">
            <v>2</v>
          </cell>
          <cell r="F300">
            <v>0</v>
          </cell>
          <cell r="G300">
            <v>0</v>
          </cell>
          <cell r="H300">
            <v>0</v>
          </cell>
          <cell r="I300">
            <v>0</v>
          </cell>
          <cell r="J300">
            <v>0</v>
          </cell>
          <cell r="K300">
            <v>4</v>
          </cell>
          <cell r="L300">
            <v>0</v>
          </cell>
          <cell r="M300">
            <v>0</v>
          </cell>
          <cell r="N300">
            <v>0</v>
          </cell>
          <cell r="O300">
            <v>0</v>
          </cell>
          <cell r="P300">
            <v>0</v>
          </cell>
          <cell r="Q300">
            <v>0</v>
          </cell>
          <cell r="R300">
            <v>0</v>
          </cell>
          <cell r="S300">
            <v>0</v>
          </cell>
          <cell r="T300">
            <v>18</v>
          </cell>
          <cell r="U300">
            <v>0</v>
          </cell>
          <cell r="V300">
            <v>0</v>
          </cell>
          <cell r="W300">
            <v>0</v>
          </cell>
          <cell r="X300">
            <v>0</v>
          </cell>
          <cell r="Y300">
            <v>0</v>
          </cell>
          <cell r="Z300">
            <v>0</v>
          </cell>
          <cell r="AA300">
            <v>18</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6</v>
          </cell>
          <cell r="BA300">
            <v>0</v>
          </cell>
          <cell r="BB300">
            <v>0</v>
          </cell>
          <cell r="BC300">
            <v>0</v>
          </cell>
          <cell r="BD300">
            <v>0</v>
          </cell>
          <cell r="BE300">
            <v>0</v>
          </cell>
          <cell r="BF300">
            <v>0</v>
          </cell>
          <cell r="BG300">
            <v>6</v>
          </cell>
          <cell r="BH300">
            <v>26</v>
          </cell>
          <cell r="BI300">
            <v>2</v>
          </cell>
          <cell r="BJ300">
            <v>0</v>
          </cell>
          <cell r="BK300">
            <v>0</v>
          </cell>
          <cell r="BL300">
            <v>0</v>
          </cell>
          <cell r="BM300">
            <v>0</v>
          </cell>
          <cell r="BN300">
            <v>0</v>
          </cell>
          <cell r="BO300">
            <v>28</v>
          </cell>
          <cell r="BP300">
            <v>0</v>
          </cell>
          <cell r="BQ300">
            <v>0</v>
          </cell>
          <cell r="BR300">
            <v>0</v>
          </cell>
          <cell r="BS300">
            <v>0</v>
          </cell>
          <cell r="BT300">
            <v>0</v>
          </cell>
          <cell r="BU300">
            <v>0</v>
          </cell>
          <cell r="BV300">
            <v>0</v>
          </cell>
          <cell r="BW300">
            <v>0</v>
          </cell>
          <cell r="BX300">
            <v>3</v>
          </cell>
          <cell r="BY300">
            <v>0</v>
          </cell>
          <cell r="BZ300">
            <v>0</v>
          </cell>
          <cell r="CA300">
            <v>0</v>
          </cell>
          <cell r="CB300">
            <v>0</v>
          </cell>
          <cell r="CC300">
            <v>0</v>
          </cell>
          <cell r="CD300">
            <v>0</v>
          </cell>
          <cell r="CE300">
            <v>3</v>
          </cell>
          <cell r="CF300">
            <v>0</v>
          </cell>
          <cell r="CG300">
            <v>0</v>
          </cell>
          <cell r="CH300">
            <v>0</v>
          </cell>
          <cell r="CI300">
            <v>0</v>
          </cell>
          <cell r="CJ300">
            <v>0</v>
          </cell>
          <cell r="CK300">
            <v>0</v>
          </cell>
          <cell r="CL300">
            <v>0</v>
          </cell>
          <cell r="CM300">
            <v>0</v>
          </cell>
          <cell r="CN300">
            <v>1</v>
          </cell>
          <cell r="CO300">
            <v>0</v>
          </cell>
          <cell r="CP300">
            <v>0</v>
          </cell>
          <cell r="CQ300">
            <v>0</v>
          </cell>
          <cell r="CR300">
            <v>0</v>
          </cell>
          <cell r="CS300">
            <v>0</v>
          </cell>
          <cell r="CT300">
            <v>0</v>
          </cell>
          <cell r="CU300">
            <v>1</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4</v>
          </cell>
          <cell r="DM300">
            <v>0</v>
          </cell>
          <cell r="DN300">
            <v>0</v>
          </cell>
          <cell r="DO300">
            <v>0</v>
          </cell>
          <cell r="DP300">
            <v>0</v>
          </cell>
          <cell r="DQ300">
            <v>0</v>
          </cell>
          <cell r="DR300">
            <v>0</v>
          </cell>
          <cell r="DS300">
            <v>4</v>
          </cell>
          <cell r="DT300" t="str">
            <v>Yes</v>
          </cell>
          <cell r="DU300" t="str">
            <v>-Section E6a this section contains # because we have been unable to get a breakdown of the families within RSL stock.</v>
          </cell>
          <cell r="DV300" t="str">
            <v>01245 606438</v>
          </cell>
          <cell r="DW300" t="str">
            <v>ben.brook@chelmsford.gov.uk</v>
          </cell>
        </row>
        <row r="301">
          <cell r="B301" t="str">
            <v>Eastleigh</v>
          </cell>
          <cell r="C301">
            <v>6</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3</v>
          </cell>
          <cell r="U301">
            <v>5</v>
          </cell>
          <cell r="V301">
            <v>1</v>
          </cell>
          <cell r="W301">
            <v>0</v>
          </cell>
          <cell r="X301">
            <v>0</v>
          </cell>
          <cell r="Y301">
            <v>0</v>
          </cell>
          <cell r="Z301">
            <v>0</v>
          </cell>
          <cell r="AA301">
            <v>9</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3</v>
          </cell>
          <cell r="BI301">
            <v>5</v>
          </cell>
          <cell r="BJ301">
            <v>1</v>
          </cell>
          <cell r="BK301">
            <v>0</v>
          </cell>
          <cell r="BL301">
            <v>0</v>
          </cell>
          <cell r="BM301">
            <v>0</v>
          </cell>
          <cell r="BN301">
            <v>0</v>
          </cell>
          <cell r="BO301">
            <v>9</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t="str">
            <v>Yes</v>
          </cell>
          <cell r="DU301" t="str">
            <v>-</v>
          </cell>
          <cell r="DV301" t="str">
            <v>023 8068 8237</v>
          </cell>
          <cell r="DW301" t="str">
            <v>sarah.jeffs@eastleigh.gov.uk</v>
          </cell>
        </row>
        <row r="302">
          <cell r="B302" t="str">
            <v>Herefordshire</v>
          </cell>
          <cell r="C302">
            <v>8</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23</v>
          </cell>
          <cell r="U302">
            <v>13</v>
          </cell>
          <cell r="V302">
            <v>4</v>
          </cell>
          <cell r="W302">
            <v>0</v>
          </cell>
          <cell r="X302">
            <v>0</v>
          </cell>
          <cell r="Y302">
            <v>1</v>
          </cell>
          <cell r="Z302">
            <v>0</v>
          </cell>
          <cell r="AA302">
            <v>41</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1</v>
          </cell>
          <cell r="BA302">
            <v>0</v>
          </cell>
          <cell r="BB302">
            <v>0</v>
          </cell>
          <cell r="BC302">
            <v>0</v>
          </cell>
          <cell r="BD302">
            <v>0</v>
          </cell>
          <cell r="BE302">
            <v>0</v>
          </cell>
          <cell r="BF302">
            <v>1</v>
          </cell>
          <cell r="BG302">
            <v>2</v>
          </cell>
          <cell r="BH302">
            <v>24</v>
          </cell>
          <cell r="BI302">
            <v>13</v>
          </cell>
          <cell r="BJ302">
            <v>4</v>
          </cell>
          <cell r="BK302">
            <v>0</v>
          </cell>
          <cell r="BL302">
            <v>0</v>
          </cell>
          <cell r="BM302">
            <v>1</v>
          </cell>
          <cell r="BN302">
            <v>1</v>
          </cell>
          <cell r="BO302">
            <v>43</v>
          </cell>
          <cell r="BP302">
            <v>0</v>
          </cell>
          <cell r="BQ302">
            <v>0</v>
          </cell>
          <cell r="BR302">
            <v>0</v>
          </cell>
          <cell r="BS302">
            <v>0</v>
          </cell>
          <cell r="BT302">
            <v>0</v>
          </cell>
          <cell r="BU302">
            <v>0</v>
          </cell>
          <cell r="BV302">
            <v>0</v>
          </cell>
          <cell r="BW302">
            <v>0</v>
          </cell>
          <cell r="BX302">
            <v>5</v>
          </cell>
          <cell r="BY302">
            <v>3</v>
          </cell>
          <cell r="BZ302">
            <v>1</v>
          </cell>
          <cell r="CA302">
            <v>0</v>
          </cell>
          <cell r="CB302">
            <v>0</v>
          </cell>
          <cell r="CC302">
            <v>0</v>
          </cell>
          <cell r="CD302">
            <v>0</v>
          </cell>
          <cell r="CE302">
            <v>9</v>
          </cell>
          <cell r="CF302">
            <v>0</v>
          </cell>
          <cell r="CG302">
            <v>0</v>
          </cell>
          <cell r="CH302">
            <v>0</v>
          </cell>
          <cell r="CI302">
            <v>1</v>
          </cell>
          <cell r="CJ302">
            <v>0</v>
          </cell>
          <cell r="CK302">
            <v>0</v>
          </cell>
          <cell r="CL302">
            <v>0</v>
          </cell>
          <cell r="CM302">
            <v>1</v>
          </cell>
          <cell r="CN302">
            <v>1</v>
          </cell>
          <cell r="CO302">
            <v>0</v>
          </cell>
          <cell r="CP302">
            <v>0</v>
          </cell>
          <cell r="CQ302">
            <v>0</v>
          </cell>
          <cell r="CR302">
            <v>0</v>
          </cell>
          <cell r="CS302">
            <v>0</v>
          </cell>
          <cell r="CT302">
            <v>0</v>
          </cell>
          <cell r="CU302">
            <v>1</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6</v>
          </cell>
          <cell r="DM302">
            <v>3</v>
          </cell>
          <cell r="DN302">
            <v>1</v>
          </cell>
          <cell r="DO302">
            <v>1</v>
          </cell>
          <cell r="DP302">
            <v>0</v>
          </cell>
          <cell r="DQ302">
            <v>0</v>
          </cell>
          <cell r="DR302">
            <v>0</v>
          </cell>
          <cell r="DS302">
            <v>11</v>
          </cell>
          <cell r="DT302" t="str">
            <v>Yes</v>
          </cell>
          <cell r="DU302" t="str">
            <v>-</v>
          </cell>
          <cell r="DV302" t="str">
            <v>01432 260086</v>
          </cell>
          <cell r="DW302" t="str">
            <v>cthomas@herefordshire.gov.uk</v>
          </cell>
        </row>
        <row r="303">
          <cell r="B303" t="str">
            <v>Broxbourne</v>
          </cell>
          <cell r="C303">
            <v>4</v>
          </cell>
          <cell r="D303">
            <v>0</v>
          </cell>
          <cell r="E303">
            <v>0</v>
          </cell>
          <cell r="F303">
            <v>0</v>
          </cell>
          <cell r="G303">
            <v>0</v>
          </cell>
          <cell r="H303">
            <v>0</v>
          </cell>
          <cell r="I303">
            <v>0</v>
          </cell>
          <cell r="J303">
            <v>0</v>
          </cell>
          <cell r="K303">
            <v>0</v>
          </cell>
          <cell r="L303">
            <v>1</v>
          </cell>
          <cell r="M303">
            <v>0</v>
          </cell>
          <cell r="N303">
            <v>0</v>
          </cell>
          <cell r="O303">
            <v>0</v>
          </cell>
          <cell r="P303">
            <v>0</v>
          </cell>
          <cell r="Q303">
            <v>0</v>
          </cell>
          <cell r="R303">
            <v>0</v>
          </cell>
          <cell r="S303">
            <v>1</v>
          </cell>
          <cell r="T303">
            <v>6</v>
          </cell>
          <cell r="U303">
            <v>0</v>
          </cell>
          <cell r="V303">
            <v>0</v>
          </cell>
          <cell r="W303">
            <v>0</v>
          </cell>
          <cell r="X303">
            <v>0</v>
          </cell>
          <cell r="Y303">
            <v>0</v>
          </cell>
          <cell r="Z303">
            <v>0</v>
          </cell>
          <cell r="AA303">
            <v>6</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2</v>
          </cell>
          <cell r="AS303">
            <v>0</v>
          </cell>
          <cell r="AT303">
            <v>0</v>
          </cell>
          <cell r="AU303">
            <v>0</v>
          </cell>
          <cell r="AV303">
            <v>0</v>
          </cell>
          <cell r="AW303">
            <v>0</v>
          </cell>
          <cell r="AX303">
            <v>0</v>
          </cell>
          <cell r="AY303">
            <v>2</v>
          </cell>
          <cell r="AZ303">
            <v>9</v>
          </cell>
          <cell r="BA303">
            <v>1</v>
          </cell>
          <cell r="BB303">
            <v>1</v>
          </cell>
          <cell r="BC303">
            <v>0</v>
          </cell>
          <cell r="BD303">
            <v>0</v>
          </cell>
          <cell r="BE303">
            <v>0</v>
          </cell>
          <cell r="BF303">
            <v>0</v>
          </cell>
          <cell r="BG303">
            <v>11</v>
          </cell>
          <cell r="BH303">
            <v>18</v>
          </cell>
          <cell r="BI303">
            <v>1</v>
          </cell>
          <cell r="BJ303">
            <v>1</v>
          </cell>
          <cell r="BK303">
            <v>0</v>
          </cell>
          <cell r="BL303">
            <v>0</v>
          </cell>
          <cell r="BM303">
            <v>0</v>
          </cell>
          <cell r="BN303">
            <v>0</v>
          </cell>
          <cell r="BO303">
            <v>20</v>
          </cell>
          <cell r="BP303">
            <v>0</v>
          </cell>
          <cell r="BQ303">
            <v>0</v>
          </cell>
          <cell r="BR303">
            <v>0</v>
          </cell>
          <cell r="BS303">
            <v>0</v>
          </cell>
          <cell r="BT303">
            <v>0</v>
          </cell>
          <cell r="BU303">
            <v>0</v>
          </cell>
          <cell r="BV303">
            <v>0</v>
          </cell>
          <cell r="BW303">
            <v>0</v>
          </cell>
          <cell r="BX303">
            <v>0</v>
          </cell>
          <cell r="BY303">
            <v>0</v>
          </cell>
          <cell r="BZ303">
            <v>2</v>
          </cell>
          <cell r="CA303">
            <v>0</v>
          </cell>
          <cell r="CB303">
            <v>0</v>
          </cell>
          <cell r="CC303">
            <v>0</v>
          </cell>
          <cell r="CD303">
            <v>0</v>
          </cell>
          <cell r="CE303">
            <v>2</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2</v>
          </cell>
          <cell r="DO303">
            <v>0</v>
          </cell>
          <cell r="DP303">
            <v>0</v>
          </cell>
          <cell r="DQ303">
            <v>0</v>
          </cell>
          <cell r="DR303">
            <v>0</v>
          </cell>
          <cell r="DS303">
            <v>2</v>
          </cell>
          <cell r="DT303" t="str">
            <v>Yes</v>
          </cell>
          <cell r="DU303" t="str">
            <v>-</v>
          </cell>
          <cell r="DV303" t="str">
            <v>01992 78 5555 ext. 5854</v>
          </cell>
          <cell r="DW303" t="str">
            <v>cb.housing@broxbourne.gov.uk</v>
          </cell>
        </row>
        <row r="304">
          <cell r="B304" t="str">
            <v>Leicester</v>
          </cell>
          <cell r="C304">
            <v>3</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41</v>
          </cell>
          <cell r="U304">
            <v>2</v>
          </cell>
          <cell r="V304">
            <v>0</v>
          </cell>
          <cell r="W304">
            <v>0</v>
          </cell>
          <cell r="X304">
            <v>0</v>
          </cell>
          <cell r="Y304">
            <v>0</v>
          </cell>
          <cell r="Z304">
            <v>0</v>
          </cell>
          <cell r="AA304">
            <v>43</v>
          </cell>
          <cell r="AB304">
            <v>3</v>
          </cell>
          <cell r="AC304">
            <v>0</v>
          </cell>
          <cell r="AD304">
            <v>0</v>
          </cell>
          <cell r="AE304">
            <v>0</v>
          </cell>
          <cell r="AF304">
            <v>0</v>
          </cell>
          <cell r="AG304">
            <v>0</v>
          </cell>
          <cell r="AH304">
            <v>0</v>
          </cell>
          <cell r="AI304">
            <v>3</v>
          </cell>
          <cell r="AJ304">
            <v>0</v>
          </cell>
          <cell r="AK304">
            <v>0</v>
          </cell>
          <cell r="AL304">
            <v>0</v>
          </cell>
          <cell r="AM304">
            <v>0</v>
          </cell>
          <cell r="AN304">
            <v>0</v>
          </cell>
          <cell r="AO304">
            <v>0</v>
          </cell>
          <cell r="AP304">
            <v>0</v>
          </cell>
          <cell r="AQ304">
            <v>0</v>
          </cell>
          <cell r="AR304">
            <v>1</v>
          </cell>
          <cell r="AS304">
            <v>0</v>
          </cell>
          <cell r="AT304">
            <v>0</v>
          </cell>
          <cell r="AU304">
            <v>0</v>
          </cell>
          <cell r="AV304">
            <v>0</v>
          </cell>
          <cell r="AW304">
            <v>0</v>
          </cell>
          <cell r="AX304">
            <v>0</v>
          </cell>
          <cell r="AY304">
            <v>1</v>
          </cell>
          <cell r="AZ304">
            <v>1</v>
          </cell>
          <cell r="BA304">
            <v>0</v>
          </cell>
          <cell r="BB304">
            <v>0</v>
          </cell>
          <cell r="BC304">
            <v>0</v>
          </cell>
          <cell r="BD304">
            <v>0</v>
          </cell>
          <cell r="BE304">
            <v>0</v>
          </cell>
          <cell r="BF304">
            <v>0</v>
          </cell>
          <cell r="BG304">
            <v>1</v>
          </cell>
          <cell r="BH304">
            <v>46</v>
          </cell>
          <cell r="BI304">
            <v>2</v>
          </cell>
          <cell r="BJ304">
            <v>0</v>
          </cell>
          <cell r="BK304">
            <v>0</v>
          </cell>
          <cell r="BL304">
            <v>0</v>
          </cell>
          <cell r="BM304">
            <v>0</v>
          </cell>
          <cell r="BN304">
            <v>0</v>
          </cell>
          <cell r="BO304">
            <v>48</v>
          </cell>
          <cell r="BP304">
            <v>0</v>
          </cell>
          <cell r="BQ304">
            <v>0</v>
          </cell>
          <cell r="BR304">
            <v>0</v>
          </cell>
          <cell r="BS304">
            <v>0</v>
          </cell>
          <cell r="BT304">
            <v>0</v>
          </cell>
          <cell r="BU304">
            <v>0</v>
          </cell>
          <cell r="BV304">
            <v>0</v>
          </cell>
          <cell r="BW304">
            <v>0</v>
          </cell>
          <cell r="BX304">
            <v>11</v>
          </cell>
          <cell r="BY304">
            <v>1</v>
          </cell>
          <cell r="BZ304">
            <v>0</v>
          </cell>
          <cell r="CA304">
            <v>0</v>
          </cell>
          <cell r="CB304">
            <v>0</v>
          </cell>
          <cell r="CC304">
            <v>0</v>
          </cell>
          <cell r="CD304">
            <v>0</v>
          </cell>
          <cell r="CE304">
            <v>12</v>
          </cell>
          <cell r="CF304">
            <v>2</v>
          </cell>
          <cell r="CG304">
            <v>0</v>
          </cell>
          <cell r="CH304">
            <v>0</v>
          </cell>
          <cell r="CI304">
            <v>0</v>
          </cell>
          <cell r="CJ304">
            <v>0</v>
          </cell>
          <cell r="CK304">
            <v>0</v>
          </cell>
          <cell r="CL304">
            <v>0</v>
          </cell>
          <cell r="CM304">
            <v>2</v>
          </cell>
          <cell r="CN304">
            <v>0</v>
          </cell>
          <cell r="CO304">
            <v>0</v>
          </cell>
          <cell r="CP304">
            <v>0</v>
          </cell>
          <cell r="CQ304">
            <v>0</v>
          </cell>
          <cell r="CR304">
            <v>0</v>
          </cell>
          <cell r="CS304">
            <v>0</v>
          </cell>
          <cell r="CT304">
            <v>0</v>
          </cell>
          <cell r="CU304">
            <v>0</v>
          </cell>
          <cell r="CV304">
            <v>1</v>
          </cell>
          <cell r="CW304">
            <v>0</v>
          </cell>
          <cell r="CX304">
            <v>0</v>
          </cell>
          <cell r="CY304">
            <v>0</v>
          </cell>
          <cell r="CZ304">
            <v>0</v>
          </cell>
          <cell r="DA304">
            <v>0</v>
          </cell>
          <cell r="DB304">
            <v>0</v>
          </cell>
          <cell r="DC304">
            <v>1</v>
          </cell>
          <cell r="DD304">
            <v>0</v>
          </cell>
          <cell r="DE304">
            <v>0</v>
          </cell>
          <cell r="DF304">
            <v>0</v>
          </cell>
          <cell r="DG304">
            <v>0</v>
          </cell>
          <cell r="DH304">
            <v>0</v>
          </cell>
          <cell r="DI304">
            <v>0</v>
          </cell>
          <cell r="DJ304">
            <v>0</v>
          </cell>
          <cell r="DK304">
            <v>0</v>
          </cell>
          <cell r="DL304">
            <v>14</v>
          </cell>
          <cell r="DM304">
            <v>1</v>
          </cell>
          <cell r="DN304">
            <v>0</v>
          </cell>
          <cell r="DO304">
            <v>0</v>
          </cell>
          <cell r="DP304">
            <v>0</v>
          </cell>
          <cell r="DQ304">
            <v>0</v>
          </cell>
          <cell r="DR304">
            <v>0</v>
          </cell>
          <cell r="DS304">
            <v>15</v>
          </cell>
          <cell r="DT304" t="str">
            <v>Yes</v>
          </cell>
          <cell r="DU304" t="str">
            <v>-I can confirm the numbers in Hostel at 30June07 were: _x000D_
40 in total_x000D_
of which 27 were pending enquiries, 13 approved_x000D_
28 were households with children, 57 children in total._x000D_
_x000D_
This is total is down from 59 in the last quarter. In addition to the_x000D_
succes</v>
          </cell>
          <cell r="DV304" t="str">
            <v>0116 252 8696</v>
          </cell>
          <cell r="DW304" t="str">
            <v>mike.tuxford@leicester.gov.uk</v>
          </cell>
        </row>
        <row r="305">
          <cell r="B305" t="str">
            <v>Ashfield</v>
          </cell>
          <cell r="C305">
            <v>3</v>
          </cell>
          <cell r="D305">
            <v>0</v>
          </cell>
          <cell r="E305">
            <v>0</v>
          </cell>
          <cell r="F305">
            <v>0</v>
          </cell>
          <cell r="G305">
            <v>0</v>
          </cell>
          <cell r="H305">
            <v>0</v>
          </cell>
          <cell r="I305">
            <v>0</v>
          </cell>
          <cell r="J305">
            <v>0</v>
          </cell>
          <cell r="K305">
            <v>0</v>
          </cell>
          <cell r="L305">
            <v>1</v>
          </cell>
          <cell r="M305">
            <v>0</v>
          </cell>
          <cell r="N305">
            <v>0</v>
          </cell>
          <cell r="O305">
            <v>0</v>
          </cell>
          <cell r="P305">
            <v>0</v>
          </cell>
          <cell r="Q305">
            <v>0</v>
          </cell>
          <cell r="R305">
            <v>0</v>
          </cell>
          <cell r="S305">
            <v>1</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1</v>
          </cell>
          <cell r="BI305">
            <v>0</v>
          </cell>
          <cell r="BJ305">
            <v>0</v>
          </cell>
          <cell r="BK305">
            <v>0</v>
          </cell>
          <cell r="BL305">
            <v>0</v>
          </cell>
          <cell r="BM305">
            <v>0</v>
          </cell>
          <cell r="BN305">
            <v>0</v>
          </cell>
          <cell r="BO305">
            <v>1</v>
          </cell>
          <cell r="BP305">
            <v>1</v>
          </cell>
          <cell r="BQ305">
            <v>0</v>
          </cell>
          <cell r="BR305">
            <v>0</v>
          </cell>
          <cell r="BS305">
            <v>0</v>
          </cell>
          <cell r="BT305">
            <v>0</v>
          </cell>
          <cell r="BU305">
            <v>0</v>
          </cell>
          <cell r="BV305">
            <v>0</v>
          </cell>
          <cell r="BW305">
            <v>1</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1</v>
          </cell>
          <cell r="DM305">
            <v>0</v>
          </cell>
          <cell r="DN305">
            <v>0</v>
          </cell>
          <cell r="DO305">
            <v>0</v>
          </cell>
          <cell r="DP305">
            <v>0</v>
          </cell>
          <cell r="DQ305">
            <v>0</v>
          </cell>
          <cell r="DR305">
            <v>0</v>
          </cell>
          <cell r="DS305">
            <v>1</v>
          </cell>
          <cell r="DT305" t="str">
            <v>Yes</v>
          </cell>
          <cell r="DU305" t="str">
            <v>-</v>
          </cell>
          <cell r="DV305" t="str">
            <v>01623 457260</v>
          </cell>
          <cell r="DW305" t="str">
            <v>m.orr@ashfield-dc.gov.uk</v>
          </cell>
        </row>
        <row r="306">
          <cell r="B306" t="str">
            <v>Mid Suffolk</v>
          </cell>
          <cell r="C306">
            <v>4</v>
          </cell>
          <cell r="D306">
            <v>0</v>
          </cell>
          <cell r="E306">
            <v>0</v>
          </cell>
          <cell r="F306">
            <v>0</v>
          </cell>
          <cell r="G306">
            <v>0</v>
          </cell>
          <cell r="H306">
            <v>0</v>
          </cell>
          <cell r="I306">
            <v>0</v>
          </cell>
          <cell r="J306">
            <v>0</v>
          </cell>
          <cell r="K306">
            <v>0</v>
          </cell>
          <cell r="L306">
            <v>2</v>
          </cell>
          <cell r="M306">
            <v>0</v>
          </cell>
          <cell r="N306">
            <v>0</v>
          </cell>
          <cell r="O306">
            <v>0</v>
          </cell>
          <cell r="P306">
            <v>0</v>
          </cell>
          <cell r="Q306">
            <v>0</v>
          </cell>
          <cell r="R306">
            <v>0</v>
          </cell>
          <cell r="S306">
            <v>2</v>
          </cell>
          <cell r="T306">
            <v>4</v>
          </cell>
          <cell r="U306">
            <v>0</v>
          </cell>
          <cell r="V306">
            <v>0</v>
          </cell>
          <cell r="W306">
            <v>0</v>
          </cell>
          <cell r="X306">
            <v>0</v>
          </cell>
          <cell r="Y306">
            <v>0</v>
          </cell>
          <cell r="Z306">
            <v>0</v>
          </cell>
          <cell r="AA306">
            <v>4</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1</v>
          </cell>
          <cell r="BA306">
            <v>0</v>
          </cell>
          <cell r="BB306">
            <v>0</v>
          </cell>
          <cell r="BC306">
            <v>0</v>
          </cell>
          <cell r="BD306">
            <v>0</v>
          </cell>
          <cell r="BE306">
            <v>0</v>
          </cell>
          <cell r="BF306">
            <v>0</v>
          </cell>
          <cell r="BG306">
            <v>1</v>
          </cell>
          <cell r="BH306">
            <v>7</v>
          </cell>
          <cell r="BI306">
            <v>0</v>
          </cell>
          <cell r="BJ306">
            <v>0</v>
          </cell>
          <cell r="BK306">
            <v>0</v>
          </cell>
          <cell r="BL306">
            <v>0</v>
          </cell>
          <cell r="BM306">
            <v>0</v>
          </cell>
          <cell r="BN306">
            <v>0</v>
          </cell>
          <cell r="BO306">
            <v>7</v>
          </cell>
          <cell r="BP306">
            <v>0</v>
          </cell>
          <cell r="BQ306">
            <v>0</v>
          </cell>
          <cell r="BR306">
            <v>0</v>
          </cell>
          <cell r="BS306">
            <v>0</v>
          </cell>
          <cell r="BT306">
            <v>0</v>
          </cell>
          <cell r="BU306">
            <v>0</v>
          </cell>
          <cell r="BV306">
            <v>0</v>
          </cell>
          <cell r="BW306">
            <v>0</v>
          </cell>
          <cell r="BX306">
            <v>7</v>
          </cell>
          <cell r="BY306">
            <v>0</v>
          </cell>
          <cell r="BZ306">
            <v>0</v>
          </cell>
          <cell r="CA306">
            <v>0</v>
          </cell>
          <cell r="CB306">
            <v>0</v>
          </cell>
          <cell r="CC306">
            <v>0</v>
          </cell>
          <cell r="CD306">
            <v>0</v>
          </cell>
          <cell r="CE306">
            <v>7</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1</v>
          </cell>
          <cell r="CW306">
            <v>0</v>
          </cell>
          <cell r="CX306">
            <v>0</v>
          </cell>
          <cell r="CY306">
            <v>0</v>
          </cell>
          <cell r="CZ306">
            <v>0</v>
          </cell>
          <cell r="DA306">
            <v>0</v>
          </cell>
          <cell r="DB306">
            <v>0</v>
          </cell>
          <cell r="DC306">
            <v>1</v>
          </cell>
          <cell r="DD306">
            <v>3</v>
          </cell>
          <cell r="DE306">
            <v>0</v>
          </cell>
          <cell r="DF306">
            <v>0</v>
          </cell>
          <cell r="DG306">
            <v>0</v>
          </cell>
          <cell r="DH306">
            <v>0</v>
          </cell>
          <cell r="DI306">
            <v>0</v>
          </cell>
          <cell r="DJ306">
            <v>0</v>
          </cell>
          <cell r="DK306">
            <v>3</v>
          </cell>
          <cell r="DL306">
            <v>11</v>
          </cell>
          <cell r="DM306">
            <v>0</v>
          </cell>
          <cell r="DN306">
            <v>0</v>
          </cell>
          <cell r="DO306">
            <v>0</v>
          </cell>
          <cell r="DP306">
            <v>0</v>
          </cell>
          <cell r="DQ306">
            <v>0</v>
          </cell>
          <cell r="DR306">
            <v>0</v>
          </cell>
          <cell r="DS306">
            <v>11</v>
          </cell>
          <cell r="DT306" t="str">
            <v>Yes</v>
          </cell>
          <cell r="DU306" t="str">
            <v>-</v>
          </cell>
          <cell r="DV306" t="str">
            <v>01449 724761</v>
          </cell>
          <cell r="DW306" t="str">
            <v>jayne.shears@midsuffolk.gov.uk</v>
          </cell>
        </row>
        <row r="307">
          <cell r="B307" t="str">
            <v>Nuneaton and Bedworth</v>
          </cell>
          <cell r="C307">
            <v>8</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7</v>
          </cell>
          <cell r="AC307">
            <v>0</v>
          </cell>
          <cell r="AD307">
            <v>0</v>
          </cell>
          <cell r="AE307">
            <v>0</v>
          </cell>
          <cell r="AF307">
            <v>0</v>
          </cell>
          <cell r="AG307">
            <v>0</v>
          </cell>
          <cell r="AH307">
            <v>0</v>
          </cell>
          <cell r="AI307">
            <v>7</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7</v>
          </cell>
          <cell r="BI307">
            <v>0</v>
          </cell>
          <cell r="BJ307">
            <v>0</v>
          </cell>
          <cell r="BK307">
            <v>0</v>
          </cell>
          <cell r="BL307">
            <v>0</v>
          </cell>
          <cell r="BM307">
            <v>0</v>
          </cell>
          <cell r="BN307">
            <v>0</v>
          </cell>
          <cell r="BO307">
            <v>7</v>
          </cell>
          <cell r="BP307">
            <v>0</v>
          </cell>
          <cell r="BQ307">
            <v>0</v>
          </cell>
          <cell r="BR307">
            <v>0</v>
          </cell>
          <cell r="BS307">
            <v>0</v>
          </cell>
          <cell r="BT307">
            <v>0</v>
          </cell>
          <cell r="BU307">
            <v>0</v>
          </cell>
          <cell r="BV307">
            <v>0</v>
          </cell>
          <cell r="BW307">
            <v>0</v>
          </cell>
          <cell r="BX307">
            <v>1</v>
          </cell>
          <cell r="BY307">
            <v>0</v>
          </cell>
          <cell r="BZ307">
            <v>0</v>
          </cell>
          <cell r="CA307">
            <v>0</v>
          </cell>
          <cell r="CB307">
            <v>0</v>
          </cell>
          <cell r="CC307">
            <v>0</v>
          </cell>
          <cell r="CD307">
            <v>0</v>
          </cell>
          <cell r="CE307">
            <v>1</v>
          </cell>
          <cell r="CF307">
            <v>4</v>
          </cell>
          <cell r="CG307">
            <v>0</v>
          </cell>
          <cell r="CH307">
            <v>0</v>
          </cell>
          <cell r="CI307">
            <v>0</v>
          </cell>
          <cell r="CJ307">
            <v>0</v>
          </cell>
          <cell r="CK307">
            <v>0</v>
          </cell>
          <cell r="CL307">
            <v>0</v>
          </cell>
          <cell r="CM307">
            <v>4</v>
          </cell>
          <cell r="CN307">
            <v>0</v>
          </cell>
          <cell r="CO307">
            <v>0</v>
          </cell>
          <cell r="CP307">
            <v>0</v>
          </cell>
          <cell r="CQ307">
            <v>0</v>
          </cell>
          <cell r="CR307">
            <v>0</v>
          </cell>
          <cell r="CS307">
            <v>0</v>
          </cell>
          <cell r="CT307">
            <v>0</v>
          </cell>
          <cell r="CU307">
            <v>0</v>
          </cell>
          <cell r="CV307">
            <v>1</v>
          </cell>
          <cell r="CW307">
            <v>0</v>
          </cell>
          <cell r="CX307">
            <v>0</v>
          </cell>
          <cell r="CY307">
            <v>0</v>
          </cell>
          <cell r="CZ307">
            <v>0</v>
          </cell>
          <cell r="DA307">
            <v>0</v>
          </cell>
          <cell r="DB307">
            <v>0</v>
          </cell>
          <cell r="DC307">
            <v>1</v>
          </cell>
          <cell r="DD307">
            <v>0</v>
          </cell>
          <cell r="DE307">
            <v>0</v>
          </cell>
          <cell r="DF307">
            <v>0</v>
          </cell>
          <cell r="DG307">
            <v>0</v>
          </cell>
          <cell r="DH307">
            <v>0</v>
          </cell>
          <cell r="DI307">
            <v>0</v>
          </cell>
          <cell r="DJ307">
            <v>0</v>
          </cell>
          <cell r="DK307">
            <v>0</v>
          </cell>
          <cell r="DL307">
            <v>6</v>
          </cell>
          <cell r="DM307">
            <v>0</v>
          </cell>
          <cell r="DN307">
            <v>0</v>
          </cell>
          <cell r="DO307">
            <v>0</v>
          </cell>
          <cell r="DP307">
            <v>0</v>
          </cell>
          <cell r="DQ307">
            <v>0</v>
          </cell>
          <cell r="DR307">
            <v>0</v>
          </cell>
          <cell r="DS307">
            <v>6</v>
          </cell>
          <cell r="DT307" t="str">
            <v>Yes</v>
          </cell>
          <cell r="DU307" t="str">
            <v>-</v>
          </cell>
          <cell r="DV307" t="str">
            <v>024 7637 6426</v>
          </cell>
          <cell r="DW307" t="str">
            <v>joanne.pierson@nuneatonandbedworth.gov.uk</v>
          </cell>
        </row>
        <row r="308">
          <cell r="B308" t="str">
            <v>Wirral</v>
          </cell>
          <cell r="C308">
            <v>9</v>
          </cell>
          <cell r="D308">
            <v>0</v>
          </cell>
          <cell r="E308">
            <v>0</v>
          </cell>
          <cell r="F308">
            <v>0</v>
          </cell>
          <cell r="G308">
            <v>0</v>
          </cell>
          <cell r="H308">
            <v>0</v>
          </cell>
          <cell r="I308">
            <v>0</v>
          </cell>
          <cell r="J308">
            <v>0</v>
          </cell>
          <cell r="K308">
            <v>0</v>
          </cell>
          <cell r="L308">
            <v>1</v>
          </cell>
          <cell r="M308">
            <v>0</v>
          </cell>
          <cell r="N308">
            <v>0</v>
          </cell>
          <cell r="O308">
            <v>0</v>
          </cell>
          <cell r="P308">
            <v>0</v>
          </cell>
          <cell r="Q308">
            <v>0</v>
          </cell>
          <cell r="R308">
            <v>0</v>
          </cell>
          <cell r="S308">
            <v>1</v>
          </cell>
          <cell r="T308">
            <v>15</v>
          </cell>
          <cell r="U308">
            <v>0</v>
          </cell>
          <cell r="V308">
            <v>0</v>
          </cell>
          <cell r="W308">
            <v>0</v>
          </cell>
          <cell r="X308">
            <v>0</v>
          </cell>
          <cell r="Y308">
            <v>0</v>
          </cell>
          <cell r="Z308">
            <v>0</v>
          </cell>
          <cell r="AA308">
            <v>15</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9</v>
          </cell>
          <cell r="BA308">
            <v>0</v>
          </cell>
          <cell r="BB308">
            <v>0</v>
          </cell>
          <cell r="BC308">
            <v>0</v>
          </cell>
          <cell r="BD308">
            <v>0</v>
          </cell>
          <cell r="BE308">
            <v>0</v>
          </cell>
          <cell r="BF308">
            <v>0</v>
          </cell>
          <cell r="BG308">
            <v>9</v>
          </cell>
          <cell r="BH308">
            <v>25</v>
          </cell>
          <cell r="BI308">
            <v>0</v>
          </cell>
          <cell r="BJ308">
            <v>0</v>
          </cell>
          <cell r="BK308">
            <v>0</v>
          </cell>
          <cell r="BL308">
            <v>0</v>
          </cell>
          <cell r="BM308">
            <v>0</v>
          </cell>
          <cell r="BN308">
            <v>0</v>
          </cell>
          <cell r="BO308">
            <v>25</v>
          </cell>
          <cell r="BP308">
            <v>0</v>
          </cell>
          <cell r="BQ308">
            <v>0</v>
          </cell>
          <cell r="BR308">
            <v>0</v>
          </cell>
          <cell r="BS308">
            <v>0</v>
          </cell>
          <cell r="BT308">
            <v>0</v>
          </cell>
          <cell r="BU308">
            <v>0</v>
          </cell>
          <cell r="BV308">
            <v>0</v>
          </cell>
          <cell r="BW308">
            <v>0</v>
          </cell>
          <cell r="BX308">
            <v>51</v>
          </cell>
          <cell r="BY308">
            <v>0</v>
          </cell>
          <cell r="BZ308">
            <v>0</v>
          </cell>
          <cell r="CA308">
            <v>0</v>
          </cell>
          <cell r="CB308">
            <v>0</v>
          </cell>
          <cell r="CC308">
            <v>0</v>
          </cell>
          <cell r="CD308">
            <v>0</v>
          </cell>
          <cell r="CE308">
            <v>51</v>
          </cell>
          <cell r="CF308">
            <v>6</v>
          </cell>
          <cell r="CG308">
            <v>0</v>
          </cell>
          <cell r="CH308">
            <v>0</v>
          </cell>
          <cell r="CI308">
            <v>0</v>
          </cell>
          <cell r="CJ308">
            <v>0</v>
          </cell>
          <cell r="CK308">
            <v>0</v>
          </cell>
          <cell r="CL308">
            <v>0</v>
          </cell>
          <cell r="CM308">
            <v>6</v>
          </cell>
          <cell r="CN308">
            <v>0</v>
          </cell>
          <cell r="CO308">
            <v>0</v>
          </cell>
          <cell r="CP308">
            <v>0</v>
          </cell>
          <cell r="CQ308">
            <v>0</v>
          </cell>
          <cell r="CR308">
            <v>0</v>
          </cell>
          <cell r="CS308">
            <v>0</v>
          </cell>
          <cell r="CT308">
            <v>0</v>
          </cell>
          <cell r="CU308">
            <v>0</v>
          </cell>
          <cell r="CV308">
            <v>5</v>
          </cell>
          <cell r="CW308">
            <v>0</v>
          </cell>
          <cell r="CX308">
            <v>0</v>
          </cell>
          <cell r="CY308">
            <v>0</v>
          </cell>
          <cell r="CZ308">
            <v>0</v>
          </cell>
          <cell r="DA308">
            <v>0</v>
          </cell>
          <cell r="DB308">
            <v>0</v>
          </cell>
          <cell r="DC308">
            <v>5</v>
          </cell>
          <cell r="DD308">
            <v>6</v>
          </cell>
          <cell r="DE308">
            <v>0</v>
          </cell>
          <cell r="DF308">
            <v>0</v>
          </cell>
          <cell r="DG308">
            <v>0</v>
          </cell>
          <cell r="DH308">
            <v>0</v>
          </cell>
          <cell r="DI308">
            <v>0</v>
          </cell>
          <cell r="DJ308">
            <v>0</v>
          </cell>
          <cell r="DK308">
            <v>6</v>
          </cell>
          <cell r="DL308">
            <v>68</v>
          </cell>
          <cell r="DM308">
            <v>0</v>
          </cell>
          <cell r="DN308">
            <v>0</v>
          </cell>
          <cell r="DO308">
            <v>0</v>
          </cell>
          <cell r="DP308">
            <v>0</v>
          </cell>
          <cell r="DQ308">
            <v>0</v>
          </cell>
          <cell r="DR308">
            <v>0</v>
          </cell>
          <cell r="DS308">
            <v>68</v>
          </cell>
          <cell r="DT308" t="str">
            <v>Yes</v>
          </cell>
          <cell r="DU308" t="str">
            <v>-</v>
          </cell>
          <cell r="DV308" t="str">
            <v>0151 691 8697</v>
          </cell>
          <cell r="DW308" t="str">
            <v>stellaedwards@wirral.gov.uk</v>
          </cell>
        </row>
        <row r="309">
          <cell r="B309" t="str">
            <v>North Tyneside</v>
          </cell>
          <cell r="C309">
            <v>1</v>
          </cell>
          <cell r="D309">
            <v>0</v>
          </cell>
          <cell r="E309">
            <v>0</v>
          </cell>
          <cell r="F309">
            <v>0</v>
          </cell>
          <cell r="G309">
            <v>0</v>
          </cell>
          <cell r="H309">
            <v>0</v>
          </cell>
          <cell r="I309">
            <v>0</v>
          </cell>
          <cell r="J309">
            <v>0</v>
          </cell>
          <cell r="K309">
            <v>0</v>
          </cell>
          <cell r="L309">
            <v>3</v>
          </cell>
          <cell r="M309">
            <v>0</v>
          </cell>
          <cell r="N309">
            <v>0</v>
          </cell>
          <cell r="O309">
            <v>0</v>
          </cell>
          <cell r="P309">
            <v>0</v>
          </cell>
          <cell r="Q309">
            <v>0</v>
          </cell>
          <cell r="R309">
            <v>0</v>
          </cell>
          <cell r="S309">
            <v>3</v>
          </cell>
          <cell r="T309">
            <v>34</v>
          </cell>
          <cell r="U309">
            <v>2</v>
          </cell>
          <cell r="V309">
            <v>0</v>
          </cell>
          <cell r="W309">
            <v>0</v>
          </cell>
          <cell r="X309">
            <v>0</v>
          </cell>
          <cell r="Y309">
            <v>0</v>
          </cell>
          <cell r="Z309">
            <v>0</v>
          </cell>
          <cell r="AA309">
            <v>36</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8</v>
          </cell>
          <cell r="BA309">
            <v>0</v>
          </cell>
          <cell r="BB309">
            <v>0</v>
          </cell>
          <cell r="BC309">
            <v>0</v>
          </cell>
          <cell r="BD309">
            <v>0</v>
          </cell>
          <cell r="BE309">
            <v>0</v>
          </cell>
          <cell r="BF309">
            <v>0</v>
          </cell>
          <cell r="BG309">
            <v>8</v>
          </cell>
          <cell r="BH309">
            <v>45</v>
          </cell>
          <cell r="BI309">
            <v>2</v>
          </cell>
          <cell r="BJ309">
            <v>0</v>
          </cell>
          <cell r="BK309">
            <v>0</v>
          </cell>
          <cell r="BL309">
            <v>0</v>
          </cell>
          <cell r="BM309">
            <v>0</v>
          </cell>
          <cell r="BN309">
            <v>0</v>
          </cell>
          <cell r="BO309">
            <v>47</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t="str">
            <v>Yes</v>
          </cell>
          <cell r="DU309" t="str">
            <v>-Table E2: no breakdown exists between the 4 categories of Other Special Reason. The total at 9d represents all applicants who were vulnerable due to other special reason._x000D_
_x000D_
Table E3: No breakdown exists between the 3 categhories of Left an Institution o</v>
          </cell>
          <cell r="DV309" t="str">
            <v>0191 219 2304</v>
          </cell>
          <cell r="DW309" t="str">
            <v>david.bell@northtyneside.gov.uk</v>
          </cell>
        </row>
        <row r="310">
          <cell r="B310" t="str">
            <v>Bradford</v>
          </cell>
          <cell r="C310">
            <v>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2</v>
          </cell>
          <cell r="U310">
            <v>0</v>
          </cell>
          <cell r="V310">
            <v>0</v>
          </cell>
          <cell r="W310">
            <v>0</v>
          </cell>
          <cell r="X310">
            <v>0</v>
          </cell>
          <cell r="Y310">
            <v>0</v>
          </cell>
          <cell r="Z310">
            <v>0</v>
          </cell>
          <cell r="AA310">
            <v>2</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1</v>
          </cell>
          <cell r="AS310">
            <v>0</v>
          </cell>
          <cell r="AT310">
            <v>0</v>
          </cell>
          <cell r="AU310">
            <v>0</v>
          </cell>
          <cell r="AV310">
            <v>0</v>
          </cell>
          <cell r="AW310">
            <v>0</v>
          </cell>
          <cell r="AX310">
            <v>0</v>
          </cell>
          <cell r="AY310">
            <v>1</v>
          </cell>
          <cell r="AZ310">
            <v>1</v>
          </cell>
          <cell r="BA310">
            <v>1</v>
          </cell>
          <cell r="BB310">
            <v>0</v>
          </cell>
          <cell r="BC310">
            <v>0</v>
          </cell>
          <cell r="BD310">
            <v>0</v>
          </cell>
          <cell r="BE310">
            <v>0</v>
          </cell>
          <cell r="BF310">
            <v>0</v>
          </cell>
          <cell r="BG310">
            <v>2</v>
          </cell>
          <cell r="BH310">
            <v>4</v>
          </cell>
          <cell r="BI310">
            <v>1</v>
          </cell>
          <cell r="BJ310">
            <v>0</v>
          </cell>
          <cell r="BK310">
            <v>0</v>
          </cell>
          <cell r="BL310">
            <v>0</v>
          </cell>
          <cell r="BM310">
            <v>0</v>
          </cell>
          <cell r="BN310">
            <v>0</v>
          </cell>
          <cell r="BO310">
            <v>5</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t="str">
            <v>Yes</v>
          </cell>
          <cell r="DU310" t="str">
            <v>-E6 ROWS 7 AND 8 WRONGLY TRANSPOSED AMENDED BY HAPSU</v>
          </cell>
          <cell r="DV310" t="str">
            <v>01274432497</v>
          </cell>
          <cell r="DW310" t="str">
            <v>pete.betts@bradford.gov.uk</v>
          </cell>
        </row>
        <row r="311">
          <cell r="B311" t="str">
            <v>Redbridge</v>
          </cell>
          <cell r="C311">
            <v>5</v>
          </cell>
          <cell r="D311">
            <v>0</v>
          </cell>
          <cell r="E311">
            <v>0</v>
          </cell>
          <cell r="F311">
            <v>0</v>
          </cell>
          <cell r="G311">
            <v>0</v>
          </cell>
          <cell r="H311">
            <v>0</v>
          </cell>
          <cell r="I311">
            <v>0</v>
          </cell>
          <cell r="J311">
            <v>0</v>
          </cell>
          <cell r="K311">
            <v>0</v>
          </cell>
          <cell r="L311">
            <v>0</v>
          </cell>
          <cell r="M311">
            <v>1</v>
          </cell>
          <cell r="N311">
            <v>0</v>
          </cell>
          <cell r="O311">
            <v>1</v>
          </cell>
          <cell r="P311">
            <v>1</v>
          </cell>
          <cell r="Q311">
            <v>0</v>
          </cell>
          <cell r="R311">
            <v>0</v>
          </cell>
          <cell r="S311">
            <v>3</v>
          </cell>
          <cell r="T311">
            <v>1</v>
          </cell>
          <cell r="U311">
            <v>1</v>
          </cell>
          <cell r="V311">
            <v>5</v>
          </cell>
          <cell r="W311">
            <v>7</v>
          </cell>
          <cell r="X311">
            <v>4</v>
          </cell>
          <cell r="Y311">
            <v>7</v>
          </cell>
          <cell r="Z311">
            <v>4</v>
          </cell>
          <cell r="AA311">
            <v>29</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2</v>
          </cell>
          <cell r="AT311">
            <v>0</v>
          </cell>
          <cell r="AU311">
            <v>0</v>
          </cell>
          <cell r="AV311">
            <v>1</v>
          </cell>
          <cell r="AW311">
            <v>1</v>
          </cell>
          <cell r="AX311">
            <v>0</v>
          </cell>
          <cell r="AY311">
            <v>4</v>
          </cell>
          <cell r="AZ311">
            <v>2</v>
          </cell>
          <cell r="BA311">
            <v>0</v>
          </cell>
          <cell r="BB311">
            <v>4</v>
          </cell>
          <cell r="BC311">
            <v>15</v>
          </cell>
          <cell r="BD311">
            <v>10</v>
          </cell>
          <cell r="BE311">
            <v>4</v>
          </cell>
          <cell r="BF311">
            <v>0</v>
          </cell>
          <cell r="BG311">
            <v>35</v>
          </cell>
          <cell r="BH311">
            <v>3</v>
          </cell>
          <cell r="BI311">
            <v>4</v>
          </cell>
          <cell r="BJ311">
            <v>9</v>
          </cell>
          <cell r="BK311">
            <v>23</v>
          </cell>
          <cell r="BL311">
            <v>16</v>
          </cell>
          <cell r="BM311">
            <v>12</v>
          </cell>
          <cell r="BN311">
            <v>4</v>
          </cell>
          <cell r="BO311">
            <v>71</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t="str">
            <v>Yes</v>
          </cell>
          <cell r="DU311" t="str">
            <v>-</v>
          </cell>
          <cell r="DV311" t="str">
            <v>0208 708 4085</v>
          </cell>
          <cell r="DW311" t="str">
            <v>gloria.adeyemi@redbridge.gov.uk</v>
          </cell>
        </row>
        <row r="312">
          <cell r="B312" t="str">
            <v>Wokingham</v>
          </cell>
          <cell r="C312">
            <v>6</v>
          </cell>
          <cell r="D312">
            <v>0</v>
          </cell>
          <cell r="E312">
            <v>0</v>
          </cell>
          <cell r="F312">
            <v>0</v>
          </cell>
          <cell r="G312">
            <v>0</v>
          </cell>
          <cell r="H312">
            <v>0</v>
          </cell>
          <cell r="I312">
            <v>0</v>
          </cell>
          <cell r="J312">
            <v>0</v>
          </cell>
          <cell r="K312">
            <v>0</v>
          </cell>
          <cell r="L312">
            <v>1</v>
          </cell>
          <cell r="M312">
            <v>1</v>
          </cell>
          <cell r="N312">
            <v>1</v>
          </cell>
          <cell r="O312">
            <v>0</v>
          </cell>
          <cell r="P312">
            <v>0</v>
          </cell>
          <cell r="Q312">
            <v>0</v>
          </cell>
          <cell r="R312">
            <v>0</v>
          </cell>
          <cell r="S312">
            <v>3</v>
          </cell>
          <cell r="T312">
            <v>2</v>
          </cell>
          <cell r="U312">
            <v>4</v>
          </cell>
          <cell r="V312">
            <v>0</v>
          </cell>
          <cell r="W312">
            <v>0</v>
          </cell>
          <cell r="X312">
            <v>1</v>
          </cell>
          <cell r="Y312">
            <v>0</v>
          </cell>
          <cell r="Z312">
            <v>0</v>
          </cell>
          <cell r="AA312">
            <v>7</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3</v>
          </cell>
          <cell r="BI312">
            <v>5</v>
          </cell>
          <cell r="BJ312">
            <v>1</v>
          </cell>
          <cell r="BK312">
            <v>0</v>
          </cell>
          <cell r="BL312">
            <v>1</v>
          </cell>
          <cell r="BM312">
            <v>0</v>
          </cell>
          <cell r="BN312">
            <v>0</v>
          </cell>
          <cell r="BO312">
            <v>10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t="str">
            <v>Yes</v>
          </cell>
          <cell r="DU312" t="str">
            <v>-</v>
          </cell>
          <cell r="DV312" t="str">
            <v>0118974 6755</v>
          </cell>
          <cell r="DW312" t="str">
            <v>jude.whyte@wokingham.gov.uk</v>
          </cell>
        </row>
        <row r="313">
          <cell r="B313" t="str">
            <v>Chiltern</v>
          </cell>
          <cell r="C313">
            <v>6</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12</v>
          </cell>
          <cell r="U313">
            <v>1</v>
          </cell>
          <cell r="V313">
            <v>0</v>
          </cell>
          <cell r="W313">
            <v>0</v>
          </cell>
          <cell r="X313">
            <v>0</v>
          </cell>
          <cell r="Y313">
            <v>0</v>
          </cell>
          <cell r="Z313">
            <v>0</v>
          </cell>
          <cell r="AA313">
            <v>13</v>
          </cell>
          <cell r="AB313">
            <v>0</v>
          </cell>
          <cell r="AC313">
            <v>1</v>
          </cell>
          <cell r="AD313">
            <v>0</v>
          </cell>
          <cell r="AE313">
            <v>0</v>
          </cell>
          <cell r="AF313">
            <v>0</v>
          </cell>
          <cell r="AG313">
            <v>0</v>
          </cell>
          <cell r="AH313">
            <v>0</v>
          </cell>
          <cell r="AI313">
            <v>1</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1</v>
          </cell>
          <cell r="BA313">
            <v>0</v>
          </cell>
          <cell r="BB313">
            <v>0</v>
          </cell>
          <cell r="BC313">
            <v>0</v>
          </cell>
          <cell r="BD313">
            <v>0</v>
          </cell>
          <cell r="BE313">
            <v>0</v>
          </cell>
          <cell r="BF313">
            <v>0</v>
          </cell>
          <cell r="BG313">
            <v>1</v>
          </cell>
          <cell r="BH313">
            <v>13</v>
          </cell>
          <cell r="BI313">
            <v>2</v>
          </cell>
          <cell r="BJ313">
            <v>0</v>
          </cell>
          <cell r="BK313">
            <v>0</v>
          </cell>
          <cell r="BL313">
            <v>0</v>
          </cell>
          <cell r="BM313">
            <v>0</v>
          </cell>
          <cell r="BN313">
            <v>0</v>
          </cell>
          <cell r="BO313">
            <v>15</v>
          </cell>
          <cell r="BP313">
            <v>2</v>
          </cell>
          <cell r="BQ313">
            <v>0</v>
          </cell>
          <cell r="BR313">
            <v>0</v>
          </cell>
          <cell r="BS313">
            <v>0</v>
          </cell>
          <cell r="BT313">
            <v>0</v>
          </cell>
          <cell r="BU313">
            <v>0</v>
          </cell>
          <cell r="BV313">
            <v>0</v>
          </cell>
          <cell r="BW313">
            <v>2</v>
          </cell>
          <cell r="BX313">
            <v>2</v>
          </cell>
          <cell r="BY313">
            <v>0</v>
          </cell>
          <cell r="BZ313">
            <v>0</v>
          </cell>
          <cell r="CA313">
            <v>0</v>
          </cell>
          <cell r="CB313">
            <v>0</v>
          </cell>
          <cell r="CC313">
            <v>0</v>
          </cell>
          <cell r="CD313">
            <v>0</v>
          </cell>
          <cell r="CE313">
            <v>2</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4</v>
          </cell>
          <cell r="DM313">
            <v>0</v>
          </cell>
          <cell r="DN313">
            <v>0</v>
          </cell>
          <cell r="DO313">
            <v>0</v>
          </cell>
          <cell r="DP313">
            <v>0</v>
          </cell>
          <cell r="DQ313">
            <v>0</v>
          </cell>
          <cell r="DR313">
            <v>0</v>
          </cell>
          <cell r="DS313">
            <v>4</v>
          </cell>
          <cell r="DT313" t="str">
            <v>Yes</v>
          </cell>
          <cell r="DU313" t="str">
            <v>-</v>
          </cell>
          <cell r="DV313" t="str">
            <v>01494 732200</v>
          </cell>
          <cell r="DW313" t="str">
            <v>mveryard@chiltern.gov.uk</v>
          </cell>
        </row>
        <row r="314">
          <cell r="B314" t="str">
            <v>Chester</v>
          </cell>
          <cell r="C314">
            <v>9</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19</v>
          </cell>
          <cell r="U314">
            <v>1</v>
          </cell>
          <cell r="V314">
            <v>0</v>
          </cell>
          <cell r="W314">
            <v>0</v>
          </cell>
          <cell r="X314">
            <v>1</v>
          </cell>
          <cell r="Y314">
            <v>0</v>
          </cell>
          <cell r="Z314">
            <v>0</v>
          </cell>
          <cell r="AA314">
            <v>21</v>
          </cell>
          <cell r="AB314">
            <v>1</v>
          </cell>
          <cell r="AC314">
            <v>0</v>
          </cell>
          <cell r="AD314">
            <v>0</v>
          </cell>
          <cell r="AE314">
            <v>0</v>
          </cell>
          <cell r="AF314">
            <v>0</v>
          </cell>
          <cell r="AG314">
            <v>0</v>
          </cell>
          <cell r="AH314">
            <v>0</v>
          </cell>
          <cell r="AI314">
            <v>1</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3</v>
          </cell>
          <cell r="BA314">
            <v>0</v>
          </cell>
          <cell r="BB314">
            <v>0</v>
          </cell>
          <cell r="BC314">
            <v>0</v>
          </cell>
          <cell r="BD314">
            <v>0</v>
          </cell>
          <cell r="BE314">
            <v>0</v>
          </cell>
          <cell r="BF314">
            <v>0</v>
          </cell>
          <cell r="BG314">
            <v>3</v>
          </cell>
          <cell r="BH314">
            <v>23</v>
          </cell>
          <cell r="BI314">
            <v>1</v>
          </cell>
          <cell r="BJ314">
            <v>0</v>
          </cell>
          <cell r="BK314">
            <v>0</v>
          </cell>
          <cell r="BL314">
            <v>1</v>
          </cell>
          <cell r="BM314">
            <v>0</v>
          </cell>
          <cell r="BN314">
            <v>0</v>
          </cell>
          <cell r="BO314">
            <v>25</v>
          </cell>
          <cell r="BP314">
            <v>0</v>
          </cell>
          <cell r="BQ314">
            <v>0</v>
          </cell>
          <cell r="BR314">
            <v>0</v>
          </cell>
          <cell r="BS314">
            <v>0</v>
          </cell>
          <cell r="BT314">
            <v>0</v>
          </cell>
          <cell r="BU314">
            <v>0</v>
          </cell>
          <cell r="BV314">
            <v>0</v>
          </cell>
          <cell r="BW314">
            <v>0</v>
          </cell>
          <cell r="BX314">
            <v>19</v>
          </cell>
          <cell r="BY314">
            <v>1</v>
          </cell>
          <cell r="BZ314">
            <v>0</v>
          </cell>
          <cell r="CA314">
            <v>0</v>
          </cell>
          <cell r="CB314">
            <v>1</v>
          </cell>
          <cell r="CC314">
            <v>0</v>
          </cell>
          <cell r="CD314">
            <v>0</v>
          </cell>
          <cell r="CE314">
            <v>21</v>
          </cell>
          <cell r="CF314">
            <v>1</v>
          </cell>
          <cell r="CG314">
            <v>0</v>
          </cell>
          <cell r="CH314">
            <v>0</v>
          </cell>
          <cell r="CI314">
            <v>0</v>
          </cell>
          <cell r="CJ314">
            <v>0</v>
          </cell>
          <cell r="CK314">
            <v>0</v>
          </cell>
          <cell r="CL314">
            <v>0</v>
          </cell>
          <cell r="CM314">
            <v>1</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3</v>
          </cell>
          <cell r="DE314">
            <v>0</v>
          </cell>
          <cell r="DF314">
            <v>0</v>
          </cell>
          <cell r="DG314">
            <v>0</v>
          </cell>
          <cell r="DH314">
            <v>0</v>
          </cell>
          <cell r="DI314">
            <v>0</v>
          </cell>
          <cell r="DJ314">
            <v>0</v>
          </cell>
          <cell r="DK314">
            <v>3</v>
          </cell>
          <cell r="DL314">
            <v>23</v>
          </cell>
          <cell r="DM314">
            <v>1</v>
          </cell>
          <cell r="DN314">
            <v>0</v>
          </cell>
          <cell r="DO314">
            <v>0</v>
          </cell>
          <cell r="DP314">
            <v>1</v>
          </cell>
          <cell r="DQ314">
            <v>0</v>
          </cell>
          <cell r="DR314">
            <v>0</v>
          </cell>
          <cell r="DS314">
            <v>25</v>
          </cell>
          <cell r="DT314" t="str">
            <v>Yes</v>
          </cell>
          <cell r="DU314" t="str">
            <v>-</v>
          </cell>
          <cell r="DV314" t="str">
            <v>01244 402344</v>
          </cell>
          <cell r="DW314" t="str">
            <v>a.bloomfield@chester.gov.uk</v>
          </cell>
        </row>
        <row r="315">
          <cell r="B315" t="str">
            <v>South Lakeland</v>
          </cell>
          <cell r="C315">
            <v>9</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1</v>
          </cell>
          <cell r="U315">
            <v>0</v>
          </cell>
          <cell r="V315">
            <v>4</v>
          </cell>
          <cell r="W315">
            <v>0</v>
          </cell>
          <cell r="X315">
            <v>0</v>
          </cell>
          <cell r="Y315">
            <v>0</v>
          </cell>
          <cell r="Z315">
            <v>0</v>
          </cell>
          <cell r="AA315">
            <v>5</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2</v>
          </cell>
          <cell r="AS315">
            <v>0</v>
          </cell>
          <cell r="AT315">
            <v>0</v>
          </cell>
          <cell r="AU315">
            <v>0</v>
          </cell>
          <cell r="AV315">
            <v>0</v>
          </cell>
          <cell r="AW315">
            <v>0</v>
          </cell>
          <cell r="AX315">
            <v>0</v>
          </cell>
          <cell r="AY315">
            <v>2</v>
          </cell>
          <cell r="AZ315">
            <v>1</v>
          </cell>
          <cell r="BA315">
            <v>0</v>
          </cell>
          <cell r="BB315">
            <v>0</v>
          </cell>
          <cell r="BC315">
            <v>0</v>
          </cell>
          <cell r="BD315">
            <v>0</v>
          </cell>
          <cell r="BE315">
            <v>0</v>
          </cell>
          <cell r="BF315">
            <v>0</v>
          </cell>
          <cell r="BG315">
            <v>1</v>
          </cell>
          <cell r="BH315">
            <v>4</v>
          </cell>
          <cell r="BI315">
            <v>0</v>
          </cell>
          <cell r="BJ315">
            <v>4</v>
          </cell>
          <cell r="BK315">
            <v>0</v>
          </cell>
          <cell r="BL315">
            <v>0</v>
          </cell>
          <cell r="BM315">
            <v>0</v>
          </cell>
          <cell r="BN315">
            <v>0</v>
          </cell>
          <cell r="BO315">
            <v>8</v>
          </cell>
          <cell r="BP315">
            <v>0</v>
          </cell>
          <cell r="BQ315">
            <v>0</v>
          </cell>
          <cell r="BR315">
            <v>0</v>
          </cell>
          <cell r="BS315">
            <v>0</v>
          </cell>
          <cell r="BT315">
            <v>0</v>
          </cell>
          <cell r="BU315">
            <v>0</v>
          </cell>
          <cell r="BV315">
            <v>0</v>
          </cell>
          <cell r="BW315">
            <v>0</v>
          </cell>
          <cell r="BX315">
            <v>13</v>
          </cell>
          <cell r="BY315">
            <v>0</v>
          </cell>
          <cell r="BZ315">
            <v>0</v>
          </cell>
          <cell r="CA315">
            <v>0</v>
          </cell>
          <cell r="CB315">
            <v>0</v>
          </cell>
          <cell r="CC315">
            <v>0</v>
          </cell>
          <cell r="CD315">
            <v>0</v>
          </cell>
          <cell r="CE315">
            <v>13</v>
          </cell>
          <cell r="CF315">
            <v>0</v>
          </cell>
          <cell r="CG315">
            <v>0</v>
          </cell>
          <cell r="CH315">
            <v>0</v>
          </cell>
          <cell r="CI315">
            <v>0</v>
          </cell>
          <cell r="CJ315">
            <v>0</v>
          </cell>
          <cell r="CK315">
            <v>0</v>
          </cell>
          <cell r="CL315">
            <v>0</v>
          </cell>
          <cell r="CM315">
            <v>0</v>
          </cell>
          <cell r="CN315">
            <v>1</v>
          </cell>
          <cell r="CO315">
            <v>0</v>
          </cell>
          <cell r="CP315">
            <v>0</v>
          </cell>
          <cell r="CQ315">
            <v>0</v>
          </cell>
          <cell r="CR315">
            <v>0</v>
          </cell>
          <cell r="CS315">
            <v>0</v>
          </cell>
          <cell r="CT315">
            <v>0</v>
          </cell>
          <cell r="CU315">
            <v>1</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14</v>
          </cell>
          <cell r="DM315">
            <v>0</v>
          </cell>
          <cell r="DN315">
            <v>0</v>
          </cell>
          <cell r="DO315">
            <v>0</v>
          </cell>
          <cell r="DP315">
            <v>0</v>
          </cell>
          <cell r="DQ315">
            <v>0</v>
          </cell>
          <cell r="DR315">
            <v>0</v>
          </cell>
          <cell r="DS315">
            <v>14</v>
          </cell>
          <cell r="DT315" t="str">
            <v>Yes</v>
          </cell>
          <cell r="DU315" t="str">
            <v>-</v>
          </cell>
          <cell r="DV315" t="str">
            <v>01229 584424</v>
          </cell>
          <cell r="DW315" t="str">
            <v>t.smith@southlakekand.gov.uk</v>
          </cell>
        </row>
        <row r="316">
          <cell r="B316" t="str">
            <v>Torbay</v>
          </cell>
          <cell r="C316">
            <v>7</v>
          </cell>
          <cell r="D316">
            <v>3</v>
          </cell>
          <cell r="E316">
            <v>0</v>
          </cell>
          <cell r="F316">
            <v>0</v>
          </cell>
          <cell r="G316">
            <v>0</v>
          </cell>
          <cell r="H316">
            <v>0</v>
          </cell>
          <cell r="I316">
            <v>0</v>
          </cell>
          <cell r="J316">
            <v>0</v>
          </cell>
          <cell r="K316">
            <v>3</v>
          </cell>
          <cell r="L316">
            <v>0</v>
          </cell>
          <cell r="M316">
            <v>0</v>
          </cell>
          <cell r="N316">
            <v>0</v>
          </cell>
          <cell r="O316">
            <v>1</v>
          </cell>
          <cell r="P316">
            <v>0</v>
          </cell>
          <cell r="Q316">
            <v>0</v>
          </cell>
          <cell r="R316">
            <v>0</v>
          </cell>
          <cell r="S316">
            <v>1</v>
          </cell>
          <cell r="T316">
            <v>1</v>
          </cell>
          <cell r="U316">
            <v>3</v>
          </cell>
          <cell r="V316">
            <v>1</v>
          </cell>
          <cell r="W316">
            <v>0</v>
          </cell>
          <cell r="X316">
            <v>5</v>
          </cell>
          <cell r="Y316">
            <v>1</v>
          </cell>
          <cell r="Z316">
            <v>0</v>
          </cell>
          <cell r="AA316">
            <v>11</v>
          </cell>
          <cell r="AB316">
            <v>0</v>
          </cell>
          <cell r="AC316">
            <v>0</v>
          </cell>
          <cell r="AD316">
            <v>0</v>
          </cell>
          <cell r="AE316">
            <v>1</v>
          </cell>
          <cell r="AF316">
            <v>0</v>
          </cell>
          <cell r="AG316">
            <v>0</v>
          </cell>
          <cell r="AH316">
            <v>0</v>
          </cell>
          <cell r="AI316">
            <v>1</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5</v>
          </cell>
          <cell r="BA316">
            <v>0</v>
          </cell>
          <cell r="BB316">
            <v>0</v>
          </cell>
          <cell r="BC316">
            <v>0</v>
          </cell>
          <cell r="BD316">
            <v>0</v>
          </cell>
          <cell r="BE316">
            <v>0</v>
          </cell>
          <cell r="BF316">
            <v>0</v>
          </cell>
          <cell r="BG316">
            <v>5</v>
          </cell>
          <cell r="BH316">
            <v>9</v>
          </cell>
          <cell r="BI316">
            <v>3</v>
          </cell>
          <cell r="BJ316">
            <v>1</v>
          </cell>
          <cell r="BK316">
            <v>2</v>
          </cell>
          <cell r="BL316">
            <v>5</v>
          </cell>
          <cell r="BM316">
            <v>1</v>
          </cell>
          <cell r="BN316">
            <v>0</v>
          </cell>
          <cell r="BO316">
            <v>21</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t="str">
            <v>Yes</v>
          </cell>
          <cell r="DU316" t="str">
            <v>-</v>
          </cell>
          <cell r="DV316" t="str">
            <v>01803 208724</v>
          </cell>
          <cell r="DW316" t="str">
            <v>vijay.sirohi@torbay.gov.uk</v>
          </cell>
        </row>
        <row r="317">
          <cell r="B317" t="str">
            <v>Maldon</v>
          </cell>
          <cell r="C317">
            <v>4</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4</v>
          </cell>
          <cell r="U317">
            <v>3</v>
          </cell>
          <cell r="V317">
            <v>2</v>
          </cell>
          <cell r="W317">
            <v>2</v>
          </cell>
          <cell r="X317">
            <v>0</v>
          </cell>
          <cell r="Y317">
            <v>0</v>
          </cell>
          <cell r="Z317">
            <v>0</v>
          </cell>
          <cell r="AA317">
            <v>11</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1</v>
          </cell>
          <cell r="BA317">
            <v>1</v>
          </cell>
          <cell r="BB317">
            <v>0</v>
          </cell>
          <cell r="BC317">
            <v>0</v>
          </cell>
          <cell r="BD317">
            <v>0</v>
          </cell>
          <cell r="BE317">
            <v>0</v>
          </cell>
          <cell r="BF317">
            <v>0</v>
          </cell>
          <cell r="BG317">
            <v>2</v>
          </cell>
          <cell r="BH317">
            <v>5</v>
          </cell>
          <cell r="BI317">
            <v>4</v>
          </cell>
          <cell r="BJ317">
            <v>2</v>
          </cell>
          <cell r="BK317">
            <v>2</v>
          </cell>
          <cell r="BL317">
            <v>0</v>
          </cell>
          <cell r="BM317">
            <v>0</v>
          </cell>
          <cell r="BN317">
            <v>0</v>
          </cell>
          <cell r="BO317">
            <v>13</v>
          </cell>
          <cell r="BP317">
            <v>0</v>
          </cell>
          <cell r="BQ317">
            <v>0</v>
          </cell>
          <cell r="BR317">
            <v>0</v>
          </cell>
          <cell r="BS317">
            <v>0</v>
          </cell>
          <cell r="BT317">
            <v>0</v>
          </cell>
          <cell r="BU317">
            <v>0</v>
          </cell>
          <cell r="BV317">
            <v>0</v>
          </cell>
          <cell r="BW317">
            <v>0</v>
          </cell>
          <cell r="BX317">
            <v>4</v>
          </cell>
          <cell r="BY317">
            <v>0</v>
          </cell>
          <cell r="BZ317">
            <v>0</v>
          </cell>
          <cell r="CA317">
            <v>0</v>
          </cell>
          <cell r="CB317">
            <v>0</v>
          </cell>
          <cell r="CC317">
            <v>0</v>
          </cell>
          <cell r="CD317">
            <v>0</v>
          </cell>
          <cell r="CE317">
            <v>4</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4</v>
          </cell>
          <cell r="DM317">
            <v>0</v>
          </cell>
          <cell r="DN317">
            <v>0</v>
          </cell>
          <cell r="DO317">
            <v>0</v>
          </cell>
          <cell r="DP317">
            <v>0</v>
          </cell>
          <cell r="DQ317">
            <v>0</v>
          </cell>
          <cell r="DR317">
            <v>0</v>
          </cell>
          <cell r="DS317">
            <v>4</v>
          </cell>
          <cell r="DT317" t="str">
            <v>Yes</v>
          </cell>
          <cell r="DU317" t="str">
            <v>-</v>
          </cell>
          <cell r="DV317" t="str">
            <v>01621 875844</v>
          </cell>
          <cell r="DW317" t="str">
            <v>lesley.lushington@maldon.gov.uk</v>
          </cell>
        </row>
        <row r="318">
          <cell r="B318" t="str">
            <v>Havant</v>
          </cell>
          <cell r="C318">
            <v>6</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16</v>
          </cell>
          <cell r="U318">
            <v>5</v>
          </cell>
          <cell r="V318">
            <v>11</v>
          </cell>
          <cell r="W318">
            <v>9</v>
          </cell>
          <cell r="X318">
            <v>8</v>
          </cell>
          <cell r="Y318">
            <v>5</v>
          </cell>
          <cell r="Z318">
            <v>11</v>
          </cell>
          <cell r="AA318">
            <v>65</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35</v>
          </cell>
          <cell r="AS318">
            <v>3</v>
          </cell>
          <cell r="AT318">
            <v>2</v>
          </cell>
          <cell r="AU318">
            <v>2</v>
          </cell>
          <cell r="AV318">
            <v>3</v>
          </cell>
          <cell r="AW318">
            <v>0</v>
          </cell>
          <cell r="AX318">
            <v>0</v>
          </cell>
          <cell r="AY318">
            <v>45</v>
          </cell>
          <cell r="AZ318">
            <v>2</v>
          </cell>
          <cell r="BA318">
            <v>5</v>
          </cell>
          <cell r="BB318">
            <v>13</v>
          </cell>
          <cell r="BC318">
            <v>8</v>
          </cell>
          <cell r="BD318">
            <v>4</v>
          </cell>
          <cell r="BE318">
            <v>6</v>
          </cell>
          <cell r="BF318">
            <v>2</v>
          </cell>
          <cell r="BG318">
            <v>40</v>
          </cell>
          <cell r="BH318">
            <v>53</v>
          </cell>
          <cell r="BI318">
            <v>13</v>
          </cell>
          <cell r="BJ318">
            <v>26</v>
          </cell>
          <cell r="BK318">
            <v>19</v>
          </cell>
          <cell r="BL318">
            <v>15</v>
          </cell>
          <cell r="BM318">
            <v>11</v>
          </cell>
          <cell r="BN318">
            <v>13</v>
          </cell>
          <cell r="BO318">
            <v>150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t="str">
            <v>Yes</v>
          </cell>
          <cell r="DU318" t="str">
            <v>-</v>
          </cell>
          <cell r="DV318" t="str">
            <v>023 9244 6626</v>
          </cell>
          <cell r="DW318" t="str">
            <v>dominic.thompson@havant.gov.uk</v>
          </cell>
        </row>
        <row r="319">
          <cell r="B319" t="str">
            <v>North Hertfordshire</v>
          </cell>
          <cell r="C319">
            <v>4</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4</v>
          </cell>
          <cell r="U319">
            <v>2</v>
          </cell>
          <cell r="V319">
            <v>5</v>
          </cell>
          <cell r="W319">
            <v>1</v>
          </cell>
          <cell r="X319">
            <v>0</v>
          </cell>
          <cell r="Y319">
            <v>0</v>
          </cell>
          <cell r="Z319">
            <v>0</v>
          </cell>
          <cell r="AA319">
            <v>12</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2</v>
          </cell>
          <cell r="BA319">
            <v>0</v>
          </cell>
          <cell r="BB319">
            <v>1</v>
          </cell>
          <cell r="BC319">
            <v>0</v>
          </cell>
          <cell r="BD319">
            <v>0</v>
          </cell>
          <cell r="BE319">
            <v>0</v>
          </cell>
          <cell r="BF319">
            <v>0</v>
          </cell>
          <cell r="BG319">
            <v>3</v>
          </cell>
          <cell r="BH319">
            <v>6</v>
          </cell>
          <cell r="BI319">
            <v>2</v>
          </cell>
          <cell r="BJ319">
            <v>6</v>
          </cell>
          <cell r="BK319">
            <v>1</v>
          </cell>
          <cell r="BL319">
            <v>0</v>
          </cell>
          <cell r="BM319">
            <v>0</v>
          </cell>
          <cell r="BN319">
            <v>0</v>
          </cell>
          <cell r="BO319">
            <v>15</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t="str">
            <v>Yes</v>
          </cell>
          <cell r="DU319" t="str">
            <v>-</v>
          </cell>
          <cell r="DV319" t="str">
            <v>01462-474250</v>
          </cell>
          <cell r="DW319" t="str">
            <v>martin.lawrence@north-herts.gov.uk</v>
          </cell>
        </row>
        <row r="320">
          <cell r="B320" t="str">
            <v>Dover</v>
          </cell>
          <cell r="C320">
            <v>6</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1</v>
          </cell>
          <cell r="U320">
            <v>0</v>
          </cell>
          <cell r="V320">
            <v>2</v>
          </cell>
          <cell r="W320">
            <v>0</v>
          </cell>
          <cell r="X320">
            <v>1</v>
          </cell>
          <cell r="Y320">
            <v>0</v>
          </cell>
          <cell r="Z320">
            <v>0</v>
          </cell>
          <cell r="AA320">
            <v>4</v>
          </cell>
          <cell r="AB320">
            <v>0</v>
          </cell>
          <cell r="AC320">
            <v>0</v>
          </cell>
          <cell r="AD320">
            <v>0</v>
          </cell>
          <cell r="AE320">
            <v>0</v>
          </cell>
          <cell r="AF320">
            <v>0</v>
          </cell>
          <cell r="AG320">
            <v>0</v>
          </cell>
          <cell r="AH320">
            <v>0</v>
          </cell>
          <cell r="AI320">
            <v>0</v>
          </cell>
          <cell r="AJ320">
            <v>0</v>
          </cell>
          <cell r="AK320">
            <v>1</v>
          </cell>
          <cell r="AL320">
            <v>0</v>
          </cell>
          <cell r="AM320">
            <v>0</v>
          </cell>
          <cell r="AN320">
            <v>0</v>
          </cell>
          <cell r="AO320">
            <v>0</v>
          </cell>
          <cell r="AP320">
            <v>0</v>
          </cell>
          <cell r="AQ320">
            <v>1</v>
          </cell>
          <cell r="AR320">
            <v>1</v>
          </cell>
          <cell r="AS320">
            <v>1</v>
          </cell>
          <cell r="AT320">
            <v>0</v>
          </cell>
          <cell r="AU320">
            <v>0</v>
          </cell>
          <cell r="AV320">
            <v>0</v>
          </cell>
          <cell r="AW320">
            <v>0</v>
          </cell>
          <cell r="AX320">
            <v>0</v>
          </cell>
          <cell r="AY320">
            <v>2</v>
          </cell>
          <cell r="AZ320">
            <v>8</v>
          </cell>
          <cell r="BA320">
            <v>2</v>
          </cell>
          <cell r="BB320">
            <v>2</v>
          </cell>
          <cell r="BC320">
            <v>0</v>
          </cell>
          <cell r="BD320">
            <v>0</v>
          </cell>
          <cell r="BE320">
            <v>0</v>
          </cell>
          <cell r="BF320">
            <v>0</v>
          </cell>
          <cell r="BG320">
            <v>12</v>
          </cell>
          <cell r="BH320">
            <v>10</v>
          </cell>
          <cell r="BI320">
            <v>4</v>
          </cell>
          <cell r="BJ320">
            <v>4</v>
          </cell>
          <cell r="BK320">
            <v>0</v>
          </cell>
          <cell r="BL320">
            <v>1</v>
          </cell>
          <cell r="BM320">
            <v>0</v>
          </cell>
          <cell r="BN320">
            <v>0</v>
          </cell>
          <cell r="BO320">
            <v>19</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t="str">
            <v>Yes</v>
          </cell>
          <cell r="DU320" t="str">
            <v>-</v>
          </cell>
          <cell r="DV320" t="str">
            <v>01304 872259</v>
          </cell>
          <cell r="DW320" t="str">
            <v>elly.toye@dover.gov.uk</v>
          </cell>
        </row>
        <row r="321">
          <cell r="B321" t="str">
            <v>Charnwood</v>
          </cell>
          <cell r="C321">
            <v>3</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16</v>
          </cell>
          <cell r="U321">
            <v>10</v>
          </cell>
          <cell r="V321">
            <v>1</v>
          </cell>
          <cell r="W321">
            <v>0</v>
          </cell>
          <cell r="X321">
            <v>0</v>
          </cell>
          <cell r="Y321">
            <v>0</v>
          </cell>
          <cell r="Z321">
            <v>0</v>
          </cell>
          <cell r="AA321">
            <v>27</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1</v>
          </cell>
          <cell r="AS321">
            <v>0</v>
          </cell>
          <cell r="AT321">
            <v>0</v>
          </cell>
          <cell r="AU321">
            <v>0</v>
          </cell>
          <cell r="AV321">
            <v>0</v>
          </cell>
          <cell r="AW321">
            <v>0</v>
          </cell>
          <cell r="AX321">
            <v>0</v>
          </cell>
          <cell r="AY321">
            <v>1</v>
          </cell>
          <cell r="AZ321">
            <v>4</v>
          </cell>
          <cell r="BA321">
            <v>0</v>
          </cell>
          <cell r="BB321">
            <v>2</v>
          </cell>
          <cell r="BC321">
            <v>0</v>
          </cell>
          <cell r="BD321">
            <v>0</v>
          </cell>
          <cell r="BE321">
            <v>0</v>
          </cell>
          <cell r="BF321">
            <v>0</v>
          </cell>
          <cell r="BG321">
            <v>6</v>
          </cell>
          <cell r="BH321">
            <v>21</v>
          </cell>
          <cell r="BI321">
            <v>10</v>
          </cell>
          <cell r="BJ321">
            <v>3</v>
          </cell>
          <cell r="BK321">
            <v>0</v>
          </cell>
          <cell r="BL321">
            <v>0</v>
          </cell>
          <cell r="BM321">
            <v>0</v>
          </cell>
          <cell r="BN321">
            <v>0</v>
          </cell>
          <cell r="BO321">
            <v>34</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1</v>
          </cell>
          <cell r="DF321">
            <v>0</v>
          </cell>
          <cell r="DG321">
            <v>0</v>
          </cell>
          <cell r="DH321">
            <v>0</v>
          </cell>
          <cell r="DI321">
            <v>0</v>
          </cell>
          <cell r="DJ321">
            <v>0</v>
          </cell>
          <cell r="DK321">
            <v>1</v>
          </cell>
          <cell r="DL321">
            <v>0</v>
          </cell>
          <cell r="DM321">
            <v>1</v>
          </cell>
          <cell r="DN321">
            <v>0</v>
          </cell>
          <cell r="DO321">
            <v>0</v>
          </cell>
          <cell r="DP321">
            <v>0</v>
          </cell>
          <cell r="DQ321">
            <v>0</v>
          </cell>
          <cell r="DR321">
            <v>0</v>
          </cell>
          <cell r="DS321">
            <v>1</v>
          </cell>
          <cell r="DT321" t="str">
            <v>Yes</v>
          </cell>
          <cell r="DU321" t="str">
            <v>-</v>
          </cell>
          <cell r="DV321" t="str">
            <v>01509 634671</v>
          </cell>
          <cell r="DW321" t="str">
            <v>sharon.bignell@charnwood.gov.uk</v>
          </cell>
        </row>
        <row r="322">
          <cell r="B322" t="str">
            <v>Mansfield</v>
          </cell>
          <cell r="C322">
            <v>3</v>
          </cell>
          <cell r="D322">
            <v>0</v>
          </cell>
          <cell r="E322">
            <v>0</v>
          </cell>
          <cell r="F322">
            <v>0</v>
          </cell>
          <cell r="G322">
            <v>0</v>
          </cell>
          <cell r="H322">
            <v>0</v>
          </cell>
          <cell r="I322">
            <v>0</v>
          </cell>
          <cell r="J322">
            <v>0</v>
          </cell>
          <cell r="K322">
            <v>0</v>
          </cell>
          <cell r="L322">
            <v>0</v>
          </cell>
          <cell r="M322">
            <v>1</v>
          </cell>
          <cell r="N322">
            <v>0</v>
          </cell>
          <cell r="O322">
            <v>0</v>
          </cell>
          <cell r="P322">
            <v>0</v>
          </cell>
          <cell r="Q322">
            <v>0</v>
          </cell>
          <cell r="R322">
            <v>0</v>
          </cell>
          <cell r="S322">
            <v>1</v>
          </cell>
          <cell r="T322">
            <v>11</v>
          </cell>
          <cell r="U322">
            <v>12</v>
          </cell>
          <cell r="V322">
            <v>3</v>
          </cell>
          <cell r="W322">
            <v>0</v>
          </cell>
          <cell r="X322">
            <v>1</v>
          </cell>
          <cell r="Y322">
            <v>0</v>
          </cell>
          <cell r="Z322">
            <v>0</v>
          </cell>
          <cell r="AA322">
            <v>27</v>
          </cell>
          <cell r="AB322">
            <v>0</v>
          </cell>
          <cell r="AC322">
            <v>2</v>
          </cell>
          <cell r="AD322">
            <v>0</v>
          </cell>
          <cell r="AE322">
            <v>0</v>
          </cell>
          <cell r="AF322">
            <v>0</v>
          </cell>
          <cell r="AG322">
            <v>0</v>
          </cell>
          <cell r="AH322">
            <v>0</v>
          </cell>
          <cell r="AI322">
            <v>2</v>
          </cell>
          <cell r="AJ322">
            <v>0</v>
          </cell>
          <cell r="AK322">
            <v>0</v>
          </cell>
          <cell r="AL322">
            <v>0</v>
          </cell>
          <cell r="AM322">
            <v>0</v>
          </cell>
          <cell r="AN322">
            <v>0</v>
          </cell>
          <cell r="AO322">
            <v>0</v>
          </cell>
          <cell r="AP322">
            <v>0</v>
          </cell>
          <cell r="AQ322">
            <v>0</v>
          </cell>
          <cell r="AR322">
            <v>0</v>
          </cell>
          <cell r="AS322">
            <v>1</v>
          </cell>
          <cell r="AT322">
            <v>0</v>
          </cell>
          <cell r="AU322">
            <v>0</v>
          </cell>
          <cell r="AV322">
            <v>0</v>
          </cell>
          <cell r="AW322">
            <v>0</v>
          </cell>
          <cell r="AX322">
            <v>0</v>
          </cell>
          <cell r="AY322">
            <v>1</v>
          </cell>
          <cell r="AZ322">
            <v>2</v>
          </cell>
          <cell r="BA322">
            <v>0</v>
          </cell>
          <cell r="BB322">
            <v>1</v>
          </cell>
          <cell r="BC322">
            <v>0</v>
          </cell>
          <cell r="BD322">
            <v>0</v>
          </cell>
          <cell r="BE322">
            <v>0</v>
          </cell>
          <cell r="BF322">
            <v>0</v>
          </cell>
          <cell r="BG322">
            <v>3</v>
          </cell>
          <cell r="BH322">
            <v>13</v>
          </cell>
          <cell r="BI322">
            <v>16</v>
          </cell>
          <cell r="BJ322">
            <v>4</v>
          </cell>
          <cell r="BK322">
            <v>0</v>
          </cell>
          <cell r="BL322">
            <v>1</v>
          </cell>
          <cell r="BM322">
            <v>0</v>
          </cell>
          <cell r="BN322">
            <v>0</v>
          </cell>
          <cell r="BO322">
            <v>34</v>
          </cell>
          <cell r="BP322">
            <v>0</v>
          </cell>
          <cell r="BQ322">
            <v>0</v>
          </cell>
          <cell r="BR322">
            <v>0</v>
          </cell>
          <cell r="BS322">
            <v>0</v>
          </cell>
          <cell r="BT322">
            <v>0</v>
          </cell>
          <cell r="BU322">
            <v>0</v>
          </cell>
          <cell r="BV322">
            <v>0</v>
          </cell>
          <cell r="BW322">
            <v>0</v>
          </cell>
          <cell r="BX322">
            <v>13</v>
          </cell>
          <cell r="BY322">
            <v>3</v>
          </cell>
          <cell r="BZ322">
            <v>5</v>
          </cell>
          <cell r="CA322">
            <v>0</v>
          </cell>
          <cell r="CB322">
            <v>0</v>
          </cell>
          <cell r="CC322">
            <v>0</v>
          </cell>
          <cell r="CD322">
            <v>0</v>
          </cell>
          <cell r="CE322">
            <v>21</v>
          </cell>
          <cell r="CF322">
            <v>1</v>
          </cell>
          <cell r="CG322">
            <v>1</v>
          </cell>
          <cell r="CH322">
            <v>0</v>
          </cell>
          <cell r="CI322">
            <v>0</v>
          </cell>
          <cell r="CJ322">
            <v>0</v>
          </cell>
          <cell r="CK322">
            <v>0</v>
          </cell>
          <cell r="CL322">
            <v>0</v>
          </cell>
          <cell r="CM322">
            <v>2</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19</v>
          </cell>
          <cell r="DE322">
            <v>1</v>
          </cell>
          <cell r="DF322">
            <v>2</v>
          </cell>
          <cell r="DG322">
            <v>1</v>
          </cell>
          <cell r="DH322">
            <v>0</v>
          </cell>
          <cell r="DI322">
            <v>0</v>
          </cell>
          <cell r="DJ322">
            <v>0</v>
          </cell>
          <cell r="DK322">
            <v>23</v>
          </cell>
          <cell r="DL322">
            <v>33</v>
          </cell>
          <cell r="DM322">
            <v>5</v>
          </cell>
          <cell r="DN322">
            <v>7</v>
          </cell>
          <cell r="DO322">
            <v>1</v>
          </cell>
          <cell r="DP322">
            <v>0</v>
          </cell>
          <cell r="DQ322">
            <v>0</v>
          </cell>
          <cell r="DR322">
            <v>0</v>
          </cell>
          <cell r="DS322">
            <v>46</v>
          </cell>
          <cell r="DT322" t="str">
            <v>Yes</v>
          </cell>
          <cell r="DU322" t="str">
            <v>-</v>
          </cell>
          <cell r="DV322" t="str">
            <v>01623 463125</v>
          </cell>
          <cell r="DW322" t="str">
            <v>handerson@mansfield.gov.uk</v>
          </cell>
        </row>
        <row r="323">
          <cell r="B323" t="str">
            <v>Oswestry</v>
          </cell>
          <cell r="C323">
            <v>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2</v>
          </cell>
          <cell r="U323">
            <v>0</v>
          </cell>
          <cell r="V323">
            <v>0</v>
          </cell>
          <cell r="W323">
            <v>0</v>
          </cell>
          <cell r="X323">
            <v>0</v>
          </cell>
          <cell r="Y323">
            <v>0</v>
          </cell>
          <cell r="Z323">
            <v>0</v>
          </cell>
          <cell r="AA323">
            <v>2</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2</v>
          </cell>
          <cell r="BI323">
            <v>0</v>
          </cell>
          <cell r="BJ323">
            <v>0</v>
          </cell>
          <cell r="BK323">
            <v>0</v>
          </cell>
          <cell r="BL323">
            <v>0</v>
          </cell>
          <cell r="BM323">
            <v>0</v>
          </cell>
          <cell r="BN323">
            <v>0</v>
          </cell>
          <cell r="BO323">
            <v>2</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t="str">
            <v>Yes</v>
          </cell>
          <cell r="DU323" t="str">
            <v>-</v>
          </cell>
          <cell r="DV323" t="str">
            <v>01691 677278</v>
          </cell>
          <cell r="DW323" t="str">
            <v>jo.williams@oswestry-bc.gov.uk</v>
          </cell>
        </row>
        <row r="324">
          <cell r="B324" t="str">
            <v>Cannock Chase</v>
          </cell>
          <cell r="C324">
            <v>8</v>
          </cell>
          <cell r="D324">
            <v>0</v>
          </cell>
          <cell r="E324">
            <v>1</v>
          </cell>
          <cell r="F324">
            <v>0</v>
          </cell>
          <cell r="G324">
            <v>0</v>
          </cell>
          <cell r="H324">
            <v>0</v>
          </cell>
          <cell r="I324">
            <v>0</v>
          </cell>
          <cell r="J324">
            <v>0</v>
          </cell>
          <cell r="K324">
            <v>1</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1</v>
          </cell>
          <cell r="BJ324">
            <v>0</v>
          </cell>
          <cell r="BK324">
            <v>0</v>
          </cell>
          <cell r="BL324">
            <v>0</v>
          </cell>
          <cell r="BM324">
            <v>0</v>
          </cell>
          <cell r="BN324">
            <v>0</v>
          </cell>
          <cell r="BO324">
            <v>1</v>
          </cell>
          <cell r="BP324">
            <v>0</v>
          </cell>
          <cell r="BQ324">
            <v>0</v>
          </cell>
          <cell r="BR324">
            <v>0</v>
          </cell>
          <cell r="BS324">
            <v>0</v>
          </cell>
          <cell r="BT324">
            <v>0</v>
          </cell>
          <cell r="BU324">
            <v>0</v>
          </cell>
          <cell r="BV324">
            <v>0</v>
          </cell>
          <cell r="BW324">
            <v>0</v>
          </cell>
          <cell r="BX324">
            <v>20</v>
          </cell>
          <cell r="BY324">
            <v>0</v>
          </cell>
          <cell r="BZ324">
            <v>0</v>
          </cell>
          <cell r="CA324">
            <v>0</v>
          </cell>
          <cell r="CB324">
            <v>0</v>
          </cell>
          <cell r="CC324">
            <v>0</v>
          </cell>
          <cell r="CD324">
            <v>0</v>
          </cell>
          <cell r="CE324">
            <v>20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20</v>
          </cell>
          <cell r="DM324">
            <v>0</v>
          </cell>
          <cell r="DN324">
            <v>0</v>
          </cell>
          <cell r="DO324">
            <v>0</v>
          </cell>
          <cell r="DP324">
            <v>0</v>
          </cell>
          <cell r="DQ324">
            <v>0</v>
          </cell>
          <cell r="DR324">
            <v>0</v>
          </cell>
          <cell r="DS324">
            <v>20</v>
          </cell>
          <cell r="DT324" t="str">
            <v>Yes</v>
          </cell>
          <cell r="DU324" t="str">
            <v>-</v>
          </cell>
          <cell r="DV324" t="str">
            <v>01543 577572</v>
          </cell>
          <cell r="DW324" t="str">
            <v>juliecope@cannockchasedc.gov.uk</v>
          </cell>
        </row>
        <row r="325">
          <cell r="B325" t="str">
            <v>Wakefield</v>
          </cell>
          <cell r="C325">
            <v>2</v>
          </cell>
          <cell r="D325">
            <v>0</v>
          </cell>
          <cell r="E325">
            <v>0</v>
          </cell>
          <cell r="F325">
            <v>0</v>
          </cell>
          <cell r="G325">
            <v>0</v>
          </cell>
          <cell r="H325">
            <v>0</v>
          </cell>
          <cell r="I325">
            <v>0</v>
          </cell>
          <cell r="J325">
            <v>0</v>
          </cell>
          <cell r="K325">
            <v>0</v>
          </cell>
          <cell r="L325">
            <v>0</v>
          </cell>
          <cell r="M325">
            <v>1</v>
          </cell>
          <cell r="N325">
            <v>2</v>
          </cell>
          <cell r="O325">
            <v>0</v>
          </cell>
          <cell r="P325">
            <v>0</v>
          </cell>
          <cell r="Q325">
            <v>0</v>
          </cell>
          <cell r="R325">
            <v>0</v>
          </cell>
          <cell r="S325">
            <v>3</v>
          </cell>
          <cell r="T325">
            <v>7</v>
          </cell>
          <cell r="U325">
            <v>1</v>
          </cell>
          <cell r="V325">
            <v>1</v>
          </cell>
          <cell r="W325">
            <v>0</v>
          </cell>
          <cell r="X325">
            <v>0</v>
          </cell>
          <cell r="Y325">
            <v>0</v>
          </cell>
          <cell r="Z325">
            <v>0</v>
          </cell>
          <cell r="AA325">
            <v>9</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3</v>
          </cell>
          <cell r="BA325">
            <v>2</v>
          </cell>
          <cell r="BB325">
            <v>1</v>
          </cell>
          <cell r="BC325">
            <v>0</v>
          </cell>
          <cell r="BD325">
            <v>0</v>
          </cell>
          <cell r="BE325">
            <v>0</v>
          </cell>
          <cell r="BF325">
            <v>0</v>
          </cell>
          <cell r="BG325">
            <v>6</v>
          </cell>
          <cell r="BH325">
            <v>10</v>
          </cell>
          <cell r="BI325">
            <v>4</v>
          </cell>
          <cell r="BJ325">
            <v>4</v>
          </cell>
          <cell r="BK325">
            <v>0</v>
          </cell>
          <cell r="BL325">
            <v>0</v>
          </cell>
          <cell r="BM325">
            <v>0</v>
          </cell>
          <cell r="BN325">
            <v>0</v>
          </cell>
          <cell r="BO325">
            <v>18</v>
          </cell>
          <cell r="BP325">
            <v>2</v>
          </cell>
          <cell r="BQ325">
            <v>0</v>
          </cell>
          <cell r="BR325">
            <v>0</v>
          </cell>
          <cell r="BS325">
            <v>0</v>
          </cell>
          <cell r="BT325">
            <v>0</v>
          </cell>
          <cell r="BU325">
            <v>0</v>
          </cell>
          <cell r="BV325">
            <v>0</v>
          </cell>
          <cell r="BW325">
            <v>2</v>
          </cell>
          <cell r="BX325">
            <v>1</v>
          </cell>
          <cell r="BY325">
            <v>0</v>
          </cell>
          <cell r="BZ325">
            <v>0</v>
          </cell>
          <cell r="CA325">
            <v>0</v>
          </cell>
          <cell r="CB325">
            <v>0</v>
          </cell>
          <cell r="CC325">
            <v>0</v>
          </cell>
          <cell r="CD325">
            <v>0</v>
          </cell>
          <cell r="CE325">
            <v>1</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3</v>
          </cell>
          <cell r="DM325">
            <v>0</v>
          </cell>
          <cell r="DN325">
            <v>0</v>
          </cell>
          <cell r="DO325">
            <v>0</v>
          </cell>
          <cell r="DP325">
            <v>0</v>
          </cell>
          <cell r="DQ325">
            <v>0</v>
          </cell>
          <cell r="DR325">
            <v>0</v>
          </cell>
          <cell r="DS325">
            <v>3</v>
          </cell>
          <cell r="DT325" t="str">
            <v>Yes</v>
          </cell>
          <cell r="DU325" t="str">
            <v>-</v>
          </cell>
          <cell r="DV325" t="str">
            <v>01924 304369</v>
          </cell>
          <cell r="DW325" t="str">
            <v>cfrudd@wakefield.gov.uk and ycounter@wakefield.gov</v>
          </cell>
        </row>
        <row r="326">
          <cell r="B326" t="str">
            <v>Camden</v>
          </cell>
          <cell r="C326">
            <v>5</v>
          </cell>
          <cell r="D326">
            <v>0</v>
          </cell>
          <cell r="E326">
            <v>0</v>
          </cell>
          <cell r="F326">
            <v>0</v>
          </cell>
          <cell r="G326">
            <v>0</v>
          </cell>
          <cell r="H326">
            <v>0</v>
          </cell>
          <cell r="I326">
            <v>0</v>
          </cell>
          <cell r="J326">
            <v>0</v>
          </cell>
          <cell r="K326">
            <v>0</v>
          </cell>
          <cell r="L326">
            <v>1</v>
          </cell>
          <cell r="M326">
            <v>3</v>
          </cell>
          <cell r="N326">
            <v>3</v>
          </cell>
          <cell r="O326">
            <v>7</v>
          </cell>
          <cell r="P326">
            <v>1</v>
          </cell>
          <cell r="Q326">
            <v>0</v>
          </cell>
          <cell r="R326">
            <v>2</v>
          </cell>
          <cell r="S326">
            <v>17</v>
          </cell>
          <cell r="T326">
            <v>1</v>
          </cell>
          <cell r="U326">
            <v>2</v>
          </cell>
          <cell r="V326">
            <v>3</v>
          </cell>
          <cell r="W326">
            <v>12</v>
          </cell>
          <cell r="X326">
            <v>19</v>
          </cell>
          <cell r="Y326">
            <v>6</v>
          </cell>
          <cell r="Z326">
            <v>4</v>
          </cell>
          <cell r="AA326">
            <v>47</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1</v>
          </cell>
          <cell r="AS326">
            <v>1</v>
          </cell>
          <cell r="AT326">
            <v>4</v>
          </cell>
          <cell r="AU326">
            <v>5</v>
          </cell>
          <cell r="AV326">
            <v>2</v>
          </cell>
          <cell r="AW326">
            <v>0</v>
          </cell>
          <cell r="AX326">
            <v>1</v>
          </cell>
          <cell r="AY326">
            <v>14</v>
          </cell>
          <cell r="AZ326">
            <v>4</v>
          </cell>
          <cell r="BA326">
            <v>0</v>
          </cell>
          <cell r="BB326">
            <v>2</v>
          </cell>
          <cell r="BC326">
            <v>3</v>
          </cell>
          <cell r="BD326">
            <v>3</v>
          </cell>
          <cell r="BE326">
            <v>0</v>
          </cell>
          <cell r="BF326">
            <v>0</v>
          </cell>
          <cell r="BG326">
            <v>12</v>
          </cell>
          <cell r="BH326">
            <v>7</v>
          </cell>
          <cell r="BI326">
            <v>6</v>
          </cell>
          <cell r="BJ326">
            <v>12</v>
          </cell>
          <cell r="BK326">
            <v>27</v>
          </cell>
          <cell r="BL326">
            <v>25</v>
          </cell>
          <cell r="BM326">
            <v>6</v>
          </cell>
          <cell r="BN326">
            <v>7</v>
          </cell>
          <cell r="BO326">
            <v>90</v>
          </cell>
          <cell r="BP326">
            <v>0</v>
          </cell>
          <cell r="BQ326">
            <v>0</v>
          </cell>
          <cell r="BR326">
            <v>0</v>
          </cell>
          <cell r="BS326">
            <v>0</v>
          </cell>
          <cell r="BT326">
            <v>0</v>
          </cell>
          <cell r="BU326">
            <v>0</v>
          </cell>
          <cell r="BV326">
            <v>0</v>
          </cell>
          <cell r="BW326">
            <v>0</v>
          </cell>
          <cell r="BX326">
            <v>0</v>
          </cell>
          <cell r="BY326">
            <v>0</v>
          </cell>
          <cell r="BZ326">
            <v>2</v>
          </cell>
          <cell r="CA326">
            <v>3</v>
          </cell>
          <cell r="CB326">
            <v>5</v>
          </cell>
          <cell r="CC326">
            <v>0</v>
          </cell>
          <cell r="CD326">
            <v>0</v>
          </cell>
          <cell r="CE326">
            <v>10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2</v>
          </cell>
          <cell r="DA326">
            <v>0</v>
          </cell>
          <cell r="DB326">
            <v>0</v>
          </cell>
          <cell r="DC326">
            <v>2</v>
          </cell>
          <cell r="DD326">
            <v>1</v>
          </cell>
          <cell r="DE326">
            <v>3</v>
          </cell>
          <cell r="DF326">
            <v>6</v>
          </cell>
          <cell r="DG326">
            <v>4</v>
          </cell>
          <cell r="DH326">
            <v>2</v>
          </cell>
          <cell r="DI326">
            <v>2</v>
          </cell>
          <cell r="DJ326">
            <v>1</v>
          </cell>
          <cell r="DK326">
            <v>19</v>
          </cell>
          <cell r="DL326">
            <v>1</v>
          </cell>
          <cell r="DM326">
            <v>3</v>
          </cell>
          <cell r="DN326">
            <v>8</v>
          </cell>
          <cell r="DO326">
            <v>7</v>
          </cell>
          <cell r="DP326">
            <v>9</v>
          </cell>
          <cell r="DQ326">
            <v>2</v>
          </cell>
          <cell r="DR326">
            <v>1</v>
          </cell>
          <cell r="DS326">
            <v>31</v>
          </cell>
          <cell r="DT326" t="str">
            <v>Yes</v>
          </cell>
          <cell r="DU326" t="str">
            <v>-</v>
          </cell>
          <cell r="DV326" t="str">
            <v>07810 543 668</v>
          </cell>
          <cell r="DW326" t="str">
            <v>andrew.gunton@camden.gov.uk</v>
          </cell>
        </row>
        <row r="327">
          <cell r="B327" t="str">
            <v>Westminster</v>
          </cell>
          <cell r="C327">
            <v>5</v>
          </cell>
          <cell r="D327">
            <v>1</v>
          </cell>
          <cell r="E327">
            <v>0</v>
          </cell>
          <cell r="F327">
            <v>0</v>
          </cell>
          <cell r="G327">
            <v>0</v>
          </cell>
          <cell r="H327">
            <v>2</v>
          </cell>
          <cell r="I327">
            <v>0</v>
          </cell>
          <cell r="J327">
            <v>0</v>
          </cell>
          <cell r="K327">
            <v>3</v>
          </cell>
          <cell r="L327">
            <v>0</v>
          </cell>
          <cell r="M327">
            <v>0</v>
          </cell>
          <cell r="N327">
            <v>0</v>
          </cell>
          <cell r="O327">
            <v>0</v>
          </cell>
          <cell r="P327">
            <v>0</v>
          </cell>
          <cell r="Q327">
            <v>0</v>
          </cell>
          <cell r="R327">
            <v>0</v>
          </cell>
          <cell r="S327">
            <v>0</v>
          </cell>
          <cell r="T327">
            <v>13</v>
          </cell>
          <cell r="U327">
            <v>10</v>
          </cell>
          <cell r="V327">
            <v>27</v>
          </cell>
          <cell r="W327">
            <v>13</v>
          </cell>
          <cell r="X327">
            <v>3</v>
          </cell>
          <cell r="Y327">
            <v>7</v>
          </cell>
          <cell r="Z327">
            <v>14</v>
          </cell>
          <cell r="AA327">
            <v>87</v>
          </cell>
          <cell r="AB327">
            <v>7</v>
          </cell>
          <cell r="AC327">
            <v>11</v>
          </cell>
          <cell r="AD327">
            <v>25</v>
          </cell>
          <cell r="AE327">
            <v>16</v>
          </cell>
          <cell r="AF327">
            <v>8</v>
          </cell>
          <cell r="AG327">
            <v>8</v>
          </cell>
          <cell r="AH327">
            <v>19</v>
          </cell>
          <cell r="AI327">
            <v>94</v>
          </cell>
          <cell r="AJ327">
            <v>0</v>
          </cell>
          <cell r="AK327">
            <v>0</v>
          </cell>
          <cell r="AL327">
            <v>1</v>
          </cell>
          <cell r="AM327">
            <v>1</v>
          </cell>
          <cell r="AN327">
            <v>1</v>
          </cell>
          <cell r="AO327">
            <v>0</v>
          </cell>
          <cell r="AP327">
            <v>0</v>
          </cell>
          <cell r="AQ327">
            <v>3</v>
          </cell>
          <cell r="AR327">
            <v>0</v>
          </cell>
          <cell r="AS327">
            <v>0</v>
          </cell>
          <cell r="AT327">
            <v>0</v>
          </cell>
          <cell r="AU327">
            <v>0</v>
          </cell>
          <cell r="AV327">
            <v>0</v>
          </cell>
          <cell r="AW327">
            <v>0</v>
          </cell>
          <cell r="AX327">
            <v>0</v>
          </cell>
          <cell r="AY327">
            <v>0</v>
          </cell>
          <cell r="AZ327">
            <v>1</v>
          </cell>
          <cell r="BA327">
            <v>0</v>
          </cell>
          <cell r="BB327">
            <v>2</v>
          </cell>
          <cell r="BC327">
            <v>4</v>
          </cell>
          <cell r="BD327">
            <v>2</v>
          </cell>
          <cell r="BE327">
            <v>2</v>
          </cell>
          <cell r="BF327">
            <v>1</v>
          </cell>
          <cell r="BG327">
            <v>12</v>
          </cell>
          <cell r="BH327">
            <v>22</v>
          </cell>
          <cell r="BI327">
            <v>21</v>
          </cell>
          <cell r="BJ327">
            <v>55</v>
          </cell>
          <cell r="BK327">
            <v>34</v>
          </cell>
          <cell r="BL327">
            <v>16</v>
          </cell>
          <cell r="BM327">
            <v>17</v>
          </cell>
          <cell r="BN327">
            <v>34</v>
          </cell>
          <cell r="BO327">
            <v>199</v>
          </cell>
          <cell r="BP327">
            <v>12</v>
          </cell>
          <cell r="BQ327">
            <v>4</v>
          </cell>
          <cell r="BR327">
            <v>3</v>
          </cell>
          <cell r="BS327">
            <v>7</v>
          </cell>
          <cell r="BT327">
            <v>4</v>
          </cell>
          <cell r="BU327">
            <v>3</v>
          </cell>
          <cell r="BV327">
            <v>0</v>
          </cell>
          <cell r="BW327">
            <v>33</v>
          </cell>
          <cell r="BX327">
            <v>4</v>
          </cell>
          <cell r="BY327">
            <v>6</v>
          </cell>
          <cell r="BZ327">
            <v>4</v>
          </cell>
          <cell r="CA327">
            <v>1</v>
          </cell>
          <cell r="CB327">
            <v>2</v>
          </cell>
          <cell r="CC327">
            <v>2</v>
          </cell>
          <cell r="CD327">
            <v>2</v>
          </cell>
          <cell r="CE327">
            <v>21</v>
          </cell>
          <cell r="CF327">
            <v>1</v>
          </cell>
          <cell r="CG327">
            <v>0</v>
          </cell>
          <cell r="CH327">
            <v>1</v>
          </cell>
          <cell r="CI327">
            <v>0</v>
          </cell>
          <cell r="CJ327">
            <v>0</v>
          </cell>
          <cell r="CK327">
            <v>1</v>
          </cell>
          <cell r="CL327">
            <v>0</v>
          </cell>
          <cell r="CM327">
            <v>3</v>
          </cell>
          <cell r="CN327">
            <v>0</v>
          </cell>
          <cell r="CO327">
            <v>0</v>
          </cell>
          <cell r="CP327">
            <v>0</v>
          </cell>
          <cell r="CQ327">
            <v>0</v>
          </cell>
          <cell r="CR327">
            <v>0</v>
          </cell>
          <cell r="CS327">
            <v>0</v>
          </cell>
          <cell r="CT327">
            <v>0</v>
          </cell>
          <cell r="CU327">
            <v>0</v>
          </cell>
          <cell r="CV327">
            <v>1</v>
          </cell>
          <cell r="CW327">
            <v>0</v>
          </cell>
          <cell r="CX327">
            <v>0</v>
          </cell>
          <cell r="CY327">
            <v>0</v>
          </cell>
          <cell r="CZ327">
            <v>0</v>
          </cell>
          <cell r="DA327">
            <v>0</v>
          </cell>
          <cell r="DB327">
            <v>0</v>
          </cell>
          <cell r="DC327">
            <v>1</v>
          </cell>
          <cell r="DD327">
            <v>1</v>
          </cell>
          <cell r="DE327">
            <v>0</v>
          </cell>
          <cell r="DF327">
            <v>1</v>
          </cell>
          <cell r="DG327">
            <v>3</v>
          </cell>
          <cell r="DH327">
            <v>1</v>
          </cell>
          <cell r="DI327">
            <v>1</v>
          </cell>
          <cell r="DJ327">
            <v>0</v>
          </cell>
          <cell r="DK327">
            <v>7</v>
          </cell>
          <cell r="DL327">
            <v>19</v>
          </cell>
          <cell r="DM327">
            <v>10</v>
          </cell>
          <cell r="DN327">
            <v>9</v>
          </cell>
          <cell r="DO327">
            <v>11</v>
          </cell>
          <cell r="DP327">
            <v>7</v>
          </cell>
          <cell r="DQ327">
            <v>7</v>
          </cell>
          <cell r="DR327">
            <v>2</v>
          </cell>
          <cell r="DS327">
            <v>65</v>
          </cell>
          <cell r="DT327" t="str">
            <v>Yes</v>
          </cell>
          <cell r="DU327" t="str">
            <v>-</v>
          </cell>
          <cell r="DV327" t="str">
            <v>0207 641 2768</v>
          </cell>
          <cell r="DW327" t="str">
            <v>heley@westminster.gov.uk</v>
          </cell>
        </row>
        <row r="328">
          <cell r="B328" t="str">
            <v>Milton Keynes</v>
          </cell>
          <cell r="C328">
            <v>6</v>
          </cell>
          <cell r="D328">
            <v>0</v>
          </cell>
          <cell r="E328">
            <v>0</v>
          </cell>
          <cell r="F328">
            <v>0</v>
          </cell>
          <cell r="G328">
            <v>0</v>
          </cell>
          <cell r="H328">
            <v>0</v>
          </cell>
          <cell r="I328">
            <v>0</v>
          </cell>
          <cell r="J328">
            <v>0</v>
          </cell>
          <cell r="K328">
            <v>0</v>
          </cell>
          <cell r="L328">
            <v>0</v>
          </cell>
          <cell r="M328">
            <v>0</v>
          </cell>
          <cell r="N328">
            <v>0</v>
          </cell>
          <cell r="O328">
            <v>0</v>
          </cell>
          <cell r="P328">
            <v>0</v>
          </cell>
          <cell r="Q328">
            <v>3</v>
          </cell>
          <cell r="R328">
            <v>0</v>
          </cell>
          <cell r="S328">
            <v>3</v>
          </cell>
          <cell r="T328">
            <v>37</v>
          </cell>
          <cell r="U328">
            <v>16</v>
          </cell>
          <cell r="V328">
            <v>11</v>
          </cell>
          <cell r="W328">
            <v>10</v>
          </cell>
          <cell r="X328">
            <v>19</v>
          </cell>
          <cell r="Y328">
            <v>3</v>
          </cell>
          <cell r="Z328">
            <v>19</v>
          </cell>
          <cell r="AA328">
            <v>115</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1</v>
          </cell>
          <cell r="BA328">
            <v>2</v>
          </cell>
          <cell r="BB328">
            <v>4</v>
          </cell>
          <cell r="BC328">
            <v>0</v>
          </cell>
          <cell r="BD328">
            <v>2</v>
          </cell>
          <cell r="BE328">
            <v>0</v>
          </cell>
          <cell r="BF328">
            <v>0</v>
          </cell>
          <cell r="BG328">
            <v>9</v>
          </cell>
          <cell r="BH328">
            <v>38</v>
          </cell>
          <cell r="BI328">
            <v>18</v>
          </cell>
          <cell r="BJ328">
            <v>15</v>
          </cell>
          <cell r="BK328">
            <v>10</v>
          </cell>
          <cell r="BL328">
            <v>21</v>
          </cell>
          <cell r="BM328">
            <v>6</v>
          </cell>
          <cell r="BN328">
            <v>19</v>
          </cell>
          <cell r="BO328">
            <v>127</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0</v>
          </cell>
          <cell r="DO328">
            <v>0</v>
          </cell>
          <cell r="DP328">
            <v>0</v>
          </cell>
          <cell r="DQ328">
            <v>0</v>
          </cell>
          <cell r="DR328">
            <v>0</v>
          </cell>
          <cell r="DS328">
            <v>0</v>
          </cell>
          <cell r="DT328" t="str">
            <v>Yes</v>
          </cell>
          <cell r="DU328" t="str">
            <v>-Spoke to contact re TA queries - e63b the figure is correct they opened a new refuge which increased the space which was filled up rapidly. e67 - the figure is correct - they are continuing to grant secure tenancies to people with non secure tenancies th</v>
          </cell>
          <cell r="DV328" t="str">
            <v>01908 254486</v>
          </cell>
          <cell r="DW328" t="str">
            <v>fred.hottinger@Milton-keynes.gov.uk</v>
          </cell>
        </row>
        <row r="329">
          <cell r="B329" t="str">
            <v>Kerrier</v>
          </cell>
          <cell r="C329">
            <v>7</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5</v>
          </cell>
          <cell r="V329">
            <v>5</v>
          </cell>
          <cell r="W329">
            <v>4</v>
          </cell>
          <cell r="X329">
            <v>7</v>
          </cell>
          <cell r="Y329">
            <v>0</v>
          </cell>
          <cell r="Z329">
            <v>0</v>
          </cell>
          <cell r="AA329">
            <v>21</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1</v>
          </cell>
          <cell r="AS329">
            <v>0</v>
          </cell>
          <cell r="AT329">
            <v>0</v>
          </cell>
          <cell r="AU329">
            <v>0</v>
          </cell>
          <cell r="AV329">
            <v>0</v>
          </cell>
          <cell r="AW329">
            <v>0</v>
          </cell>
          <cell r="AX329">
            <v>0</v>
          </cell>
          <cell r="AY329">
            <v>1</v>
          </cell>
          <cell r="AZ329">
            <v>0</v>
          </cell>
          <cell r="BA329">
            <v>0</v>
          </cell>
          <cell r="BB329">
            <v>0</v>
          </cell>
          <cell r="BC329">
            <v>0</v>
          </cell>
          <cell r="BD329">
            <v>0</v>
          </cell>
          <cell r="BE329">
            <v>0</v>
          </cell>
          <cell r="BF329">
            <v>0</v>
          </cell>
          <cell r="BG329">
            <v>0</v>
          </cell>
          <cell r="BH329">
            <v>1</v>
          </cell>
          <cell r="BI329">
            <v>5</v>
          </cell>
          <cell r="BJ329">
            <v>5</v>
          </cell>
          <cell r="BK329">
            <v>4</v>
          </cell>
          <cell r="BL329">
            <v>7</v>
          </cell>
          <cell r="BM329">
            <v>0</v>
          </cell>
          <cell r="BN329">
            <v>0</v>
          </cell>
          <cell r="BO329">
            <v>22</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t="str">
            <v>Yes</v>
          </cell>
          <cell r="DU329" t="str">
            <v>-</v>
          </cell>
          <cell r="DV329" t="str">
            <v>01209 614405</v>
          </cell>
          <cell r="DW329" t="str">
            <v>cathy.hadfield@kerrier.gov.uk</v>
          </cell>
        </row>
        <row r="330">
          <cell r="B330" t="str">
            <v>Exeter</v>
          </cell>
          <cell r="C330">
            <v>7</v>
          </cell>
          <cell r="D330">
            <v>0</v>
          </cell>
          <cell r="E330">
            <v>0</v>
          </cell>
          <cell r="F330">
            <v>0</v>
          </cell>
          <cell r="G330">
            <v>0</v>
          </cell>
          <cell r="H330">
            <v>0</v>
          </cell>
          <cell r="I330">
            <v>0</v>
          </cell>
          <cell r="J330">
            <v>0</v>
          </cell>
          <cell r="K330">
            <v>0</v>
          </cell>
          <cell r="L330">
            <v>3</v>
          </cell>
          <cell r="M330">
            <v>0</v>
          </cell>
          <cell r="N330">
            <v>1</v>
          </cell>
          <cell r="O330">
            <v>2</v>
          </cell>
          <cell r="P330">
            <v>0</v>
          </cell>
          <cell r="Q330">
            <v>0</v>
          </cell>
          <cell r="R330">
            <v>0</v>
          </cell>
          <cell r="S330">
            <v>6</v>
          </cell>
          <cell r="T330">
            <v>6</v>
          </cell>
          <cell r="U330">
            <v>13</v>
          </cell>
          <cell r="V330">
            <v>23</v>
          </cell>
          <cell r="W330">
            <v>5</v>
          </cell>
          <cell r="X330">
            <v>1</v>
          </cell>
          <cell r="Y330">
            <v>2</v>
          </cell>
          <cell r="Z330">
            <v>0</v>
          </cell>
          <cell r="AA330">
            <v>50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4</v>
          </cell>
          <cell r="BA330">
            <v>3</v>
          </cell>
          <cell r="BB330">
            <v>2</v>
          </cell>
          <cell r="BC330">
            <v>0</v>
          </cell>
          <cell r="BD330">
            <v>0</v>
          </cell>
          <cell r="BE330">
            <v>0</v>
          </cell>
          <cell r="BF330">
            <v>0</v>
          </cell>
          <cell r="BG330">
            <v>9</v>
          </cell>
          <cell r="BH330">
            <v>13</v>
          </cell>
          <cell r="BI330">
            <v>16</v>
          </cell>
          <cell r="BJ330">
            <v>26</v>
          </cell>
          <cell r="BK330">
            <v>7</v>
          </cell>
          <cell r="BL330">
            <v>1</v>
          </cell>
          <cell r="BM330">
            <v>2</v>
          </cell>
          <cell r="BN330">
            <v>0</v>
          </cell>
          <cell r="BO330">
            <v>65</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t="str">
            <v>Yes</v>
          </cell>
          <cell r="DU330" t="str">
            <v xml:space="preserve"> </v>
          </cell>
          <cell r="DV330" t="str">
            <v>01392 265723</v>
          </cell>
          <cell r="DW330" t="str">
            <v>duncan.brownlie@exeter.gov.uk</v>
          </cell>
        </row>
        <row r="331">
          <cell r="B331" t="str">
            <v>Watford</v>
          </cell>
          <cell r="C331">
            <v>4</v>
          </cell>
          <cell r="D331">
            <v>0</v>
          </cell>
          <cell r="E331">
            <v>0</v>
          </cell>
          <cell r="F331">
            <v>0</v>
          </cell>
          <cell r="G331">
            <v>0</v>
          </cell>
          <cell r="H331">
            <v>0</v>
          </cell>
          <cell r="I331">
            <v>0</v>
          </cell>
          <cell r="J331">
            <v>0</v>
          </cell>
          <cell r="K331">
            <v>0</v>
          </cell>
          <cell r="L331">
            <v>0</v>
          </cell>
          <cell r="M331">
            <v>0</v>
          </cell>
          <cell r="N331">
            <v>2</v>
          </cell>
          <cell r="O331">
            <v>0</v>
          </cell>
          <cell r="P331">
            <v>0</v>
          </cell>
          <cell r="Q331">
            <v>0</v>
          </cell>
          <cell r="R331">
            <v>0</v>
          </cell>
          <cell r="S331">
            <v>2</v>
          </cell>
          <cell r="T331">
            <v>9</v>
          </cell>
          <cell r="U331">
            <v>4</v>
          </cell>
          <cell r="V331">
            <v>5</v>
          </cell>
          <cell r="W331">
            <v>1</v>
          </cell>
          <cell r="X331">
            <v>0</v>
          </cell>
          <cell r="Y331">
            <v>1</v>
          </cell>
          <cell r="Z331">
            <v>0</v>
          </cell>
          <cell r="AA331">
            <v>20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1</v>
          </cell>
          <cell r="BC331">
            <v>0</v>
          </cell>
          <cell r="BD331">
            <v>0</v>
          </cell>
          <cell r="BE331">
            <v>0</v>
          </cell>
          <cell r="BF331">
            <v>0</v>
          </cell>
          <cell r="BG331">
            <v>1</v>
          </cell>
          <cell r="BH331">
            <v>9</v>
          </cell>
          <cell r="BI331">
            <v>4</v>
          </cell>
          <cell r="BJ331">
            <v>8</v>
          </cell>
          <cell r="BK331">
            <v>1</v>
          </cell>
          <cell r="BL331">
            <v>0</v>
          </cell>
          <cell r="BM331">
            <v>1</v>
          </cell>
          <cell r="BN331">
            <v>0</v>
          </cell>
          <cell r="BO331">
            <v>23</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t="str">
            <v>Yes</v>
          </cell>
          <cell r="DU331" t="str">
            <v>-</v>
          </cell>
          <cell r="DV331" t="str">
            <v>01923 278902</v>
          </cell>
          <cell r="DW331" t="str">
            <v>rachel.dawson@watford.gov.uk</v>
          </cell>
        </row>
        <row r="332">
          <cell r="B332" t="str">
            <v>North Lincolnshire</v>
          </cell>
          <cell r="C332">
            <v>2</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4</v>
          </cell>
          <cell r="U332">
            <v>0</v>
          </cell>
          <cell r="V332">
            <v>0</v>
          </cell>
          <cell r="W332">
            <v>0</v>
          </cell>
          <cell r="X332">
            <v>0</v>
          </cell>
          <cell r="Y332">
            <v>0</v>
          </cell>
          <cell r="Z332">
            <v>0</v>
          </cell>
          <cell r="AA332">
            <v>4</v>
          </cell>
          <cell r="AB332">
            <v>1</v>
          </cell>
          <cell r="AC332">
            <v>0</v>
          </cell>
          <cell r="AD332">
            <v>0</v>
          </cell>
          <cell r="AE332">
            <v>0</v>
          </cell>
          <cell r="AF332">
            <v>0</v>
          </cell>
          <cell r="AG332">
            <v>0</v>
          </cell>
          <cell r="AH332">
            <v>0</v>
          </cell>
          <cell r="AI332">
            <v>1</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1</v>
          </cell>
          <cell r="BA332">
            <v>0</v>
          </cell>
          <cell r="BB332">
            <v>0</v>
          </cell>
          <cell r="BC332">
            <v>0</v>
          </cell>
          <cell r="BD332">
            <v>0</v>
          </cell>
          <cell r="BE332">
            <v>0</v>
          </cell>
          <cell r="BF332">
            <v>0</v>
          </cell>
          <cell r="BG332">
            <v>1</v>
          </cell>
          <cell r="BH332">
            <v>6</v>
          </cell>
          <cell r="BI332">
            <v>0</v>
          </cell>
          <cell r="BJ332">
            <v>0</v>
          </cell>
          <cell r="BK332">
            <v>0</v>
          </cell>
          <cell r="BL332">
            <v>0</v>
          </cell>
          <cell r="BM332">
            <v>0</v>
          </cell>
          <cell r="BN332">
            <v>0</v>
          </cell>
          <cell r="BO332">
            <v>6</v>
          </cell>
          <cell r="BP332">
            <v>1</v>
          </cell>
          <cell r="BQ332">
            <v>0</v>
          </cell>
          <cell r="BR332">
            <v>0</v>
          </cell>
          <cell r="BS332">
            <v>0</v>
          </cell>
          <cell r="BT332">
            <v>0</v>
          </cell>
          <cell r="BU332">
            <v>0</v>
          </cell>
          <cell r="BV332">
            <v>0</v>
          </cell>
          <cell r="BW332">
            <v>1</v>
          </cell>
          <cell r="BX332">
            <v>4</v>
          </cell>
          <cell r="BY332">
            <v>0</v>
          </cell>
          <cell r="BZ332">
            <v>0</v>
          </cell>
          <cell r="CA332">
            <v>0</v>
          </cell>
          <cell r="CB332">
            <v>0</v>
          </cell>
          <cell r="CC332">
            <v>0</v>
          </cell>
          <cell r="CD332">
            <v>0</v>
          </cell>
          <cell r="CE332">
            <v>4</v>
          </cell>
          <cell r="CF332">
            <v>2</v>
          </cell>
          <cell r="CG332">
            <v>0</v>
          </cell>
          <cell r="CH332">
            <v>0</v>
          </cell>
          <cell r="CI332">
            <v>0</v>
          </cell>
          <cell r="CJ332">
            <v>0</v>
          </cell>
          <cell r="CK332">
            <v>0</v>
          </cell>
          <cell r="CL332">
            <v>0</v>
          </cell>
          <cell r="CM332">
            <v>2</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1</v>
          </cell>
          <cell r="DE332">
            <v>0</v>
          </cell>
          <cell r="DF332">
            <v>0</v>
          </cell>
          <cell r="DG332">
            <v>0</v>
          </cell>
          <cell r="DH332">
            <v>0</v>
          </cell>
          <cell r="DI332">
            <v>0</v>
          </cell>
          <cell r="DJ332">
            <v>0</v>
          </cell>
          <cell r="DK332">
            <v>1</v>
          </cell>
          <cell r="DL332">
            <v>8</v>
          </cell>
          <cell r="DM332">
            <v>0</v>
          </cell>
          <cell r="DN332">
            <v>0</v>
          </cell>
          <cell r="DO332">
            <v>0</v>
          </cell>
          <cell r="DP332">
            <v>0</v>
          </cell>
          <cell r="DQ332">
            <v>0</v>
          </cell>
          <cell r="DR332">
            <v>0</v>
          </cell>
          <cell r="DS332">
            <v>8</v>
          </cell>
          <cell r="DT332" t="str">
            <v>Yes</v>
          </cell>
          <cell r="DU332" t="str">
            <v>-</v>
          </cell>
          <cell r="DV332" t="str">
            <v>01724 747650</v>
          </cell>
          <cell r="DW332" t="str">
            <v>geoff.emberlin@northlincs.gov.uk</v>
          </cell>
        </row>
        <row r="333">
          <cell r="B333" t="str">
            <v>Melton</v>
          </cell>
          <cell r="C333">
            <v>3</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3</v>
          </cell>
          <cell r="W333">
            <v>0</v>
          </cell>
          <cell r="X333">
            <v>0</v>
          </cell>
          <cell r="Y333">
            <v>0</v>
          </cell>
          <cell r="Z333">
            <v>0</v>
          </cell>
          <cell r="AA333">
            <v>3</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3</v>
          </cell>
          <cell r="BK333">
            <v>0</v>
          </cell>
          <cell r="BL333">
            <v>0</v>
          </cell>
          <cell r="BM333">
            <v>0</v>
          </cell>
          <cell r="BN333">
            <v>0</v>
          </cell>
          <cell r="BO333">
            <v>3</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t="str">
            <v>Yes</v>
          </cell>
          <cell r="DU333" t="str">
            <v>-</v>
          </cell>
          <cell r="DV333" t="str">
            <v>01664502502</v>
          </cell>
          <cell r="DW333" t="str">
            <v>njackson@melton.gov.uk</v>
          </cell>
        </row>
        <row r="334">
          <cell r="B334" t="str">
            <v>North Norfolk</v>
          </cell>
          <cell r="C334">
            <v>4</v>
          </cell>
          <cell r="D334">
            <v>0</v>
          </cell>
          <cell r="E334">
            <v>0</v>
          </cell>
          <cell r="F334">
            <v>0</v>
          </cell>
          <cell r="G334">
            <v>0</v>
          </cell>
          <cell r="H334">
            <v>0</v>
          </cell>
          <cell r="I334">
            <v>0</v>
          </cell>
          <cell r="J334">
            <v>0</v>
          </cell>
          <cell r="K334">
            <v>0</v>
          </cell>
          <cell r="L334">
            <v>2</v>
          </cell>
          <cell r="M334">
            <v>0</v>
          </cell>
          <cell r="N334">
            <v>0</v>
          </cell>
          <cell r="O334">
            <v>0</v>
          </cell>
          <cell r="P334">
            <v>0</v>
          </cell>
          <cell r="Q334">
            <v>0</v>
          </cell>
          <cell r="R334">
            <v>0</v>
          </cell>
          <cell r="S334">
            <v>2</v>
          </cell>
          <cell r="T334">
            <v>13</v>
          </cell>
          <cell r="U334">
            <v>3</v>
          </cell>
          <cell r="V334">
            <v>1</v>
          </cell>
          <cell r="W334">
            <v>1</v>
          </cell>
          <cell r="X334">
            <v>0</v>
          </cell>
          <cell r="Y334">
            <v>0</v>
          </cell>
          <cell r="Z334">
            <v>0</v>
          </cell>
          <cell r="AA334">
            <v>18</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1</v>
          </cell>
          <cell r="BA334">
            <v>0</v>
          </cell>
          <cell r="BB334">
            <v>0</v>
          </cell>
          <cell r="BC334">
            <v>0</v>
          </cell>
          <cell r="BD334">
            <v>0</v>
          </cell>
          <cell r="BE334">
            <v>0</v>
          </cell>
          <cell r="BF334">
            <v>0</v>
          </cell>
          <cell r="BG334">
            <v>1</v>
          </cell>
          <cell r="BH334">
            <v>16</v>
          </cell>
          <cell r="BI334">
            <v>3</v>
          </cell>
          <cell r="BJ334">
            <v>1</v>
          </cell>
          <cell r="BK334">
            <v>1</v>
          </cell>
          <cell r="BL334">
            <v>0</v>
          </cell>
          <cell r="BM334">
            <v>0</v>
          </cell>
          <cell r="BN334">
            <v>0</v>
          </cell>
          <cell r="BO334">
            <v>21</v>
          </cell>
          <cell r="BP334">
            <v>0</v>
          </cell>
          <cell r="BQ334">
            <v>0</v>
          </cell>
          <cell r="BR334">
            <v>0</v>
          </cell>
          <cell r="BS334">
            <v>0</v>
          </cell>
          <cell r="BT334">
            <v>0</v>
          </cell>
          <cell r="BU334">
            <v>0</v>
          </cell>
          <cell r="BV334">
            <v>0</v>
          </cell>
          <cell r="BW334">
            <v>0</v>
          </cell>
          <cell r="BX334">
            <v>1</v>
          </cell>
          <cell r="BY334">
            <v>1</v>
          </cell>
          <cell r="BZ334">
            <v>0</v>
          </cell>
          <cell r="CA334">
            <v>0</v>
          </cell>
          <cell r="CB334">
            <v>0</v>
          </cell>
          <cell r="CC334">
            <v>0</v>
          </cell>
          <cell r="CD334">
            <v>0</v>
          </cell>
          <cell r="CE334">
            <v>2</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1</v>
          </cell>
          <cell r="DM334">
            <v>1</v>
          </cell>
          <cell r="DN334">
            <v>0</v>
          </cell>
          <cell r="DO334">
            <v>0</v>
          </cell>
          <cell r="DP334">
            <v>0</v>
          </cell>
          <cell r="DQ334">
            <v>0</v>
          </cell>
          <cell r="DR334">
            <v>0</v>
          </cell>
          <cell r="DS334">
            <v>2</v>
          </cell>
          <cell r="DT334" t="str">
            <v>Yes</v>
          </cell>
          <cell r="DU334" t="str">
            <v>-</v>
          </cell>
          <cell r="DV334" t="str">
            <v>01263 516222</v>
          </cell>
          <cell r="DW334" t="str">
            <v>Lisa.Grice@north-norfolk.gov.uk</v>
          </cell>
        </row>
        <row r="335">
          <cell r="B335" t="str">
            <v>Ryedale</v>
          </cell>
          <cell r="C335">
            <v>2</v>
          </cell>
          <cell r="D335">
            <v>0</v>
          </cell>
          <cell r="E335">
            <v>0</v>
          </cell>
          <cell r="F335">
            <v>0</v>
          </cell>
          <cell r="G335">
            <v>0</v>
          </cell>
          <cell r="H335">
            <v>0</v>
          </cell>
          <cell r="I335">
            <v>0</v>
          </cell>
          <cell r="J335">
            <v>0</v>
          </cell>
          <cell r="K335">
            <v>0</v>
          </cell>
          <cell r="L335">
            <v>1</v>
          </cell>
          <cell r="M335">
            <v>0</v>
          </cell>
          <cell r="N335">
            <v>0</v>
          </cell>
          <cell r="O335">
            <v>0</v>
          </cell>
          <cell r="P335">
            <v>0</v>
          </cell>
          <cell r="Q335">
            <v>0</v>
          </cell>
          <cell r="R335">
            <v>0</v>
          </cell>
          <cell r="S335">
            <v>1</v>
          </cell>
          <cell r="T335">
            <v>3</v>
          </cell>
          <cell r="U335">
            <v>1</v>
          </cell>
          <cell r="V335">
            <v>1</v>
          </cell>
          <cell r="W335">
            <v>0</v>
          </cell>
          <cell r="X335">
            <v>0</v>
          </cell>
          <cell r="Y335">
            <v>0</v>
          </cell>
          <cell r="Z335">
            <v>0</v>
          </cell>
          <cell r="AA335">
            <v>5</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1</v>
          </cell>
          <cell r="BA335">
            <v>0</v>
          </cell>
          <cell r="BB335">
            <v>0</v>
          </cell>
          <cell r="BC335">
            <v>0</v>
          </cell>
          <cell r="BD335">
            <v>0</v>
          </cell>
          <cell r="BE335">
            <v>0</v>
          </cell>
          <cell r="BF335">
            <v>0</v>
          </cell>
          <cell r="BG335">
            <v>1</v>
          </cell>
          <cell r="BH335">
            <v>5</v>
          </cell>
          <cell r="BI335">
            <v>1</v>
          </cell>
          <cell r="BJ335">
            <v>1</v>
          </cell>
          <cell r="BK335">
            <v>0</v>
          </cell>
          <cell r="BL335">
            <v>0</v>
          </cell>
          <cell r="BM335">
            <v>0</v>
          </cell>
          <cell r="BN335">
            <v>0</v>
          </cell>
          <cell r="BO335">
            <v>7</v>
          </cell>
          <cell r="BP335">
            <v>0</v>
          </cell>
          <cell r="BQ335">
            <v>0</v>
          </cell>
          <cell r="BR335">
            <v>0</v>
          </cell>
          <cell r="BS335">
            <v>0</v>
          </cell>
          <cell r="BT335">
            <v>0</v>
          </cell>
          <cell r="BU335">
            <v>0</v>
          </cell>
          <cell r="BV335">
            <v>0</v>
          </cell>
          <cell r="BW335">
            <v>0</v>
          </cell>
          <cell r="BX335">
            <v>1</v>
          </cell>
          <cell r="BY335">
            <v>0</v>
          </cell>
          <cell r="BZ335">
            <v>0</v>
          </cell>
          <cell r="CA335">
            <v>0</v>
          </cell>
          <cell r="CB335">
            <v>0</v>
          </cell>
          <cell r="CC335">
            <v>0</v>
          </cell>
          <cell r="CD335">
            <v>0</v>
          </cell>
          <cell r="CE335">
            <v>1</v>
          </cell>
          <cell r="CF335">
            <v>1</v>
          </cell>
          <cell r="CG335">
            <v>0</v>
          </cell>
          <cell r="CH335">
            <v>0</v>
          </cell>
          <cell r="CI335">
            <v>0</v>
          </cell>
          <cell r="CJ335">
            <v>0</v>
          </cell>
          <cell r="CK335">
            <v>0</v>
          </cell>
          <cell r="CL335">
            <v>0</v>
          </cell>
          <cell r="CM335">
            <v>1</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2</v>
          </cell>
          <cell r="DM335">
            <v>0</v>
          </cell>
          <cell r="DN335">
            <v>0</v>
          </cell>
          <cell r="DO335">
            <v>0</v>
          </cell>
          <cell r="DP335">
            <v>0</v>
          </cell>
          <cell r="DQ335">
            <v>0</v>
          </cell>
          <cell r="DR335">
            <v>0</v>
          </cell>
          <cell r="DS335">
            <v>2</v>
          </cell>
          <cell r="DT335" t="str">
            <v>Yes</v>
          </cell>
          <cell r="DU335" t="str">
            <v>-</v>
          </cell>
          <cell r="DV335" t="str">
            <v>01653 600666 ext 383</v>
          </cell>
          <cell r="DW335" t="str">
            <v>richard.etherington@ryedale.gov.uk</v>
          </cell>
        </row>
        <row r="336">
          <cell r="B336" t="str">
            <v>Daventry</v>
          </cell>
          <cell r="C336">
            <v>3</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5</v>
          </cell>
          <cell r="U336">
            <v>4</v>
          </cell>
          <cell r="V336">
            <v>2</v>
          </cell>
          <cell r="W336">
            <v>0</v>
          </cell>
          <cell r="X336">
            <v>0</v>
          </cell>
          <cell r="Y336">
            <v>0</v>
          </cell>
          <cell r="Z336">
            <v>0</v>
          </cell>
          <cell r="AA336">
            <v>11</v>
          </cell>
          <cell r="AB336">
            <v>1</v>
          </cell>
          <cell r="AC336">
            <v>0</v>
          </cell>
          <cell r="AD336">
            <v>0</v>
          </cell>
          <cell r="AE336">
            <v>0</v>
          </cell>
          <cell r="AF336">
            <v>0</v>
          </cell>
          <cell r="AG336">
            <v>0</v>
          </cell>
          <cell r="AH336">
            <v>0</v>
          </cell>
          <cell r="AI336">
            <v>1</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6</v>
          </cell>
          <cell r="BI336">
            <v>4</v>
          </cell>
          <cell r="BJ336">
            <v>2</v>
          </cell>
          <cell r="BK336">
            <v>0</v>
          </cell>
          <cell r="BL336">
            <v>0</v>
          </cell>
          <cell r="BM336">
            <v>0</v>
          </cell>
          <cell r="BN336">
            <v>0</v>
          </cell>
          <cell r="BO336">
            <v>12</v>
          </cell>
          <cell r="BP336">
            <v>0</v>
          </cell>
          <cell r="BQ336">
            <v>0</v>
          </cell>
          <cell r="BR336">
            <v>0</v>
          </cell>
          <cell r="BS336">
            <v>0</v>
          </cell>
          <cell r="BT336">
            <v>0</v>
          </cell>
          <cell r="BU336">
            <v>0</v>
          </cell>
          <cell r="BV336">
            <v>0</v>
          </cell>
          <cell r="BW336">
            <v>0</v>
          </cell>
          <cell r="BX336">
            <v>3</v>
          </cell>
          <cell r="BY336">
            <v>0</v>
          </cell>
          <cell r="BZ336">
            <v>0</v>
          </cell>
          <cell r="CA336">
            <v>0</v>
          </cell>
          <cell r="CB336">
            <v>0</v>
          </cell>
          <cell r="CC336">
            <v>0</v>
          </cell>
          <cell r="CD336">
            <v>0</v>
          </cell>
          <cell r="CE336">
            <v>3</v>
          </cell>
          <cell r="CF336">
            <v>1</v>
          </cell>
          <cell r="CG336">
            <v>0</v>
          </cell>
          <cell r="CH336">
            <v>0</v>
          </cell>
          <cell r="CI336">
            <v>0</v>
          </cell>
          <cell r="CJ336">
            <v>0</v>
          </cell>
          <cell r="CK336">
            <v>0</v>
          </cell>
          <cell r="CL336">
            <v>0</v>
          </cell>
          <cell r="CM336">
            <v>1</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4</v>
          </cell>
          <cell r="DM336">
            <v>0</v>
          </cell>
          <cell r="DN336">
            <v>0</v>
          </cell>
          <cell r="DO336">
            <v>0</v>
          </cell>
          <cell r="DP336">
            <v>0</v>
          </cell>
          <cell r="DQ336">
            <v>0</v>
          </cell>
          <cell r="DR336">
            <v>0</v>
          </cell>
          <cell r="DS336">
            <v>4</v>
          </cell>
          <cell r="DT336" t="str">
            <v>Yes</v>
          </cell>
          <cell r="DU336" t="str">
            <v>-</v>
          </cell>
          <cell r="DV336" t="str">
            <v>01327 302235</v>
          </cell>
          <cell r="DW336" t="str">
            <v>kdoogan@daventrydc.gov.uk</v>
          </cell>
        </row>
        <row r="337">
          <cell r="B337" t="str">
            <v>Stafford</v>
          </cell>
          <cell r="C337">
            <v>8</v>
          </cell>
          <cell r="D337">
            <v>1</v>
          </cell>
          <cell r="E337">
            <v>0</v>
          </cell>
          <cell r="F337">
            <v>0</v>
          </cell>
          <cell r="G337">
            <v>0</v>
          </cell>
          <cell r="H337">
            <v>0</v>
          </cell>
          <cell r="I337">
            <v>0</v>
          </cell>
          <cell r="J337">
            <v>0</v>
          </cell>
          <cell r="K337">
            <v>1</v>
          </cell>
          <cell r="L337">
            <v>0</v>
          </cell>
          <cell r="M337">
            <v>0</v>
          </cell>
          <cell r="N337">
            <v>0</v>
          </cell>
          <cell r="O337">
            <v>0</v>
          </cell>
          <cell r="P337">
            <v>0</v>
          </cell>
          <cell r="Q337">
            <v>0</v>
          </cell>
          <cell r="R337">
            <v>0</v>
          </cell>
          <cell r="S337">
            <v>0</v>
          </cell>
          <cell r="T337">
            <v>4</v>
          </cell>
          <cell r="U337">
            <v>0</v>
          </cell>
          <cell r="V337">
            <v>0</v>
          </cell>
          <cell r="W337">
            <v>0</v>
          </cell>
          <cell r="X337">
            <v>0</v>
          </cell>
          <cell r="Y337">
            <v>0</v>
          </cell>
          <cell r="Z337">
            <v>0</v>
          </cell>
          <cell r="AA337">
            <v>4</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1</v>
          </cell>
          <cell r="BA337">
            <v>0</v>
          </cell>
          <cell r="BB337">
            <v>0</v>
          </cell>
          <cell r="BC337">
            <v>0</v>
          </cell>
          <cell r="BD337">
            <v>0</v>
          </cell>
          <cell r="BE337">
            <v>0</v>
          </cell>
          <cell r="BF337">
            <v>0</v>
          </cell>
          <cell r="BG337">
            <v>1</v>
          </cell>
          <cell r="BH337">
            <v>6</v>
          </cell>
          <cell r="BI337">
            <v>0</v>
          </cell>
          <cell r="BJ337">
            <v>0</v>
          </cell>
          <cell r="BK337">
            <v>0</v>
          </cell>
          <cell r="BL337">
            <v>0</v>
          </cell>
          <cell r="BM337">
            <v>0</v>
          </cell>
          <cell r="BN337">
            <v>0</v>
          </cell>
          <cell r="BO337">
            <v>6</v>
          </cell>
          <cell r="BP337">
            <v>2</v>
          </cell>
          <cell r="BQ337">
            <v>0</v>
          </cell>
          <cell r="BR337">
            <v>0</v>
          </cell>
          <cell r="BS337">
            <v>0</v>
          </cell>
          <cell r="BT337">
            <v>0</v>
          </cell>
          <cell r="BU337">
            <v>0</v>
          </cell>
          <cell r="BV337">
            <v>0</v>
          </cell>
          <cell r="BW337">
            <v>2</v>
          </cell>
          <cell r="BX337">
            <v>26</v>
          </cell>
          <cell r="BY337">
            <v>0</v>
          </cell>
          <cell r="BZ337">
            <v>0</v>
          </cell>
          <cell r="CA337">
            <v>0</v>
          </cell>
          <cell r="CB337">
            <v>0</v>
          </cell>
          <cell r="CC337">
            <v>0</v>
          </cell>
          <cell r="CD337">
            <v>0</v>
          </cell>
          <cell r="CE337">
            <v>26</v>
          </cell>
          <cell r="CF337">
            <v>2</v>
          </cell>
          <cell r="CG337">
            <v>0</v>
          </cell>
          <cell r="CH337">
            <v>0</v>
          </cell>
          <cell r="CI337">
            <v>0</v>
          </cell>
          <cell r="CJ337">
            <v>0</v>
          </cell>
          <cell r="CK337">
            <v>0</v>
          </cell>
          <cell r="CL337">
            <v>0</v>
          </cell>
          <cell r="CM337">
            <v>2</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30</v>
          </cell>
          <cell r="DM337">
            <v>0</v>
          </cell>
          <cell r="DN337">
            <v>0</v>
          </cell>
          <cell r="DO337">
            <v>0</v>
          </cell>
          <cell r="DP337">
            <v>0</v>
          </cell>
          <cell r="DQ337">
            <v>0</v>
          </cell>
          <cell r="DR337">
            <v>0</v>
          </cell>
          <cell r="DS337">
            <v>30</v>
          </cell>
          <cell r="DT337" t="str">
            <v>Yes</v>
          </cell>
          <cell r="DU337" t="str">
            <v>-</v>
          </cell>
          <cell r="DV337" t="str">
            <v>01785 619382</v>
          </cell>
          <cell r="DW337" t="str">
            <v>sward@staffordbc.gov.uk</v>
          </cell>
        </row>
        <row r="338">
          <cell r="B338" t="str">
            <v>Guildford</v>
          </cell>
          <cell r="C338">
            <v>6</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1</v>
          </cell>
          <cell r="X338">
            <v>0</v>
          </cell>
          <cell r="Y338">
            <v>0</v>
          </cell>
          <cell r="Z338">
            <v>1</v>
          </cell>
          <cell r="AA338">
            <v>2</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1</v>
          </cell>
          <cell r="BL338">
            <v>0</v>
          </cell>
          <cell r="BM338">
            <v>0</v>
          </cell>
          <cell r="BN338">
            <v>1</v>
          </cell>
          <cell r="BO338">
            <v>2</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t="str">
            <v>Yes</v>
          </cell>
          <cell r="DU338" t="str">
            <v>-</v>
          </cell>
          <cell r="DV338" t="str">
            <v>01483 444264</v>
          </cell>
          <cell r="DW338" t="str">
            <v>david.newbery@guildford.gov.uk</v>
          </cell>
        </row>
        <row r="339">
          <cell r="B339" t="str">
            <v>Adur</v>
          </cell>
          <cell r="C339">
            <v>6</v>
          </cell>
          <cell r="D339">
            <v>0</v>
          </cell>
          <cell r="E339">
            <v>0</v>
          </cell>
          <cell r="F339">
            <v>0</v>
          </cell>
          <cell r="G339">
            <v>0</v>
          </cell>
          <cell r="H339">
            <v>0</v>
          </cell>
          <cell r="I339">
            <v>0</v>
          </cell>
          <cell r="J339">
            <v>0</v>
          </cell>
          <cell r="K339">
            <v>0</v>
          </cell>
          <cell r="L339">
            <v>0</v>
          </cell>
          <cell r="M339">
            <v>1</v>
          </cell>
          <cell r="N339">
            <v>1</v>
          </cell>
          <cell r="O339">
            <v>1</v>
          </cell>
          <cell r="P339">
            <v>0</v>
          </cell>
          <cell r="Q339">
            <v>0</v>
          </cell>
          <cell r="R339">
            <v>0</v>
          </cell>
          <cell r="S339">
            <v>3</v>
          </cell>
          <cell r="T339">
            <v>3</v>
          </cell>
          <cell r="U339">
            <v>0</v>
          </cell>
          <cell r="V339">
            <v>6</v>
          </cell>
          <cell r="W339">
            <v>4</v>
          </cell>
          <cell r="X339">
            <v>2</v>
          </cell>
          <cell r="Y339">
            <v>0</v>
          </cell>
          <cell r="Z339">
            <v>0</v>
          </cell>
          <cell r="AA339">
            <v>15</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4</v>
          </cell>
          <cell r="AS339">
            <v>0</v>
          </cell>
          <cell r="AT339">
            <v>0</v>
          </cell>
          <cell r="AU339">
            <v>0</v>
          </cell>
          <cell r="AV339">
            <v>0</v>
          </cell>
          <cell r="AW339">
            <v>0</v>
          </cell>
          <cell r="AX339">
            <v>0</v>
          </cell>
          <cell r="AY339">
            <v>4</v>
          </cell>
          <cell r="AZ339">
            <v>2</v>
          </cell>
          <cell r="BA339">
            <v>0</v>
          </cell>
          <cell r="BB339">
            <v>0</v>
          </cell>
          <cell r="BC339">
            <v>0</v>
          </cell>
          <cell r="BD339">
            <v>0</v>
          </cell>
          <cell r="BE339">
            <v>0</v>
          </cell>
          <cell r="BF339">
            <v>0</v>
          </cell>
          <cell r="BG339">
            <v>2</v>
          </cell>
          <cell r="BH339">
            <v>9</v>
          </cell>
          <cell r="BI339">
            <v>1</v>
          </cell>
          <cell r="BJ339">
            <v>7</v>
          </cell>
          <cell r="BK339">
            <v>5</v>
          </cell>
          <cell r="BL339">
            <v>2</v>
          </cell>
          <cell r="BM339">
            <v>0</v>
          </cell>
          <cell r="BN339">
            <v>0</v>
          </cell>
          <cell r="BO339">
            <v>24</v>
          </cell>
          <cell r="BP339">
            <v>0</v>
          </cell>
          <cell r="BQ339">
            <v>0</v>
          </cell>
          <cell r="BR339">
            <v>0</v>
          </cell>
          <cell r="BS339">
            <v>0</v>
          </cell>
          <cell r="BT339">
            <v>0</v>
          </cell>
          <cell r="BU339">
            <v>0</v>
          </cell>
          <cell r="BV339">
            <v>0</v>
          </cell>
          <cell r="BW339">
            <v>0</v>
          </cell>
          <cell r="BX339">
            <v>2</v>
          </cell>
          <cell r="BY339">
            <v>0</v>
          </cell>
          <cell r="BZ339">
            <v>0</v>
          </cell>
          <cell r="CA339">
            <v>0</v>
          </cell>
          <cell r="CB339">
            <v>0</v>
          </cell>
          <cell r="CC339">
            <v>0</v>
          </cell>
          <cell r="CD339">
            <v>0</v>
          </cell>
          <cell r="CE339">
            <v>2</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2</v>
          </cell>
          <cell r="CW339">
            <v>0</v>
          </cell>
          <cell r="CX339">
            <v>0</v>
          </cell>
          <cell r="CY339">
            <v>0</v>
          </cell>
          <cell r="CZ339">
            <v>0</v>
          </cell>
          <cell r="DA339">
            <v>0</v>
          </cell>
          <cell r="DB339">
            <v>0</v>
          </cell>
          <cell r="DC339">
            <v>2</v>
          </cell>
          <cell r="DD339">
            <v>1</v>
          </cell>
          <cell r="DE339">
            <v>0</v>
          </cell>
          <cell r="DF339">
            <v>0</v>
          </cell>
          <cell r="DG339">
            <v>0</v>
          </cell>
          <cell r="DH339">
            <v>0</v>
          </cell>
          <cell r="DI339">
            <v>0</v>
          </cell>
          <cell r="DJ339">
            <v>0</v>
          </cell>
          <cell r="DK339">
            <v>1</v>
          </cell>
          <cell r="DL339">
            <v>5</v>
          </cell>
          <cell r="DM339">
            <v>0</v>
          </cell>
          <cell r="DN339">
            <v>0</v>
          </cell>
          <cell r="DO339">
            <v>0</v>
          </cell>
          <cell r="DP339">
            <v>0</v>
          </cell>
          <cell r="DQ339">
            <v>0</v>
          </cell>
          <cell r="DR339">
            <v>0</v>
          </cell>
          <cell r="DS339">
            <v>5</v>
          </cell>
          <cell r="DT339" t="str">
            <v>Yes</v>
          </cell>
          <cell r="DU339" t="str">
            <v>-</v>
          </cell>
          <cell r="DV339" t="str">
            <v>01273 263352</v>
          </cell>
          <cell r="DW339" t="str">
            <v>marilyn.stephens@adur.gov.uk</v>
          </cell>
        </row>
        <row r="340">
          <cell r="B340" t="str">
            <v>Haringey</v>
          </cell>
          <cell r="C340">
            <v>5</v>
          </cell>
          <cell r="D340">
            <v>0</v>
          </cell>
          <cell r="E340">
            <v>0</v>
          </cell>
          <cell r="F340">
            <v>0</v>
          </cell>
          <cell r="G340">
            <v>0</v>
          </cell>
          <cell r="H340">
            <v>0</v>
          </cell>
          <cell r="I340">
            <v>0</v>
          </cell>
          <cell r="J340">
            <v>0</v>
          </cell>
          <cell r="K340">
            <v>0</v>
          </cell>
          <cell r="L340">
            <v>0</v>
          </cell>
          <cell r="M340">
            <v>0</v>
          </cell>
          <cell r="N340">
            <v>2</v>
          </cell>
          <cell r="O340">
            <v>0</v>
          </cell>
          <cell r="P340">
            <v>0</v>
          </cell>
          <cell r="Q340">
            <v>0</v>
          </cell>
          <cell r="R340">
            <v>0</v>
          </cell>
          <cell r="S340">
            <v>2</v>
          </cell>
          <cell r="T340">
            <v>1</v>
          </cell>
          <cell r="U340">
            <v>1</v>
          </cell>
          <cell r="V340">
            <v>4</v>
          </cell>
          <cell r="W340">
            <v>4</v>
          </cell>
          <cell r="X340">
            <v>0</v>
          </cell>
          <cell r="Y340">
            <v>18</v>
          </cell>
          <cell r="Z340">
            <v>0</v>
          </cell>
          <cell r="AA340">
            <v>28</v>
          </cell>
          <cell r="AB340">
            <v>0</v>
          </cell>
          <cell r="AC340">
            <v>0</v>
          </cell>
          <cell r="AD340">
            <v>0</v>
          </cell>
          <cell r="AE340">
            <v>0</v>
          </cell>
          <cell r="AF340">
            <v>0</v>
          </cell>
          <cell r="AG340">
            <v>2</v>
          </cell>
          <cell r="AH340">
            <v>0</v>
          </cell>
          <cell r="AI340">
            <v>2</v>
          </cell>
          <cell r="AJ340">
            <v>0</v>
          </cell>
          <cell r="AK340">
            <v>0</v>
          </cell>
          <cell r="AL340">
            <v>0</v>
          </cell>
          <cell r="AM340">
            <v>0</v>
          </cell>
          <cell r="AN340">
            <v>0</v>
          </cell>
          <cell r="AO340">
            <v>0</v>
          </cell>
          <cell r="AP340">
            <v>0</v>
          </cell>
          <cell r="AQ340">
            <v>0</v>
          </cell>
          <cell r="AR340">
            <v>2</v>
          </cell>
          <cell r="AS340">
            <v>3</v>
          </cell>
          <cell r="AT340">
            <v>4</v>
          </cell>
          <cell r="AU340">
            <v>6</v>
          </cell>
          <cell r="AV340">
            <v>0</v>
          </cell>
          <cell r="AW340">
            <v>12</v>
          </cell>
          <cell r="AX340">
            <v>0</v>
          </cell>
          <cell r="AY340">
            <v>27</v>
          </cell>
          <cell r="AZ340">
            <v>0</v>
          </cell>
          <cell r="BA340">
            <v>0</v>
          </cell>
          <cell r="BB340">
            <v>0</v>
          </cell>
          <cell r="BC340">
            <v>0</v>
          </cell>
          <cell r="BD340">
            <v>0</v>
          </cell>
          <cell r="BE340">
            <v>0</v>
          </cell>
          <cell r="BF340">
            <v>0</v>
          </cell>
          <cell r="BG340">
            <v>0</v>
          </cell>
          <cell r="BH340">
            <v>3</v>
          </cell>
          <cell r="BI340">
            <v>4</v>
          </cell>
          <cell r="BJ340">
            <v>10</v>
          </cell>
          <cell r="BK340">
            <v>10</v>
          </cell>
          <cell r="BL340">
            <v>0</v>
          </cell>
          <cell r="BM340">
            <v>32</v>
          </cell>
          <cell r="BN340">
            <v>0</v>
          </cell>
          <cell r="BO340">
            <v>59</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t="str">
            <v>Yes</v>
          </cell>
          <cell r="DU340" t="str">
            <v/>
          </cell>
          <cell r="DV340" t="str">
            <v>020 4489 4454</v>
          </cell>
          <cell r="DW340" t="str">
            <v>greg.carter@haringey.gov.uk</v>
          </cell>
        </row>
        <row r="341">
          <cell r="B341" t="str">
            <v>Bristol</v>
          </cell>
          <cell r="C341">
            <v>7</v>
          </cell>
          <cell r="D341">
            <v>0</v>
          </cell>
          <cell r="E341">
            <v>0</v>
          </cell>
          <cell r="F341">
            <v>0</v>
          </cell>
          <cell r="G341">
            <v>0</v>
          </cell>
          <cell r="H341">
            <v>0</v>
          </cell>
          <cell r="I341">
            <v>0</v>
          </cell>
          <cell r="J341">
            <v>0</v>
          </cell>
          <cell r="K341">
            <v>0</v>
          </cell>
          <cell r="L341">
            <v>6</v>
          </cell>
          <cell r="M341">
            <v>2</v>
          </cell>
          <cell r="N341">
            <v>0</v>
          </cell>
          <cell r="O341">
            <v>0</v>
          </cell>
          <cell r="P341">
            <v>0</v>
          </cell>
          <cell r="Q341">
            <v>0</v>
          </cell>
          <cell r="R341">
            <v>0</v>
          </cell>
          <cell r="S341">
            <v>8</v>
          </cell>
          <cell r="T341">
            <v>43</v>
          </cell>
          <cell r="U341">
            <v>22</v>
          </cell>
          <cell r="V341">
            <v>8</v>
          </cell>
          <cell r="W341">
            <v>3</v>
          </cell>
          <cell r="X341">
            <v>0</v>
          </cell>
          <cell r="Y341">
            <v>0</v>
          </cell>
          <cell r="Z341">
            <v>0</v>
          </cell>
          <cell r="AA341">
            <v>76</v>
          </cell>
          <cell r="AB341">
            <v>0</v>
          </cell>
          <cell r="AC341">
            <v>0</v>
          </cell>
          <cell r="AD341">
            <v>1</v>
          </cell>
          <cell r="AE341">
            <v>0</v>
          </cell>
          <cell r="AF341">
            <v>0</v>
          </cell>
          <cell r="AG341">
            <v>0</v>
          </cell>
          <cell r="AH341">
            <v>0</v>
          </cell>
          <cell r="AI341">
            <v>1</v>
          </cell>
          <cell r="AJ341">
            <v>0</v>
          </cell>
          <cell r="AK341">
            <v>0</v>
          </cell>
          <cell r="AL341">
            <v>0</v>
          </cell>
          <cell r="AM341">
            <v>0</v>
          </cell>
          <cell r="AN341">
            <v>0</v>
          </cell>
          <cell r="AO341">
            <v>0</v>
          </cell>
          <cell r="AP341">
            <v>0</v>
          </cell>
          <cell r="AQ341">
            <v>0</v>
          </cell>
          <cell r="AR341">
            <v>5</v>
          </cell>
          <cell r="AS341">
            <v>0</v>
          </cell>
          <cell r="AT341">
            <v>2</v>
          </cell>
          <cell r="AU341">
            <v>1</v>
          </cell>
          <cell r="AV341">
            <v>0</v>
          </cell>
          <cell r="AW341">
            <v>0</v>
          </cell>
          <cell r="AX341">
            <v>0</v>
          </cell>
          <cell r="AY341">
            <v>8</v>
          </cell>
          <cell r="AZ341">
            <v>88</v>
          </cell>
          <cell r="BA341">
            <v>19</v>
          </cell>
          <cell r="BB341">
            <v>3</v>
          </cell>
          <cell r="BC341">
            <v>0</v>
          </cell>
          <cell r="BD341">
            <v>0</v>
          </cell>
          <cell r="BE341">
            <v>0</v>
          </cell>
          <cell r="BF341">
            <v>0</v>
          </cell>
          <cell r="BG341">
            <v>110</v>
          </cell>
          <cell r="BH341">
            <v>142</v>
          </cell>
          <cell r="BI341">
            <v>43</v>
          </cell>
          <cell r="BJ341">
            <v>14</v>
          </cell>
          <cell r="BK341">
            <v>4</v>
          </cell>
          <cell r="BL341">
            <v>0</v>
          </cell>
          <cell r="BM341">
            <v>0</v>
          </cell>
          <cell r="BN341">
            <v>0</v>
          </cell>
          <cell r="BO341">
            <v>203</v>
          </cell>
          <cell r="BP341">
            <v>0</v>
          </cell>
          <cell r="BQ341">
            <v>0</v>
          </cell>
          <cell r="BR341">
            <v>0</v>
          </cell>
          <cell r="BS341">
            <v>0</v>
          </cell>
          <cell r="BT341">
            <v>0</v>
          </cell>
          <cell r="BU341">
            <v>0</v>
          </cell>
          <cell r="BV341">
            <v>0</v>
          </cell>
          <cell r="BW341">
            <v>0</v>
          </cell>
          <cell r="BX341">
            <v>0</v>
          </cell>
          <cell r="BY341">
            <v>0</v>
          </cell>
          <cell r="BZ341">
            <v>1</v>
          </cell>
          <cell r="CA341">
            <v>0</v>
          </cell>
          <cell r="CB341">
            <v>0</v>
          </cell>
          <cell r="CC341">
            <v>0</v>
          </cell>
          <cell r="CD341">
            <v>0</v>
          </cell>
          <cell r="CE341">
            <v>1</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3</v>
          </cell>
          <cell r="CW341">
            <v>0</v>
          </cell>
          <cell r="CX341">
            <v>0</v>
          </cell>
          <cell r="CY341">
            <v>0</v>
          </cell>
          <cell r="CZ341">
            <v>0</v>
          </cell>
          <cell r="DA341">
            <v>0</v>
          </cell>
          <cell r="DB341">
            <v>0</v>
          </cell>
          <cell r="DC341">
            <v>3</v>
          </cell>
          <cell r="DD341">
            <v>0</v>
          </cell>
          <cell r="DE341">
            <v>0</v>
          </cell>
          <cell r="DF341">
            <v>1</v>
          </cell>
          <cell r="DG341">
            <v>0</v>
          </cell>
          <cell r="DH341">
            <v>0</v>
          </cell>
          <cell r="DI341">
            <v>0</v>
          </cell>
          <cell r="DJ341">
            <v>0</v>
          </cell>
          <cell r="DK341">
            <v>1</v>
          </cell>
          <cell r="DL341">
            <v>3</v>
          </cell>
          <cell r="DM341">
            <v>0</v>
          </cell>
          <cell r="DN341">
            <v>2</v>
          </cell>
          <cell r="DO341">
            <v>0</v>
          </cell>
          <cell r="DP341">
            <v>0</v>
          </cell>
          <cell r="DQ341">
            <v>0</v>
          </cell>
          <cell r="DR341">
            <v>0</v>
          </cell>
          <cell r="DS341">
            <v>5</v>
          </cell>
          <cell r="DT341" t="str">
            <v>Yes</v>
          </cell>
          <cell r="DU341" t="str">
            <v xml:space="preserve">-Acceptances have fallen for the the 8th succesive quarter.  There have been similar reductions in the past (347 acceptances in Q1 2005/6._x000D_
_x000D_
We have looked at the cases included in E71a for this quarter and realise we need to look at how the information </v>
          </cell>
          <cell r="DV341" t="str">
            <v>0117 3772870</v>
          </cell>
          <cell r="DW341" t="str">
            <v>hywel.caddy@bristol.gov.uk</v>
          </cell>
        </row>
        <row r="342">
          <cell r="B342" t="str">
            <v>Isles of Scilly</v>
          </cell>
          <cell r="C342">
            <v>7</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1</v>
          </cell>
          <cell r="U342">
            <v>0</v>
          </cell>
          <cell r="V342">
            <v>0</v>
          </cell>
          <cell r="W342">
            <v>0</v>
          </cell>
          <cell r="X342">
            <v>0</v>
          </cell>
          <cell r="Y342">
            <v>0</v>
          </cell>
          <cell r="Z342">
            <v>0</v>
          </cell>
          <cell r="AA342">
            <v>1</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1</v>
          </cell>
          <cell r="BI342">
            <v>0</v>
          </cell>
          <cell r="BJ342">
            <v>0</v>
          </cell>
          <cell r="BK342">
            <v>0</v>
          </cell>
          <cell r="BL342">
            <v>0</v>
          </cell>
          <cell r="BM342">
            <v>0</v>
          </cell>
          <cell r="BN342">
            <v>0</v>
          </cell>
          <cell r="BO342">
            <v>1</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t="str">
            <v>Yes</v>
          </cell>
          <cell r="DU342" t="str">
            <v>-</v>
          </cell>
          <cell r="DV342" t="str">
            <v>01720422537</v>
          </cell>
          <cell r="DW342" t="str">
            <v>ihamilton@scilly.gov.uk</v>
          </cell>
        </row>
        <row r="343">
          <cell r="B343" t="str">
            <v>Teignbridge</v>
          </cell>
          <cell r="C343">
            <v>7</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5</v>
          </cell>
          <cell r="AK343">
            <v>1</v>
          </cell>
          <cell r="AL343">
            <v>3</v>
          </cell>
          <cell r="AM343">
            <v>0</v>
          </cell>
          <cell r="AN343">
            <v>0</v>
          </cell>
          <cell r="AO343">
            <v>0</v>
          </cell>
          <cell r="AP343">
            <v>0</v>
          </cell>
          <cell r="AQ343">
            <v>9</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5</v>
          </cell>
          <cell r="BI343">
            <v>1</v>
          </cell>
          <cell r="BJ343">
            <v>3</v>
          </cell>
          <cell r="BK343">
            <v>0</v>
          </cell>
          <cell r="BL343">
            <v>0</v>
          </cell>
          <cell r="BM343">
            <v>0</v>
          </cell>
          <cell r="BN343">
            <v>0</v>
          </cell>
          <cell r="BO343">
            <v>9</v>
          </cell>
          <cell r="BP343">
            <v>1</v>
          </cell>
          <cell r="BQ343">
            <v>0</v>
          </cell>
          <cell r="BR343">
            <v>0</v>
          </cell>
          <cell r="BS343">
            <v>0</v>
          </cell>
          <cell r="BT343">
            <v>0</v>
          </cell>
          <cell r="BU343">
            <v>0</v>
          </cell>
          <cell r="BV343">
            <v>0</v>
          </cell>
          <cell r="BW343">
            <v>1</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2</v>
          </cell>
          <cell r="CO343">
            <v>0</v>
          </cell>
          <cell r="CP343">
            <v>0</v>
          </cell>
          <cell r="CQ343">
            <v>0</v>
          </cell>
          <cell r="CR343">
            <v>0</v>
          </cell>
          <cell r="CS343">
            <v>0</v>
          </cell>
          <cell r="CT343">
            <v>0</v>
          </cell>
          <cell r="CU343">
            <v>2</v>
          </cell>
          <cell r="CV343">
            <v>0</v>
          </cell>
          <cell r="CW343">
            <v>0</v>
          </cell>
          <cell r="CX343">
            <v>0</v>
          </cell>
          <cell r="CY343">
            <v>0</v>
          </cell>
          <cell r="CZ343">
            <v>0</v>
          </cell>
          <cell r="DA343">
            <v>0</v>
          </cell>
          <cell r="DB343">
            <v>0</v>
          </cell>
          <cell r="DC343">
            <v>0</v>
          </cell>
          <cell r="DD343">
            <v>1</v>
          </cell>
          <cell r="DE343">
            <v>0</v>
          </cell>
          <cell r="DF343">
            <v>0</v>
          </cell>
          <cell r="DG343">
            <v>0</v>
          </cell>
          <cell r="DH343">
            <v>0</v>
          </cell>
          <cell r="DI343">
            <v>0</v>
          </cell>
          <cell r="DJ343">
            <v>0</v>
          </cell>
          <cell r="DK343">
            <v>1</v>
          </cell>
          <cell r="DL343">
            <v>4</v>
          </cell>
          <cell r="DM343">
            <v>0</v>
          </cell>
          <cell r="DN343">
            <v>0</v>
          </cell>
          <cell r="DO343">
            <v>0</v>
          </cell>
          <cell r="DP343">
            <v>0</v>
          </cell>
          <cell r="DQ343">
            <v>0</v>
          </cell>
          <cell r="DR343">
            <v>0</v>
          </cell>
          <cell r="DS343">
            <v>4</v>
          </cell>
          <cell r="DT343" t="str">
            <v>Yes</v>
          </cell>
          <cell r="DU343" t="str">
            <v>-</v>
          </cell>
          <cell r="DV343" t="str">
            <v>01626215311</v>
          </cell>
          <cell r="DW343" t="str">
            <v>SWalach@teignbridge.gov.uk</v>
          </cell>
        </row>
        <row r="344">
          <cell r="B344" t="str">
            <v>Durham</v>
          </cell>
          <cell r="C344">
            <v>1</v>
          </cell>
          <cell r="D344">
            <v>1</v>
          </cell>
          <cell r="E344">
            <v>1</v>
          </cell>
          <cell r="F344">
            <v>0</v>
          </cell>
          <cell r="G344">
            <v>0</v>
          </cell>
          <cell r="H344">
            <v>0</v>
          </cell>
          <cell r="I344">
            <v>0</v>
          </cell>
          <cell r="J344">
            <v>0</v>
          </cell>
          <cell r="K344">
            <v>2</v>
          </cell>
          <cell r="L344">
            <v>0</v>
          </cell>
          <cell r="M344">
            <v>0</v>
          </cell>
          <cell r="N344">
            <v>0</v>
          </cell>
          <cell r="O344">
            <v>0</v>
          </cell>
          <cell r="P344">
            <v>0</v>
          </cell>
          <cell r="Q344">
            <v>0</v>
          </cell>
          <cell r="R344">
            <v>0</v>
          </cell>
          <cell r="S344">
            <v>0</v>
          </cell>
          <cell r="T344">
            <v>5</v>
          </cell>
          <cell r="U344">
            <v>0</v>
          </cell>
          <cell r="V344">
            <v>0</v>
          </cell>
          <cell r="W344">
            <v>0</v>
          </cell>
          <cell r="X344">
            <v>0</v>
          </cell>
          <cell r="Y344">
            <v>0</v>
          </cell>
          <cell r="Z344">
            <v>0</v>
          </cell>
          <cell r="AA344">
            <v>5</v>
          </cell>
          <cell r="AB344">
            <v>1</v>
          </cell>
          <cell r="AC344">
            <v>0</v>
          </cell>
          <cell r="AD344">
            <v>0</v>
          </cell>
          <cell r="AE344">
            <v>0</v>
          </cell>
          <cell r="AF344">
            <v>0</v>
          </cell>
          <cell r="AG344">
            <v>0</v>
          </cell>
          <cell r="AH344">
            <v>0</v>
          </cell>
          <cell r="AI344">
            <v>1</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1</v>
          </cell>
          <cell r="BA344">
            <v>0</v>
          </cell>
          <cell r="BB344">
            <v>0</v>
          </cell>
          <cell r="BC344">
            <v>0</v>
          </cell>
          <cell r="BD344">
            <v>0</v>
          </cell>
          <cell r="BE344">
            <v>0</v>
          </cell>
          <cell r="BF344">
            <v>0</v>
          </cell>
          <cell r="BG344">
            <v>1</v>
          </cell>
          <cell r="BH344">
            <v>8</v>
          </cell>
          <cell r="BI344">
            <v>1</v>
          </cell>
          <cell r="BJ344">
            <v>0</v>
          </cell>
          <cell r="BK344">
            <v>0</v>
          </cell>
          <cell r="BL344">
            <v>0</v>
          </cell>
          <cell r="BM344">
            <v>0</v>
          </cell>
          <cell r="BN344">
            <v>0</v>
          </cell>
          <cell r="BO344">
            <v>9</v>
          </cell>
          <cell r="BP344">
            <v>8</v>
          </cell>
          <cell r="BQ344">
            <v>2</v>
          </cell>
          <cell r="BR344">
            <v>0</v>
          </cell>
          <cell r="BS344">
            <v>0</v>
          </cell>
          <cell r="BT344">
            <v>0</v>
          </cell>
          <cell r="BU344">
            <v>0</v>
          </cell>
          <cell r="BV344">
            <v>0</v>
          </cell>
          <cell r="BW344">
            <v>10</v>
          </cell>
          <cell r="BX344">
            <v>27</v>
          </cell>
          <cell r="BY344">
            <v>2</v>
          </cell>
          <cell r="BZ344">
            <v>0</v>
          </cell>
          <cell r="CA344">
            <v>0</v>
          </cell>
          <cell r="CB344">
            <v>0</v>
          </cell>
          <cell r="CC344">
            <v>0</v>
          </cell>
          <cell r="CD344">
            <v>0</v>
          </cell>
          <cell r="CE344">
            <v>29</v>
          </cell>
          <cell r="CF344">
            <v>6</v>
          </cell>
          <cell r="CG344">
            <v>1</v>
          </cell>
          <cell r="CH344">
            <v>0</v>
          </cell>
          <cell r="CI344">
            <v>0</v>
          </cell>
          <cell r="CJ344">
            <v>0</v>
          </cell>
          <cell r="CK344">
            <v>0</v>
          </cell>
          <cell r="CL344">
            <v>0</v>
          </cell>
          <cell r="CM344">
            <v>7</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v>
          </cell>
          <cell r="DC344">
            <v>0</v>
          </cell>
          <cell r="DD344">
            <v>1</v>
          </cell>
          <cell r="DE344">
            <v>0</v>
          </cell>
          <cell r="DF344">
            <v>0</v>
          </cell>
          <cell r="DG344">
            <v>0</v>
          </cell>
          <cell r="DH344">
            <v>0</v>
          </cell>
          <cell r="DI344">
            <v>0</v>
          </cell>
          <cell r="DJ344">
            <v>0</v>
          </cell>
          <cell r="DK344">
            <v>1</v>
          </cell>
          <cell r="DL344">
            <v>42</v>
          </cell>
          <cell r="DM344">
            <v>5</v>
          </cell>
          <cell r="DN344">
            <v>0</v>
          </cell>
          <cell r="DO344">
            <v>0</v>
          </cell>
          <cell r="DP344">
            <v>0</v>
          </cell>
          <cell r="DQ344">
            <v>0</v>
          </cell>
          <cell r="DR344">
            <v>0</v>
          </cell>
          <cell r="DS344">
            <v>47</v>
          </cell>
          <cell r="DT344" t="str">
            <v>Yes</v>
          </cell>
          <cell r="DU344" t="str">
            <v>-</v>
          </cell>
          <cell r="DV344" t="str">
            <v>0191 301 8480</v>
          </cell>
          <cell r="DW344" t="str">
            <v>jrouse@durhamcity.gov.uk</v>
          </cell>
        </row>
        <row r="345">
          <cell r="B345" t="str">
            <v>Braintree</v>
          </cell>
          <cell r="C345">
            <v>4</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3</v>
          </cell>
          <cell r="U345">
            <v>6</v>
          </cell>
          <cell r="V345">
            <v>0</v>
          </cell>
          <cell r="W345">
            <v>0</v>
          </cell>
          <cell r="X345">
            <v>0</v>
          </cell>
          <cell r="Y345">
            <v>0</v>
          </cell>
          <cell r="Z345">
            <v>0</v>
          </cell>
          <cell r="AA345">
            <v>9</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1</v>
          </cell>
          <cell r="BC345">
            <v>0</v>
          </cell>
          <cell r="BD345">
            <v>0</v>
          </cell>
          <cell r="BE345">
            <v>0</v>
          </cell>
          <cell r="BF345">
            <v>0</v>
          </cell>
          <cell r="BG345">
            <v>1</v>
          </cell>
          <cell r="BH345">
            <v>3</v>
          </cell>
          <cell r="BI345">
            <v>6</v>
          </cell>
          <cell r="BJ345">
            <v>1</v>
          </cell>
          <cell r="BK345">
            <v>0</v>
          </cell>
          <cell r="BL345">
            <v>0</v>
          </cell>
          <cell r="BM345">
            <v>0</v>
          </cell>
          <cell r="BN345">
            <v>0</v>
          </cell>
          <cell r="BO345">
            <v>10</v>
          </cell>
          <cell r="BP345">
            <v>0</v>
          </cell>
          <cell r="BQ345">
            <v>0</v>
          </cell>
          <cell r="BR345">
            <v>0</v>
          </cell>
          <cell r="BS345">
            <v>0</v>
          </cell>
          <cell r="BT345">
            <v>0</v>
          </cell>
          <cell r="BU345">
            <v>0</v>
          </cell>
          <cell r="BV345">
            <v>0</v>
          </cell>
          <cell r="BW345">
            <v>0</v>
          </cell>
          <cell r="BX345">
            <v>12</v>
          </cell>
          <cell r="BY345">
            <v>0</v>
          </cell>
          <cell r="BZ345">
            <v>0</v>
          </cell>
          <cell r="CA345">
            <v>0</v>
          </cell>
          <cell r="CB345">
            <v>0</v>
          </cell>
          <cell r="CC345">
            <v>0</v>
          </cell>
          <cell r="CD345">
            <v>0</v>
          </cell>
          <cell r="CE345">
            <v>12</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3</v>
          </cell>
          <cell r="DE345">
            <v>0</v>
          </cell>
          <cell r="DF345">
            <v>0</v>
          </cell>
          <cell r="DG345">
            <v>0</v>
          </cell>
          <cell r="DH345">
            <v>0</v>
          </cell>
          <cell r="DI345">
            <v>0</v>
          </cell>
          <cell r="DJ345">
            <v>0</v>
          </cell>
          <cell r="DK345">
            <v>3</v>
          </cell>
          <cell r="DL345">
            <v>15</v>
          </cell>
          <cell r="DM345">
            <v>0</v>
          </cell>
          <cell r="DN345">
            <v>0</v>
          </cell>
          <cell r="DO345">
            <v>0</v>
          </cell>
          <cell r="DP345">
            <v>0</v>
          </cell>
          <cell r="DQ345">
            <v>0</v>
          </cell>
          <cell r="DR345">
            <v>0</v>
          </cell>
          <cell r="DS345">
            <v>15</v>
          </cell>
          <cell r="DT345" t="str">
            <v>Yes</v>
          </cell>
          <cell r="DU345" t="str">
            <v>-</v>
          </cell>
          <cell r="DV345" t="str">
            <v>01376 551414 EXT 2737</v>
          </cell>
          <cell r="DW345" t="str">
            <v>darbr@braintree.gov.uk</v>
          </cell>
        </row>
        <row r="346">
          <cell r="B346" t="str">
            <v>Portsmouth</v>
          </cell>
          <cell r="C346">
            <v>6</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15</v>
          </cell>
          <cell r="U346">
            <v>14</v>
          </cell>
          <cell r="V346">
            <v>3</v>
          </cell>
          <cell r="W346">
            <v>0</v>
          </cell>
          <cell r="X346">
            <v>0</v>
          </cell>
          <cell r="Y346">
            <v>0</v>
          </cell>
          <cell r="Z346">
            <v>0</v>
          </cell>
          <cell r="AA346">
            <v>32</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1</v>
          </cell>
          <cell r="BB346">
            <v>2</v>
          </cell>
          <cell r="BC346">
            <v>0</v>
          </cell>
          <cell r="BD346">
            <v>0</v>
          </cell>
          <cell r="BE346">
            <v>0</v>
          </cell>
          <cell r="BF346">
            <v>0</v>
          </cell>
          <cell r="BG346">
            <v>3</v>
          </cell>
          <cell r="BH346">
            <v>15</v>
          </cell>
          <cell r="BI346">
            <v>15</v>
          </cell>
          <cell r="BJ346">
            <v>5</v>
          </cell>
          <cell r="BK346">
            <v>0</v>
          </cell>
          <cell r="BL346">
            <v>0</v>
          </cell>
          <cell r="BM346">
            <v>0</v>
          </cell>
          <cell r="BN346">
            <v>0</v>
          </cell>
          <cell r="BO346">
            <v>35</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t="str">
            <v>Yes</v>
          </cell>
          <cell r="DU346" t="str">
            <v>-</v>
          </cell>
          <cell r="DV346" t="str">
            <v>023 9283 4200</v>
          </cell>
          <cell r="DW346" t="str">
            <v>mark.waters@portsmouthcc.gov.uk</v>
          </cell>
        </row>
        <row r="347">
          <cell r="B347" t="str">
            <v>Thanet</v>
          </cell>
          <cell r="C347">
            <v>6</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11</v>
          </cell>
          <cell r="U347">
            <v>3</v>
          </cell>
          <cell r="V347">
            <v>2</v>
          </cell>
          <cell r="W347">
            <v>0</v>
          </cell>
          <cell r="X347">
            <v>0</v>
          </cell>
          <cell r="Y347">
            <v>0</v>
          </cell>
          <cell r="Z347">
            <v>0</v>
          </cell>
          <cell r="AA347">
            <v>16</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3</v>
          </cell>
          <cell r="BA347">
            <v>0</v>
          </cell>
          <cell r="BB347">
            <v>0</v>
          </cell>
          <cell r="BC347">
            <v>0</v>
          </cell>
          <cell r="BD347">
            <v>0</v>
          </cell>
          <cell r="BE347">
            <v>0</v>
          </cell>
          <cell r="BF347">
            <v>0</v>
          </cell>
          <cell r="BG347">
            <v>3</v>
          </cell>
          <cell r="BH347">
            <v>14</v>
          </cell>
          <cell r="BI347">
            <v>3</v>
          </cell>
          <cell r="BJ347">
            <v>2</v>
          </cell>
          <cell r="BK347">
            <v>0</v>
          </cell>
          <cell r="BL347">
            <v>0</v>
          </cell>
          <cell r="BM347">
            <v>0</v>
          </cell>
          <cell r="BN347">
            <v>0</v>
          </cell>
          <cell r="BO347">
            <v>19</v>
          </cell>
          <cell r="BP347">
            <v>0</v>
          </cell>
          <cell r="BQ347">
            <v>0</v>
          </cell>
          <cell r="BR347">
            <v>0</v>
          </cell>
          <cell r="BS347">
            <v>0</v>
          </cell>
          <cell r="BT347">
            <v>0</v>
          </cell>
          <cell r="BU347">
            <v>0</v>
          </cell>
          <cell r="BV347">
            <v>0</v>
          </cell>
          <cell r="BW347">
            <v>0</v>
          </cell>
          <cell r="BX347">
            <v>9</v>
          </cell>
          <cell r="BY347">
            <v>0</v>
          </cell>
          <cell r="BZ347">
            <v>0</v>
          </cell>
          <cell r="CA347">
            <v>0</v>
          </cell>
          <cell r="CB347">
            <v>0</v>
          </cell>
          <cell r="CC347">
            <v>0</v>
          </cell>
          <cell r="CD347">
            <v>0</v>
          </cell>
          <cell r="CE347">
            <v>9</v>
          </cell>
          <cell r="CF347">
            <v>0</v>
          </cell>
          <cell r="CG347">
            <v>0</v>
          </cell>
          <cell r="CH347">
            <v>0</v>
          </cell>
          <cell r="CI347">
            <v>0</v>
          </cell>
          <cell r="CJ347">
            <v>0</v>
          </cell>
          <cell r="CK347">
            <v>0</v>
          </cell>
          <cell r="CL347">
            <v>0</v>
          </cell>
          <cell r="CM347">
            <v>0</v>
          </cell>
          <cell r="CN347">
            <v>1</v>
          </cell>
          <cell r="CO347">
            <v>0</v>
          </cell>
          <cell r="CP347">
            <v>0</v>
          </cell>
          <cell r="CQ347">
            <v>0</v>
          </cell>
          <cell r="CR347">
            <v>0</v>
          </cell>
          <cell r="CS347">
            <v>0</v>
          </cell>
          <cell r="CT347">
            <v>0</v>
          </cell>
          <cell r="CU347">
            <v>1</v>
          </cell>
          <cell r="CV347">
            <v>0</v>
          </cell>
          <cell r="CW347">
            <v>0</v>
          </cell>
          <cell r="CX347">
            <v>0</v>
          </cell>
          <cell r="CY347">
            <v>0</v>
          </cell>
          <cell r="CZ347">
            <v>0</v>
          </cell>
          <cell r="DA347">
            <v>0</v>
          </cell>
          <cell r="DB347">
            <v>0</v>
          </cell>
          <cell r="DC347">
            <v>0</v>
          </cell>
          <cell r="DD347">
            <v>2</v>
          </cell>
          <cell r="DE347">
            <v>1</v>
          </cell>
          <cell r="DF347">
            <v>0</v>
          </cell>
          <cell r="DG347">
            <v>0</v>
          </cell>
          <cell r="DH347">
            <v>0</v>
          </cell>
          <cell r="DI347">
            <v>0</v>
          </cell>
          <cell r="DJ347">
            <v>0</v>
          </cell>
          <cell r="DK347">
            <v>3</v>
          </cell>
          <cell r="DL347">
            <v>12</v>
          </cell>
          <cell r="DM347">
            <v>1</v>
          </cell>
          <cell r="DN347">
            <v>0</v>
          </cell>
          <cell r="DO347">
            <v>0</v>
          </cell>
          <cell r="DP347">
            <v>0</v>
          </cell>
          <cell r="DQ347">
            <v>0</v>
          </cell>
          <cell r="DR347">
            <v>0</v>
          </cell>
          <cell r="DS347">
            <v>13</v>
          </cell>
          <cell r="DT347" t="str">
            <v>Yes</v>
          </cell>
          <cell r="DU347" t="str">
            <v>-</v>
          </cell>
          <cell r="DV347" t="str">
            <v>01843 577000</v>
          </cell>
          <cell r="DW347" t="str">
            <v>victoria.harley@thanet.gov.uk</v>
          </cell>
        </row>
        <row r="348">
          <cell r="B348" t="str">
            <v>Burnley</v>
          </cell>
          <cell r="C348">
            <v>9</v>
          </cell>
          <cell r="D348">
            <v>0</v>
          </cell>
          <cell r="E348">
            <v>0</v>
          </cell>
          <cell r="F348">
            <v>0</v>
          </cell>
          <cell r="G348">
            <v>0</v>
          </cell>
          <cell r="H348">
            <v>0</v>
          </cell>
          <cell r="I348">
            <v>0</v>
          </cell>
          <cell r="J348">
            <v>0</v>
          </cell>
          <cell r="K348">
            <v>0</v>
          </cell>
          <cell r="L348">
            <v>5</v>
          </cell>
          <cell r="M348">
            <v>0</v>
          </cell>
          <cell r="N348">
            <v>0</v>
          </cell>
          <cell r="O348">
            <v>0</v>
          </cell>
          <cell r="P348">
            <v>0</v>
          </cell>
          <cell r="Q348">
            <v>0</v>
          </cell>
          <cell r="R348">
            <v>0</v>
          </cell>
          <cell r="S348">
            <v>5</v>
          </cell>
          <cell r="T348">
            <v>1</v>
          </cell>
          <cell r="U348">
            <v>0</v>
          </cell>
          <cell r="V348">
            <v>0</v>
          </cell>
          <cell r="W348">
            <v>0</v>
          </cell>
          <cell r="X348">
            <v>0</v>
          </cell>
          <cell r="Y348">
            <v>0</v>
          </cell>
          <cell r="Z348">
            <v>0</v>
          </cell>
          <cell r="AA348">
            <v>1</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8</v>
          </cell>
          <cell r="BA348">
            <v>1</v>
          </cell>
          <cell r="BB348">
            <v>0</v>
          </cell>
          <cell r="BC348">
            <v>0</v>
          </cell>
          <cell r="BD348">
            <v>0</v>
          </cell>
          <cell r="BE348">
            <v>1</v>
          </cell>
          <cell r="BF348">
            <v>0</v>
          </cell>
          <cell r="BG348">
            <v>10</v>
          </cell>
          <cell r="BH348">
            <v>14</v>
          </cell>
          <cell r="BI348">
            <v>1</v>
          </cell>
          <cell r="BJ348">
            <v>0</v>
          </cell>
          <cell r="BK348">
            <v>0</v>
          </cell>
          <cell r="BL348">
            <v>0</v>
          </cell>
          <cell r="BM348">
            <v>1</v>
          </cell>
          <cell r="BN348">
            <v>0</v>
          </cell>
          <cell r="BO348">
            <v>16</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1</v>
          </cell>
          <cell r="DE348">
            <v>0</v>
          </cell>
          <cell r="DF348">
            <v>0</v>
          </cell>
          <cell r="DG348">
            <v>0</v>
          </cell>
          <cell r="DH348">
            <v>0</v>
          </cell>
          <cell r="DI348">
            <v>0</v>
          </cell>
          <cell r="DJ348">
            <v>0</v>
          </cell>
          <cell r="DK348">
            <v>1</v>
          </cell>
          <cell r="DL348">
            <v>1</v>
          </cell>
          <cell r="DM348">
            <v>0</v>
          </cell>
          <cell r="DN348">
            <v>0</v>
          </cell>
          <cell r="DO348">
            <v>0</v>
          </cell>
          <cell r="DP348">
            <v>0</v>
          </cell>
          <cell r="DQ348">
            <v>0</v>
          </cell>
          <cell r="DR348">
            <v>0</v>
          </cell>
          <cell r="DS348">
            <v>1</v>
          </cell>
          <cell r="DT348" t="str">
            <v>Yes</v>
          </cell>
          <cell r="DU348" t="str">
            <v>-</v>
          </cell>
          <cell r="DV348" t="str">
            <v>01282 477242</v>
          </cell>
          <cell r="DW348" t="str">
            <v>cwilloughby@burnley.gov.uk</v>
          </cell>
        </row>
        <row r="349">
          <cell r="B349" t="str">
            <v>Boston</v>
          </cell>
          <cell r="C349">
            <v>3</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2</v>
          </cell>
          <cell r="U349">
            <v>3</v>
          </cell>
          <cell r="V349">
            <v>6</v>
          </cell>
          <cell r="W349">
            <v>2</v>
          </cell>
          <cell r="X349">
            <v>1</v>
          </cell>
          <cell r="Y349">
            <v>0</v>
          </cell>
          <cell r="Z349">
            <v>1</v>
          </cell>
          <cell r="AA349">
            <v>15</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2</v>
          </cell>
          <cell r="BC349">
            <v>1</v>
          </cell>
          <cell r="BD349">
            <v>0</v>
          </cell>
          <cell r="BE349">
            <v>0</v>
          </cell>
          <cell r="BF349">
            <v>0</v>
          </cell>
          <cell r="BG349">
            <v>3</v>
          </cell>
          <cell r="BH349">
            <v>2</v>
          </cell>
          <cell r="BI349">
            <v>3</v>
          </cell>
          <cell r="BJ349">
            <v>8</v>
          </cell>
          <cell r="BK349">
            <v>3</v>
          </cell>
          <cell r="BL349">
            <v>1</v>
          </cell>
          <cell r="BM349">
            <v>0</v>
          </cell>
          <cell r="BN349">
            <v>1</v>
          </cell>
          <cell r="BO349">
            <v>18</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t="str">
            <v>Yes</v>
          </cell>
          <cell r="DU349" t="str">
            <v>-</v>
          </cell>
          <cell r="DV349" t="str">
            <v>01205 314554 /  512</v>
          </cell>
          <cell r="DW349" t="str">
            <v>angela.tebbs@boston.gov.uk</v>
          </cell>
        </row>
        <row r="350">
          <cell r="B350" t="str">
            <v>South Northamptonshire</v>
          </cell>
          <cell r="C350">
            <v>3</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5</v>
          </cell>
          <cell r="U350">
            <v>2</v>
          </cell>
          <cell r="V350">
            <v>0</v>
          </cell>
          <cell r="W350">
            <v>0</v>
          </cell>
          <cell r="X350">
            <v>0</v>
          </cell>
          <cell r="Y350">
            <v>0</v>
          </cell>
          <cell r="Z350">
            <v>0</v>
          </cell>
          <cell r="AA350">
            <v>7</v>
          </cell>
          <cell r="AB350">
            <v>1</v>
          </cell>
          <cell r="AC350">
            <v>1</v>
          </cell>
          <cell r="AD350">
            <v>0</v>
          </cell>
          <cell r="AE350">
            <v>0</v>
          </cell>
          <cell r="AF350">
            <v>0</v>
          </cell>
          <cell r="AG350">
            <v>0</v>
          </cell>
          <cell r="AH350">
            <v>0</v>
          </cell>
          <cell r="AI350">
            <v>2</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6</v>
          </cell>
          <cell r="BI350">
            <v>3</v>
          </cell>
          <cell r="BJ350">
            <v>0</v>
          </cell>
          <cell r="BK350">
            <v>0</v>
          </cell>
          <cell r="BL350">
            <v>0</v>
          </cell>
          <cell r="BM350">
            <v>0</v>
          </cell>
          <cell r="BN350">
            <v>0</v>
          </cell>
          <cell r="BO350">
            <v>9</v>
          </cell>
          <cell r="BP350">
            <v>0</v>
          </cell>
          <cell r="BQ350">
            <v>0</v>
          </cell>
          <cell r="BR350">
            <v>0</v>
          </cell>
          <cell r="BS350">
            <v>0</v>
          </cell>
          <cell r="BT350">
            <v>0</v>
          </cell>
          <cell r="BU350">
            <v>0</v>
          </cell>
          <cell r="BV350">
            <v>0</v>
          </cell>
          <cell r="BW350">
            <v>0</v>
          </cell>
          <cell r="BX350">
            <v>0</v>
          </cell>
          <cell r="BY350">
            <v>1</v>
          </cell>
          <cell r="BZ350">
            <v>0</v>
          </cell>
          <cell r="CA350">
            <v>0</v>
          </cell>
          <cell r="CB350">
            <v>0</v>
          </cell>
          <cell r="CC350">
            <v>0</v>
          </cell>
          <cell r="CD350">
            <v>0</v>
          </cell>
          <cell r="CE350">
            <v>1</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1</v>
          </cell>
          <cell r="DN350">
            <v>0</v>
          </cell>
          <cell r="DO350">
            <v>0</v>
          </cell>
          <cell r="DP350">
            <v>0</v>
          </cell>
          <cell r="DQ350">
            <v>0</v>
          </cell>
          <cell r="DR350">
            <v>0</v>
          </cell>
          <cell r="DS350">
            <v>1</v>
          </cell>
          <cell r="DT350" t="str">
            <v>Yes</v>
          </cell>
          <cell r="DU350" t="str">
            <v>-</v>
          </cell>
          <cell r="DV350" t="str">
            <v>01327 322083</v>
          </cell>
          <cell r="DW350" t="str">
            <v>mark.godwin@southnorthants.gov.uk</v>
          </cell>
        </row>
        <row r="351">
          <cell r="B351" t="str">
            <v>Tamworth</v>
          </cell>
          <cell r="C351">
            <v>8</v>
          </cell>
          <cell r="D351">
            <v>0</v>
          </cell>
          <cell r="E351">
            <v>0</v>
          </cell>
          <cell r="F351">
            <v>0</v>
          </cell>
          <cell r="G351">
            <v>0</v>
          </cell>
          <cell r="H351">
            <v>0</v>
          </cell>
          <cell r="I351">
            <v>0</v>
          </cell>
          <cell r="J351">
            <v>0</v>
          </cell>
          <cell r="K351">
            <v>0</v>
          </cell>
          <cell r="L351">
            <v>3</v>
          </cell>
          <cell r="M351">
            <v>0</v>
          </cell>
          <cell r="N351">
            <v>0</v>
          </cell>
          <cell r="O351">
            <v>0</v>
          </cell>
          <cell r="P351">
            <v>0</v>
          </cell>
          <cell r="Q351">
            <v>0</v>
          </cell>
          <cell r="R351">
            <v>0</v>
          </cell>
          <cell r="S351">
            <v>3</v>
          </cell>
          <cell r="T351">
            <v>15</v>
          </cell>
          <cell r="U351">
            <v>4</v>
          </cell>
          <cell r="V351">
            <v>2</v>
          </cell>
          <cell r="W351">
            <v>1</v>
          </cell>
          <cell r="X351">
            <v>0</v>
          </cell>
          <cell r="Y351">
            <v>0</v>
          </cell>
          <cell r="Z351">
            <v>0</v>
          </cell>
          <cell r="AA351">
            <v>22</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1</v>
          </cell>
          <cell r="BB351">
            <v>0</v>
          </cell>
          <cell r="BC351">
            <v>0</v>
          </cell>
          <cell r="BD351">
            <v>0</v>
          </cell>
          <cell r="BE351">
            <v>0</v>
          </cell>
          <cell r="BF351">
            <v>0</v>
          </cell>
          <cell r="BG351">
            <v>1</v>
          </cell>
          <cell r="BH351">
            <v>18</v>
          </cell>
          <cell r="BI351">
            <v>5</v>
          </cell>
          <cell r="BJ351">
            <v>2</v>
          </cell>
          <cell r="BK351">
            <v>1</v>
          </cell>
          <cell r="BL351">
            <v>0</v>
          </cell>
          <cell r="BM351">
            <v>0</v>
          </cell>
          <cell r="BN351">
            <v>0</v>
          </cell>
          <cell r="BO351">
            <v>26</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t="str">
            <v>Yes</v>
          </cell>
          <cell r="DU351" t="str">
            <v>-Charlotte_x000D_
 _x000D_
I can confirm that E6 row 5 is an error and should have been recorded in row 8._x000D_
 _x000D_
Row 7 is correct. A concerted effort has been made to reduce the numbers of none secure occupants within our own stock. In previous returns occupants of  fi</v>
          </cell>
          <cell r="DV351" t="str">
            <v>01827 709442</v>
          </cell>
          <cell r="DW351" t="str">
            <v>rachel-ashford@tamworth.gov.uk</v>
          </cell>
        </row>
        <row r="352">
          <cell r="B352" t="str">
            <v>Spelthorne</v>
          </cell>
          <cell r="C352">
            <v>6</v>
          </cell>
          <cell r="D352">
            <v>0</v>
          </cell>
          <cell r="E352">
            <v>0</v>
          </cell>
          <cell r="F352">
            <v>0</v>
          </cell>
          <cell r="G352">
            <v>1</v>
          </cell>
          <cell r="H352">
            <v>0</v>
          </cell>
          <cell r="I352">
            <v>0</v>
          </cell>
          <cell r="J352">
            <v>0</v>
          </cell>
          <cell r="K352">
            <v>1</v>
          </cell>
          <cell r="L352">
            <v>0</v>
          </cell>
          <cell r="M352">
            <v>0</v>
          </cell>
          <cell r="N352">
            <v>0</v>
          </cell>
          <cell r="O352">
            <v>0</v>
          </cell>
          <cell r="P352">
            <v>0</v>
          </cell>
          <cell r="Q352">
            <v>0</v>
          </cell>
          <cell r="R352">
            <v>0</v>
          </cell>
          <cell r="S352">
            <v>0</v>
          </cell>
          <cell r="T352">
            <v>0</v>
          </cell>
          <cell r="U352">
            <v>0</v>
          </cell>
          <cell r="V352">
            <v>2</v>
          </cell>
          <cell r="W352">
            <v>10</v>
          </cell>
          <cell r="X352">
            <v>1</v>
          </cell>
          <cell r="Y352">
            <v>0</v>
          </cell>
          <cell r="Z352">
            <v>0</v>
          </cell>
          <cell r="AA352">
            <v>13</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2</v>
          </cell>
          <cell r="BD352">
            <v>0</v>
          </cell>
          <cell r="BE352">
            <v>0</v>
          </cell>
          <cell r="BF352">
            <v>0</v>
          </cell>
          <cell r="BG352">
            <v>2</v>
          </cell>
          <cell r="BH352">
            <v>0</v>
          </cell>
          <cell r="BI352">
            <v>0</v>
          </cell>
          <cell r="BJ352">
            <v>2</v>
          </cell>
          <cell r="BK352">
            <v>13</v>
          </cell>
          <cell r="BL352">
            <v>1</v>
          </cell>
          <cell r="BM352">
            <v>0</v>
          </cell>
          <cell r="BN352">
            <v>0</v>
          </cell>
          <cell r="BO352">
            <v>16</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t="str">
            <v>Yes</v>
          </cell>
          <cell r="DU352" t="str">
            <v>-</v>
          </cell>
          <cell r="DV352" t="str">
            <v>01784 446382</v>
          </cell>
          <cell r="DW352" t="str">
            <v>L.Brown@spelthorne.gov.uk</v>
          </cell>
        </row>
        <row r="353">
          <cell r="B353" t="str">
            <v>Horsham</v>
          </cell>
          <cell r="C353">
            <v>6</v>
          </cell>
          <cell r="D353">
            <v>0</v>
          </cell>
          <cell r="E353">
            <v>0</v>
          </cell>
          <cell r="F353">
            <v>0</v>
          </cell>
          <cell r="G353">
            <v>0</v>
          </cell>
          <cell r="H353">
            <v>0</v>
          </cell>
          <cell r="I353">
            <v>0</v>
          </cell>
          <cell r="J353">
            <v>0</v>
          </cell>
          <cell r="K353">
            <v>0</v>
          </cell>
          <cell r="L353">
            <v>0</v>
          </cell>
          <cell r="M353">
            <v>1</v>
          </cell>
          <cell r="N353">
            <v>1</v>
          </cell>
          <cell r="O353">
            <v>0</v>
          </cell>
          <cell r="P353">
            <v>0</v>
          </cell>
          <cell r="Q353">
            <v>0</v>
          </cell>
          <cell r="R353">
            <v>0</v>
          </cell>
          <cell r="S353">
            <v>2</v>
          </cell>
          <cell r="T353">
            <v>6</v>
          </cell>
          <cell r="U353">
            <v>4</v>
          </cell>
          <cell r="V353">
            <v>2</v>
          </cell>
          <cell r="W353">
            <v>0</v>
          </cell>
          <cell r="X353">
            <v>0</v>
          </cell>
          <cell r="Y353">
            <v>0</v>
          </cell>
          <cell r="Z353">
            <v>0</v>
          </cell>
          <cell r="AA353">
            <v>12</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3</v>
          </cell>
          <cell r="AS353">
            <v>1</v>
          </cell>
          <cell r="AT353">
            <v>0</v>
          </cell>
          <cell r="AU353">
            <v>0</v>
          </cell>
          <cell r="AV353">
            <v>0</v>
          </cell>
          <cell r="AW353">
            <v>0</v>
          </cell>
          <cell r="AX353">
            <v>0</v>
          </cell>
          <cell r="AY353">
            <v>4</v>
          </cell>
          <cell r="AZ353">
            <v>1</v>
          </cell>
          <cell r="BA353">
            <v>1</v>
          </cell>
          <cell r="BB353">
            <v>0</v>
          </cell>
          <cell r="BC353">
            <v>0</v>
          </cell>
          <cell r="BD353">
            <v>0</v>
          </cell>
          <cell r="BE353">
            <v>0</v>
          </cell>
          <cell r="BF353">
            <v>0</v>
          </cell>
          <cell r="BG353">
            <v>2</v>
          </cell>
          <cell r="BH353">
            <v>10</v>
          </cell>
          <cell r="BI353">
            <v>7</v>
          </cell>
          <cell r="BJ353">
            <v>3</v>
          </cell>
          <cell r="BK353">
            <v>0</v>
          </cell>
          <cell r="BL353">
            <v>0</v>
          </cell>
          <cell r="BM353">
            <v>0</v>
          </cell>
          <cell r="BN353">
            <v>0</v>
          </cell>
          <cell r="BO353">
            <v>20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t="str">
            <v>Yes</v>
          </cell>
          <cell r="DU353" t="str">
            <v>-</v>
          </cell>
          <cell r="DV353" t="str">
            <v>01403 215208</v>
          </cell>
          <cell r="DW353" t="str">
            <v>sandra.carpenter@horsham.gov.uk</v>
          </cell>
        </row>
        <row r="354">
          <cell r="B354" t="str">
            <v>Liverpool</v>
          </cell>
          <cell r="C354">
            <v>9</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8</v>
          </cell>
          <cell r="U354">
            <v>2</v>
          </cell>
          <cell r="V354">
            <v>0</v>
          </cell>
          <cell r="W354">
            <v>0</v>
          </cell>
          <cell r="X354">
            <v>0</v>
          </cell>
          <cell r="Y354">
            <v>0</v>
          </cell>
          <cell r="Z354">
            <v>0</v>
          </cell>
          <cell r="AA354">
            <v>10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15</v>
          </cell>
          <cell r="BA354">
            <v>6</v>
          </cell>
          <cell r="BB354">
            <v>0</v>
          </cell>
          <cell r="BC354">
            <v>0</v>
          </cell>
          <cell r="BD354">
            <v>0</v>
          </cell>
          <cell r="BE354">
            <v>0</v>
          </cell>
          <cell r="BF354">
            <v>0</v>
          </cell>
          <cell r="BG354">
            <v>21</v>
          </cell>
          <cell r="BH354">
            <v>23</v>
          </cell>
          <cell r="BI354">
            <v>8</v>
          </cell>
          <cell r="BJ354">
            <v>0</v>
          </cell>
          <cell r="BK354">
            <v>0</v>
          </cell>
          <cell r="BL354">
            <v>0</v>
          </cell>
          <cell r="BM354">
            <v>0</v>
          </cell>
          <cell r="BN354">
            <v>0</v>
          </cell>
          <cell r="BO354">
            <v>31</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1</v>
          </cell>
          <cell r="CG354">
            <v>0</v>
          </cell>
          <cell r="CH354">
            <v>0</v>
          </cell>
          <cell r="CI354">
            <v>0</v>
          </cell>
          <cell r="CJ354">
            <v>0</v>
          </cell>
          <cell r="CK354">
            <v>0</v>
          </cell>
          <cell r="CL354">
            <v>0</v>
          </cell>
          <cell r="CM354">
            <v>1</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8</v>
          </cell>
          <cell r="DE354">
            <v>4</v>
          </cell>
          <cell r="DF354">
            <v>1</v>
          </cell>
          <cell r="DG354">
            <v>0</v>
          </cell>
          <cell r="DH354">
            <v>0</v>
          </cell>
          <cell r="DI354">
            <v>0</v>
          </cell>
          <cell r="DJ354">
            <v>0</v>
          </cell>
          <cell r="DK354">
            <v>13</v>
          </cell>
          <cell r="DL354">
            <v>9</v>
          </cell>
          <cell r="DM354">
            <v>4</v>
          </cell>
          <cell r="DN354">
            <v>1</v>
          </cell>
          <cell r="DO354">
            <v>0</v>
          </cell>
          <cell r="DP354">
            <v>0</v>
          </cell>
          <cell r="DQ354">
            <v>0</v>
          </cell>
          <cell r="DR354">
            <v>0</v>
          </cell>
          <cell r="DS354">
            <v>14</v>
          </cell>
          <cell r="DT354" t="str">
            <v>Yes</v>
          </cell>
          <cell r="DU354" t="str">
            <v>E11w = 74,E11w in the previous year = 228.During this quarter 2 homeless centres moved location &amp; this is reflected in the lower figures._x000D_
E2,9d,other = 14 &amp; consists of:-_x000D_
learning difficulties = 3_x000D_
medical problems = 5_x000D_
prison discharge = 2_x000D_
homeless af</v>
          </cell>
          <cell r="DV354" t="str">
            <v>0151 233 4167/3162</v>
          </cell>
          <cell r="DW354" t="str">
            <v>sara.savage@liverpool.gov.uk</v>
          </cell>
        </row>
        <row r="355">
          <cell r="B355" t="str">
            <v>Barking and Dagenham</v>
          </cell>
          <cell r="C355">
            <v>5</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67</v>
          </cell>
          <cell r="U355">
            <v>0</v>
          </cell>
          <cell r="V355">
            <v>0</v>
          </cell>
          <cell r="W355">
            <v>0</v>
          </cell>
          <cell r="X355">
            <v>0</v>
          </cell>
          <cell r="Y355">
            <v>0</v>
          </cell>
          <cell r="Z355">
            <v>0</v>
          </cell>
          <cell r="AA355">
            <v>67</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67</v>
          </cell>
          <cell r="BI355">
            <v>0</v>
          </cell>
          <cell r="BJ355">
            <v>0</v>
          </cell>
          <cell r="BK355">
            <v>0</v>
          </cell>
          <cell r="BL355">
            <v>0</v>
          </cell>
          <cell r="BM355">
            <v>0</v>
          </cell>
          <cell r="BN355">
            <v>0</v>
          </cell>
          <cell r="BO355">
            <v>67</v>
          </cell>
          <cell r="BP355">
            <v>0</v>
          </cell>
          <cell r="BQ355">
            <v>0</v>
          </cell>
          <cell r="BR355">
            <v>0</v>
          </cell>
          <cell r="BS355">
            <v>0</v>
          </cell>
          <cell r="BT355">
            <v>0</v>
          </cell>
          <cell r="BU355">
            <v>0</v>
          </cell>
          <cell r="BV355">
            <v>0</v>
          </cell>
          <cell r="BW355">
            <v>0</v>
          </cell>
          <cell r="BX355">
            <v>8</v>
          </cell>
          <cell r="BY355">
            <v>0</v>
          </cell>
          <cell r="BZ355">
            <v>0</v>
          </cell>
          <cell r="CA355">
            <v>0</v>
          </cell>
          <cell r="CB355">
            <v>0</v>
          </cell>
          <cell r="CC355">
            <v>0</v>
          </cell>
          <cell r="CD355">
            <v>0</v>
          </cell>
          <cell r="CE355">
            <v>8</v>
          </cell>
          <cell r="CF355">
            <v>0</v>
          </cell>
          <cell r="CG355">
            <v>0</v>
          </cell>
          <cell r="CH355">
            <v>0</v>
          </cell>
          <cell r="CI355">
            <v>0</v>
          </cell>
          <cell r="CJ355">
            <v>0</v>
          </cell>
          <cell r="CK355">
            <v>0</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8</v>
          </cell>
          <cell r="DM355">
            <v>0</v>
          </cell>
          <cell r="DN355">
            <v>0</v>
          </cell>
          <cell r="DO355">
            <v>0</v>
          </cell>
          <cell r="DP355">
            <v>0</v>
          </cell>
          <cell r="DQ355">
            <v>0</v>
          </cell>
          <cell r="DR355">
            <v>0</v>
          </cell>
          <cell r="DS355">
            <v>8</v>
          </cell>
          <cell r="DT355" t="str">
            <v>Yes</v>
          </cell>
          <cell r="DU355" t="str">
            <v>-</v>
          </cell>
          <cell r="DV355" t="str">
            <v>020 8227 2754</v>
          </cell>
          <cell r="DW355" t="str">
            <v>Jan.Boulton@lbbd.gov.uk</v>
          </cell>
        </row>
        <row r="356">
          <cell r="B356" t="str">
            <v>Kingston upon Thames</v>
          </cell>
          <cell r="C356">
            <v>5</v>
          </cell>
          <cell r="D356">
            <v>0</v>
          </cell>
          <cell r="E356">
            <v>0</v>
          </cell>
          <cell r="F356">
            <v>0</v>
          </cell>
          <cell r="G356">
            <v>0</v>
          </cell>
          <cell r="H356">
            <v>0</v>
          </cell>
          <cell r="I356">
            <v>0</v>
          </cell>
          <cell r="J356">
            <v>0</v>
          </cell>
          <cell r="K356">
            <v>0</v>
          </cell>
          <cell r="L356">
            <v>0</v>
          </cell>
          <cell r="M356">
            <v>0</v>
          </cell>
          <cell r="N356">
            <v>1</v>
          </cell>
          <cell r="O356">
            <v>0</v>
          </cell>
          <cell r="P356">
            <v>1</v>
          </cell>
          <cell r="Q356">
            <v>0</v>
          </cell>
          <cell r="R356">
            <v>0</v>
          </cell>
          <cell r="S356">
            <v>2</v>
          </cell>
          <cell r="T356">
            <v>1</v>
          </cell>
          <cell r="U356">
            <v>1</v>
          </cell>
          <cell r="V356">
            <v>6</v>
          </cell>
          <cell r="W356">
            <v>19</v>
          </cell>
          <cell r="X356">
            <v>28</v>
          </cell>
          <cell r="Y356">
            <v>6</v>
          </cell>
          <cell r="Z356">
            <v>1</v>
          </cell>
          <cell r="AA356">
            <v>62</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1</v>
          </cell>
          <cell r="BI356">
            <v>1</v>
          </cell>
          <cell r="BJ356">
            <v>7</v>
          </cell>
          <cell r="BK356">
            <v>19</v>
          </cell>
          <cell r="BL356">
            <v>29</v>
          </cell>
          <cell r="BM356">
            <v>6</v>
          </cell>
          <cell r="BN356">
            <v>1</v>
          </cell>
          <cell r="BO356">
            <v>64</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1</v>
          </cell>
          <cell r="DE356">
            <v>0</v>
          </cell>
          <cell r="DF356">
            <v>0</v>
          </cell>
          <cell r="DG356">
            <v>0</v>
          </cell>
          <cell r="DH356">
            <v>0</v>
          </cell>
          <cell r="DI356">
            <v>0</v>
          </cell>
          <cell r="DJ356">
            <v>0</v>
          </cell>
          <cell r="DK356">
            <v>1</v>
          </cell>
          <cell r="DL356">
            <v>1</v>
          </cell>
          <cell r="DM356">
            <v>0</v>
          </cell>
          <cell r="DN356">
            <v>0</v>
          </cell>
          <cell r="DO356">
            <v>0</v>
          </cell>
          <cell r="DP356">
            <v>0</v>
          </cell>
          <cell r="DQ356">
            <v>0</v>
          </cell>
          <cell r="DR356">
            <v>0</v>
          </cell>
          <cell r="DS356">
            <v>1</v>
          </cell>
          <cell r="DT356" t="str">
            <v>Yes</v>
          </cell>
          <cell r="DU356" t="str">
            <v>-</v>
          </cell>
          <cell r="DV356" t="str">
            <v>020 8547 5442</v>
          </cell>
          <cell r="DW356" t="str">
            <v>jason.carey@rbk.kingston.gov.uk</v>
          </cell>
        </row>
        <row r="359">
          <cell r="B359" t="str">
            <v>North East</v>
          </cell>
          <cell r="C359">
            <v>1</v>
          </cell>
          <cell r="D359">
            <v>2</v>
          </cell>
          <cell r="E359">
            <v>2</v>
          </cell>
          <cell r="F359">
            <v>0</v>
          </cell>
          <cell r="G359">
            <v>0</v>
          </cell>
          <cell r="H359">
            <v>0</v>
          </cell>
          <cell r="I359">
            <v>0</v>
          </cell>
          <cell r="J359">
            <v>0</v>
          </cell>
          <cell r="K359">
            <v>4</v>
          </cell>
          <cell r="L359">
            <v>7</v>
          </cell>
          <cell r="M359">
            <v>4</v>
          </cell>
          <cell r="N359">
            <v>2</v>
          </cell>
          <cell r="O359">
            <v>2</v>
          </cell>
          <cell r="P359">
            <v>0</v>
          </cell>
          <cell r="Q359">
            <v>0</v>
          </cell>
          <cell r="R359">
            <v>0</v>
          </cell>
          <cell r="S359">
            <v>15</v>
          </cell>
          <cell r="T359">
            <v>132</v>
          </cell>
          <cell r="U359">
            <v>13</v>
          </cell>
          <cell r="V359">
            <v>4</v>
          </cell>
          <cell r="W359">
            <v>6</v>
          </cell>
          <cell r="X359">
            <v>3</v>
          </cell>
          <cell r="Y359">
            <v>1</v>
          </cell>
          <cell r="Z359">
            <v>1</v>
          </cell>
          <cell r="AA359">
            <v>160</v>
          </cell>
          <cell r="AB359">
            <v>7</v>
          </cell>
          <cell r="AC359">
            <v>0</v>
          </cell>
          <cell r="AD359">
            <v>0</v>
          </cell>
          <cell r="AE359">
            <v>0</v>
          </cell>
          <cell r="AF359">
            <v>1</v>
          </cell>
          <cell r="AG359">
            <v>0</v>
          </cell>
          <cell r="AH359">
            <v>0</v>
          </cell>
          <cell r="AI359">
            <v>8</v>
          </cell>
          <cell r="AJ359">
            <v>5</v>
          </cell>
          <cell r="AK359">
            <v>0</v>
          </cell>
          <cell r="AL359">
            <v>1</v>
          </cell>
          <cell r="AM359">
            <v>0</v>
          </cell>
          <cell r="AN359">
            <v>0</v>
          </cell>
          <cell r="AO359">
            <v>0</v>
          </cell>
          <cell r="AP359">
            <v>0</v>
          </cell>
          <cell r="AQ359">
            <v>6</v>
          </cell>
          <cell r="AR359">
            <v>2</v>
          </cell>
          <cell r="AS359">
            <v>0</v>
          </cell>
          <cell r="AT359">
            <v>0</v>
          </cell>
          <cell r="AU359">
            <v>0</v>
          </cell>
          <cell r="AV359">
            <v>0</v>
          </cell>
          <cell r="AW359">
            <v>0</v>
          </cell>
          <cell r="AX359">
            <v>0</v>
          </cell>
          <cell r="AY359">
            <v>2</v>
          </cell>
          <cell r="AZ359">
            <v>41</v>
          </cell>
          <cell r="BA359">
            <v>11</v>
          </cell>
          <cell r="BB359">
            <v>3</v>
          </cell>
          <cell r="BC359">
            <v>1</v>
          </cell>
          <cell r="BD359">
            <v>0</v>
          </cell>
          <cell r="BE359">
            <v>0</v>
          </cell>
          <cell r="BF359">
            <v>0</v>
          </cell>
          <cell r="BG359">
            <v>56</v>
          </cell>
          <cell r="BH359">
            <v>196</v>
          </cell>
          <cell r="BI359">
            <v>30</v>
          </cell>
          <cell r="BJ359">
            <v>10</v>
          </cell>
          <cell r="BK359">
            <v>9</v>
          </cell>
          <cell r="BL359">
            <v>4</v>
          </cell>
          <cell r="BM359">
            <v>1</v>
          </cell>
          <cell r="BN359">
            <v>1</v>
          </cell>
          <cell r="BO359">
            <v>251</v>
          </cell>
          <cell r="BP359">
            <v>43</v>
          </cell>
          <cell r="BQ359">
            <v>7</v>
          </cell>
          <cell r="BR359">
            <v>0</v>
          </cell>
          <cell r="BS359">
            <v>0</v>
          </cell>
          <cell r="BT359">
            <v>0</v>
          </cell>
          <cell r="BU359">
            <v>0</v>
          </cell>
          <cell r="BV359">
            <v>0</v>
          </cell>
          <cell r="BW359">
            <v>50</v>
          </cell>
          <cell r="BX359">
            <v>312</v>
          </cell>
          <cell r="BY359">
            <v>28</v>
          </cell>
          <cell r="BZ359">
            <v>8</v>
          </cell>
          <cell r="CA359">
            <v>1</v>
          </cell>
          <cell r="CB359">
            <v>0</v>
          </cell>
          <cell r="CC359">
            <v>0</v>
          </cell>
          <cell r="CD359">
            <v>0</v>
          </cell>
          <cell r="CE359">
            <v>349</v>
          </cell>
          <cell r="CF359">
            <v>82</v>
          </cell>
          <cell r="CG359">
            <v>12</v>
          </cell>
          <cell r="CH359">
            <v>2</v>
          </cell>
          <cell r="CI359">
            <v>2</v>
          </cell>
          <cell r="CJ359">
            <v>1</v>
          </cell>
          <cell r="CK359">
            <v>1</v>
          </cell>
          <cell r="CL359">
            <v>1</v>
          </cell>
          <cell r="CM359">
            <v>101</v>
          </cell>
          <cell r="CN359">
            <v>10</v>
          </cell>
          <cell r="CO359">
            <v>0</v>
          </cell>
          <cell r="CP359">
            <v>0</v>
          </cell>
          <cell r="CQ359">
            <v>0</v>
          </cell>
          <cell r="CR359">
            <v>0</v>
          </cell>
          <cell r="CS359">
            <v>0</v>
          </cell>
          <cell r="CT359">
            <v>0</v>
          </cell>
          <cell r="CU359">
            <v>10</v>
          </cell>
          <cell r="CV359">
            <v>20</v>
          </cell>
          <cell r="CW359">
            <v>0</v>
          </cell>
          <cell r="CX359">
            <v>1</v>
          </cell>
          <cell r="CY359">
            <v>0</v>
          </cell>
          <cell r="CZ359">
            <v>0</v>
          </cell>
          <cell r="DA359">
            <v>0</v>
          </cell>
          <cell r="DB359">
            <v>0</v>
          </cell>
          <cell r="DC359">
            <v>21</v>
          </cell>
          <cell r="DD359">
            <v>30</v>
          </cell>
          <cell r="DE359">
            <v>9</v>
          </cell>
          <cell r="DF359">
            <v>2</v>
          </cell>
          <cell r="DG359">
            <v>2</v>
          </cell>
          <cell r="DH359">
            <v>0</v>
          </cell>
          <cell r="DI359">
            <v>0</v>
          </cell>
          <cell r="DJ359">
            <v>0</v>
          </cell>
          <cell r="DK359">
            <v>43</v>
          </cell>
          <cell r="DL359">
            <v>497</v>
          </cell>
          <cell r="DM359">
            <v>56</v>
          </cell>
          <cell r="DN359">
            <v>13</v>
          </cell>
          <cell r="DO359">
            <v>5</v>
          </cell>
          <cell r="DP359">
            <v>1</v>
          </cell>
          <cell r="DQ359">
            <v>1</v>
          </cell>
          <cell r="DR359">
            <v>1</v>
          </cell>
          <cell r="DS359">
            <v>574</v>
          </cell>
          <cell r="DT359">
            <v>0</v>
          </cell>
          <cell r="DU359">
            <v>0</v>
          </cell>
          <cell r="DV359">
            <v>0</v>
          </cell>
          <cell r="DW359">
            <v>0</v>
          </cell>
        </row>
        <row r="360">
          <cell r="B360" t="str">
            <v>Yorkshire and the Humber</v>
          </cell>
          <cell r="C360">
            <v>2</v>
          </cell>
          <cell r="D360">
            <v>33</v>
          </cell>
          <cell r="E360">
            <v>0</v>
          </cell>
          <cell r="F360">
            <v>0</v>
          </cell>
          <cell r="G360">
            <v>0</v>
          </cell>
          <cell r="H360">
            <v>0</v>
          </cell>
          <cell r="I360">
            <v>0</v>
          </cell>
          <cell r="J360">
            <v>0</v>
          </cell>
          <cell r="K360">
            <v>33</v>
          </cell>
          <cell r="L360">
            <v>19</v>
          </cell>
          <cell r="M360">
            <v>7</v>
          </cell>
          <cell r="N360">
            <v>5</v>
          </cell>
          <cell r="O360">
            <v>1</v>
          </cell>
          <cell r="P360">
            <v>0</v>
          </cell>
          <cell r="Q360">
            <v>0</v>
          </cell>
          <cell r="R360">
            <v>1</v>
          </cell>
          <cell r="S360">
            <v>33</v>
          </cell>
          <cell r="T360">
            <v>324</v>
          </cell>
          <cell r="U360">
            <v>79</v>
          </cell>
          <cell r="V360">
            <v>32</v>
          </cell>
          <cell r="W360">
            <v>7</v>
          </cell>
          <cell r="X360">
            <v>3</v>
          </cell>
          <cell r="Y360">
            <v>2</v>
          </cell>
          <cell r="Z360">
            <v>1</v>
          </cell>
          <cell r="AA360">
            <v>448</v>
          </cell>
          <cell r="AB360">
            <v>22</v>
          </cell>
          <cell r="AC360">
            <v>1</v>
          </cell>
          <cell r="AD360">
            <v>1</v>
          </cell>
          <cell r="AE360">
            <v>0</v>
          </cell>
          <cell r="AF360">
            <v>0</v>
          </cell>
          <cell r="AG360">
            <v>0</v>
          </cell>
          <cell r="AH360">
            <v>0</v>
          </cell>
          <cell r="AI360">
            <v>24</v>
          </cell>
          <cell r="AJ360">
            <v>7</v>
          </cell>
          <cell r="AK360">
            <v>0</v>
          </cell>
          <cell r="AL360">
            <v>0</v>
          </cell>
          <cell r="AM360">
            <v>0</v>
          </cell>
          <cell r="AN360">
            <v>0</v>
          </cell>
          <cell r="AO360">
            <v>0</v>
          </cell>
          <cell r="AP360">
            <v>0</v>
          </cell>
          <cell r="AQ360">
            <v>7</v>
          </cell>
          <cell r="AR360">
            <v>4</v>
          </cell>
          <cell r="AS360">
            <v>2</v>
          </cell>
          <cell r="AT360">
            <v>1</v>
          </cell>
          <cell r="AU360">
            <v>0</v>
          </cell>
          <cell r="AV360">
            <v>0</v>
          </cell>
          <cell r="AW360">
            <v>0</v>
          </cell>
          <cell r="AX360">
            <v>0</v>
          </cell>
          <cell r="AY360">
            <v>7</v>
          </cell>
          <cell r="AZ360">
            <v>85</v>
          </cell>
          <cell r="BA360">
            <v>20</v>
          </cell>
          <cell r="BB360">
            <v>2</v>
          </cell>
          <cell r="BC360">
            <v>1</v>
          </cell>
          <cell r="BD360">
            <v>0</v>
          </cell>
          <cell r="BE360">
            <v>0</v>
          </cell>
          <cell r="BF360">
            <v>1</v>
          </cell>
          <cell r="BG360">
            <v>109</v>
          </cell>
          <cell r="BH360">
            <v>494</v>
          </cell>
          <cell r="BI360">
            <v>109</v>
          </cell>
          <cell r="BJ360">
            <v>41</v>
          </cell>
          <cell r="BK360">
            <v>9</v>
          </cell>
          <cell r="BL360">
            <v>3</v>
          </cell>
          <cell r="BM360">
            <v>2</v>
          </cell>
          <cell r="BN360">
            <v>3</v>
          </cell>
          <cell r="BO360">
            <v>661</v>
          </cell>
          <cell r="BP360">
            <v>8</v>
          </cell>
          <cell r="BQ360">
            <v>0</v>
          </cell>
          <cell r="BR360">
            <v>0</v>
          </cell>
          <cell r="BS360">
            <v>0</v>
          </cell>
          <cell r="BT360">
            <v>0</v>
          </cell>
          <cell r="BU360">
            <v>0</v>
          </cell>
          <cell r="BV360">
            <v>0</v>
          </cell>
          <cell r="BW360">
            <v>8</v>
          </cell>
          <cell r="BX360">
            <v>335</v>
          </cell>
          <cell r="BY360">
            <v>80</v>
          </cell>
          <cell r="BZ360">
            <v>36</v>
          </cell>
          <cell r="CA360">
            <v>26</v>
          </cell>
          <cell r="CB360">
            <v>2</v>
          </cell>
          <cell r="CC360">
            <v>0</v>
          </cell>
          <cell r="CD360">
            <v>0</v>
          </cell>
          <cell r="CE360">
            <v>479</v>
          </cell>
          <cell r="CF360">
            <v>143</v>
          </cell>
          <cell r="CG360">
            <v>41</v>
          </cell>
          <cell r="CH360">
            <v>18</v>
          </cell>
          <cell r="CI360">
            <v>0</v>
          </cell>
          <cell r="CJ360">
            <v>0</v>
          </cell>
          <cell r="CK360">
            <v>0</v>
          </cell>
          <cell r="CL360">
            <v>0</v>
          </cell>
          <cell r="CM360">
            <v>202</v>
          </cell>
          <cell r="CN360">
            <v>12</v>
          </cell>
          <cell r="CO360">
            <v>0</v>
          </cell>
          <cell r="CP360">
            <v>0</v>
          </cell>
          <cell r="CQ360">
            <v>0</v>
          </cell>
          <cell r="CR360">
            <v>0</v>
          </cell>
          <cell r="CS360">
            <v>0</v>
          </cell>
          <cell r="CT360">
            <v>0</v>
          </cell>
          <cell r="CU360">
            <v>12</v>
          </cell>
          <cell r="CV360">
            <v>3</v>
          </cell>
          <cell r="CW360">
            <v>1</v>
          </cell>
          <cell r="CX360">
            <v>1</v>
          </cell>
          <cell r="CY360">
            <v>0</v>
          </cell>
          <cell r="CZ360">
            <v>0</v>
          </cell>
          <cell r="DA360">
            <v>0</v>
          </cell>
          <cell r="DB360">
            <v>0</v>
          </cell>
          <cell r="DC360">
            <v>5</v>
          </cell>
          <cell r="DD360">
            <v>19</v>
          </cell>
          <cell r="DE360">
            <v>5</v>
          </cell>
          <cell r="DF360">
            <v>6</v>
          </cell>
          <cell r="DG360">
            <v>1</v>
          </cell>
          <cell r="DH360">
            <v>1</v>
          </cell>
          <cell r="DI360">
            <v>0</v>
          </cell>
          <cell r="DJ360">
            <v>0</v>
          </cell>
          <cell r="DK360">
            <v>32</v>
          </cell>
          <cell r="DL360">
            <v>520</v>
          </cell>
          <cell r="DM360">
            <v>127</v>
          </cell>
          <cell r="DN360">
            <v>61</v>
          </cell>
          <cell r="DO360">
            <v>27</v>
          </cell>
          <cell r="DP360">
            <v>3</v>
          </cell>
          <cell r="DQ360">
            <v>0</v>
          </cell>
          <cell r="DR360">
            <v>0</v>
          </cell>
          <cell r="DS360">
            <v>738</v>
          </cell>
          <cell r="DT360">
            <v>0</v>
          </cell>
          <cell r="DU360">
            <v>0</v>
          </cell>
          <cell r="DV360">
            <v>0</v>
          </cell>
          <cell r="DW360">
            <v>0</v>
          </cell>
        </row>
        <row r="361">
          <cell r="B361" t="str">
            <v>East Midlands</v>
          </cell>
          <cell r="C361">
            <v>3</v>
          </cell>
          <cell r="D361">
            <v>14</v>
          </cell>
          <cell r="E361">
            <v>1</v>
          </cell>
          <cell r="F361">
            <v>1</v>
          </cell>
          <cell r="G361">
            <v>1</v>
          </cell>
          <cell r="H361">
            <v>0</v>
          </cell>
          <cell r="I361">
            <v>0</v>
          </cell>
          <cell r="J361">
            <v>0</v>
          </cell>
          <cell r="K361">
            <v>17</v>
          </cell>
          <cell r="L361">
            <v>13</v>
          </cell>
          <cell r="M361">
            <v>3</v>
          </cell>
          <cell r="N361">
            <v>2</v>
          </cell>
          <cell r="O361">
            <v>2</v>
          </cell>
          <cell r="P361">
            <v>0</v>
          </cell>
          <cell r="Q361">
            <v>2</v>
          </cell>
          <cell r="R361">
            <v>0</v>
          </cell>
          <cell r="S361">
            <v>22</v>
          </cell>
          <cell r="T361">
            <v>381</v>
          </cell>
          <cell r="U361">
            <v>135</v>
          </cell>
          <cell r="V361">
            <v>94</v>
          </cell>
          <cell r="W361">
            <v>37</v>
          </cell>
          <cell r="X361">
            <v>28</v>
          </cell>
          <cell r="Y361">
            <v>18</v>
          </cell>
          <cell r="Z361">
            <v>13</v>
          </cell>
          <cell r="AA361">
            <v>706</v>
          </cell>
          <cell r="AB361">
            <v>31</v>
          </cell>
          <cell r="AC361">
            <v>8</v>
          </cell>
          <cell r="AD361">
            <v>1</v>
          </cell>
          <cell r="AE361">
            <v>0</v>
          </cell>
          <cell r="AF361">
            <v>0</v>
          </cell>
          <cell r="AG361">
            <v>0</v>
          </cell>
          <cell r="AH361">
            <v>0</v>
          </cell>
          <cell r="AI361">
            <v>40</v>
          </cell>
          <cell r="AJ361">
            <v>4</v>
          </cell>
          <cell r="AK361">
            <v>1</v>
          </cell>
          <cell r="AL361">
            <v>0</v>
          </cell>
          <cell r="AM361">
            <v>0</v>
          </cell>
          <cell r="AN361">
            <v>0</v>
          </cell>
          <cell r="AO361">
            <v>0</v>
          </cell>
          <cell r="AP361">
            <v>0</v>
          </cell>
          <cell r="AQ361">
            <v>5</v>
          </cell>
          <cell r="AR361">
            <v>27</v>
          </cell>
          <cell r="AS361">
            <v>4</v>
          </cell>
          <cell r="AT361">
            <v>0</v>
          </cell>
          <cell r="AU361">
            <v>0</v>
          </cell>
          <cell r="AV361">
            <v>0</v>
          </cell>
          <cell r="AW361">
            <v>0</v>
          </cell>
          <cell r="AX361">
            <v>0</v>
          </cell>
          <cell r="AY361">
            <v>31</v>
          </cell>
          <cell r="AZ361">
            <v>81</v>
          </cell>
          <cell r="BA361">
            <v>9</v>
          </cell>
          <cell r="BB361">
            <v>10</v>
          </cell>
          <cell r="BC361">
            <v>8</v>
          </cell>
          <cell r="BD361">
            <v>2</v>
          </cell>
          <cell r="BE361">
            <v>0</v>
          </cell>
          <cell r="BF361">
            <v>0</v>
          </cell>
          <cell r="BG361">
            <v>110</v>
          </cell>
          <cell r="BH361">
            <v>551</v>
          </cell>
          <cell r="BI361">
            <v>161</v>
          </cell>
          <cell r="BJ361">
            <v>108</v>
          </cell>
          <cell r="BK361">
            <v>48</v>
          </cell>
          <cell r="BL361">
            <v>30</v>
          </cell>
          <cell r="BM361">
            <v>20</v>
          </cell>
          <cell r="BN361">
            <v>13</v>
          </cell>
          <cell r="BO361">
            <v>931</v>
          </cell>
          <cell r="BP361">
            <v>45</v>
          </cell>
          <cell r="BQ361">
            <v>0</v>
          </cell>
          <cell r="BR361">
            <v>0</v>
          </cell>
          <cell r="BS361">
            <v>0</v>
          </cell>
          <cell r="BT361">
            <v>0</v>
          </cell>
          <cell r="BU361">
            <v>0</v>
          </cell>
          <cell r="BV361">
            <v>0</v>
          </cell>
          <cell r="BW361">
            <v>45</v>
          </cell>
          <cell r="BX361">
            <v>249</v>
          </cell>
          <cell r="BY361">
            <v>36</v>
          </cell>
          <cell r="BZ361">
            <v>7</v>
          </cell>
          <cell r="CA361">
            <v>0</v>
          </cell>
          <cell r="CB361">
            <v>0</v>
          </cell>
          <cell r="CC361">
            <v>0</v>
          </cell>
          <cell r="CD361">
            <v>0</v>
          </cell>
          <cell r="CE361">
            <v>292</v>
          </cell>
          <cell r="CF361">
            <v>25</v>
          </cell>
          <cell r="CG361">
            <v>11</v>
          </cell>
          <cell r="CH361">
            <v>1</v>
          </cell>
          <cell r="CI361">
            <v>0</v>
          </cell>
          <cell r="CJ361">
            <v>0</v>
          </cell>
          <cell r="CK361">
            <v>0</v>
          </cell>
          <cell r="CL361">
            <v>0</v>
          </cell>
          <cell r="CM361">
            <v>37</v>
          </cell>
          <cell r="CN361">
            <v>7</v>
          </cell>
          <cell r="CO361">
            <v>2</v>
          </cell>
          <cell r="CP361">
            <v>1</v>
          </cell>
          <cell r="CQ361">
            <v>1</v>
          </cell>
          <cell r="CR361">
            <v>0</v>
          </cell>
          <cell r="CS361">
            <v>0</v>
          </cell>
          <cell r="CT361">
            <v>0</v>
          </cell>
          <cell r="CU361">
            <v>11</v>
          </cell>
          <cell r="CV361">
            <v>17</v>
          </cell>
          <cell r="CW361">
            <v>6</v>
          </cell>
          <cell r="CX361">
            <v>0</v>
          </cell>
          <cell r="CY361">
            <v>0</v>
          </cell>
          <cell r="CZ361">
            <v>0</v>
          </cell>
          <cell r="DA361">
            <v>0</v>
          </cell>
          <cell r="DB361">
            <v>0</v>
          </cell>
          <cell r="DC361">
            <v>23</v>
          </cell>
          <cell r="DD361">
            <v>42</v>
          </cell>
          <cell r="DE361">
            <v>6</v>
          </cell>
          <cell r="DF361">
            <v>2</v>
          </cell>
          <cell r="DG361">
            <v>1</v>
          </cell>
          <cell r="DH361">
            <v>0</v>
          </cell>
          <cell r="DI361">
            <v>0</v>
          </cell>
          <cell r="DJ361">
            <v>0</v>
          </cell>
          <cell r="DK361">
            <v>51</v>
          </cell>
          <cell r="DL361">
            <v>385</v>
          </cell>
          <cell r="DM361">
            <v>61</v>
          </cell>
          <cell r="DN361">
            <v>11</v>
          </cell>
          <cell r="DO361">
            <v>2</v>
          </cell>
          <cell r="DP361">
            <v>0</v>
          </cell>
          <cell r="DQ361">
            <v>0</v>
          </cell>
          <cell r="DR361">
            <v>0</v>
          </cell>
          <cell r="DS361">
            <v>459</v>
          </cell>
          <cell r="DT361">
            <v>0</v>
          </cell>
          <cell r="DU361">
            <v>0</v>
          </cell>
          <cell r="DV361">
            <v>0</v>
          </cell>
          <cell r="DW361">
            <v>0</v>
          </cell>
        </row>
        <row r="362">
          <cell r="B362" t="str">
            <v>East of England</v>
          </cell>
          <cell r="C362">
            <v>4</v>
          </cell>
          <cell r="D362">
            <v>37</v>
          </cell>
          <cell r="E362">
            <v>3</v>
          </cell>
          <cell r="F362">
            <v>1</v>
          </cell>
          <cell r="G362">
            <v>0</v>
          </cell>
          <cell r="H362">
            <v>0</v>
          </cell>
          <cell r="I362">
            <v>0</v>
          </cell>
          <cell r="J362">
            <v>0</v>
          </cell>
          <cell r="K362">
            <v>41</v>
          </cell>
          <cell r="L362">
            <v>38</v>
          </cell>
          <cell r="M362">
            <v>7</v>
          </cell>
          <cell r="N362">
            <v>8</v>
          </cell>
          <cell r="O362">
            <v>2</v>
          </cell>
          <cell r="P362">
            <v>0</v>
          </cell>
          <cell r="Q362">
            <v>2</v>
          </cell>
          <cell r="R362">
            <v>0</v>
          </cell>
          <cell r="S362">
            <v>57</v>
          </cell>
          <cell r="T362">
            <v>603</v>
          </cell>
          <cell r="U362">
            <v>198</v>
          </cell>
          <cell r="V362">
            <v>204</v>
          </cell>
          <cell r="W362">
            <v>45</v>
          </cell>
          <cell r="X362">
            <v>17</v>
          </cell>
          <cell r="Y362">
            <v>10</v>
          </cell>
          <cell r="Z362">
            <v>5</v>
          </cell>
          <cell r="AA362">
            <v>1082</v>
          </cell>
          <cell r="AB362">
            <v>6</v>
          </cell>
          <cell r="AC362">
            <v>2</v>
          </cell>
          <cell r="AD362">
            <v>0</v>
          </cell>
          <cell r="AE362">
            <v>2</v>
          </cell>
          <cell r="AF362">
            <v>0</v>
          </cell>
          <cell r="AG362">
            <v>1</v>
          </cell>
          <cell r="AH362">
            <v>0</v>
          </cell>
          <cell r="AI362">
            <v>11</v>
          </cell>
          <cell r="AJ362">
            <v>6</v>
          </cell>
          <cell r="AK362">
            <v>1</v>
          </cell>
          <cell r="AL362">
            <v>1</v>
          </cell>
          <cell r="AM362">
            <v>1</v>
          </cell>
          <cell r="AN362">
            <v>0</v>
          </cell>
          <cell r="AO362">
            <v>0</v>
          </cell>
          <cell r="AP362">
            <v>0</v>
          </cell>
          <cell r="AQ362">
            <v>9</v>
          </cell>
          <cell r="AR362">
            <v>22</v>
          </cell>
          <cell r="AS362">
            <v>9</v>
          </cell>
          <cell r="AT362">
            <v>2</v>
          </cell>
          <cell r="AU362">
            <v>0</v>
          </cell>
          <cell r="AV362">
            <v>0</v>
          </cell>
          <cell r="AW362">
            <v>0</v>
          </cell>
          <cell r="AX362">
            <v>0</v>
          </cell>
          <cell r="AY362">
            <v>33</v>
          </cell>
          <cell r="AZ362">
            <v>130</v>
          </cell>
          <cell r="BA362">
            <v>25</v>
          </cell>
          <cell r="BB362">
            <v>18</v>
          </cell>
          <cell r="BC362">
            <v>1</v>
          </cell>
          <cell r="BD362">
            <v>4</v>
          </cell>
          <cell r="BE362">
            <v>0</v>
          </cell>
          <cell r="BF362">
            <v>2</v>
          </cell>
          <cell r="BG362">
            <v>180</v>
          </cell>
          <cell r="BH362">
            <v>842</v>
          </cell>
          <cell r="BI362">
            <v>245</v>
          </cell>
          <cell r="BJ362">
            <v>234</v>
          </cell>
          <cell r="BK362">
            <v>51</v>
          </cell>
          <cell r="BL362">
            <v>21</v>
          </cell>
          <cell r="BM362">
            <v>13</v>
          </cell>
          <cell r="BN362">
            <v>7</v>
          </cell>
          <cell r="BO362">
            <v>1413</v>
          </cell>
          <cell r="BP362">
            <v>0</v>
          </cell>
          <cell r="BQ362">
            <v>0</v>
          </cell>
          <cell r="BR362">
            <v>0</v>
          </cell>
          <cell r="BS362">
            <v>0</v>
          </cell>
          <cell r="BT362">
            <v>0</v>
          </cell>
          <cell r="BU362">
            <v>0</v>
          </cell>
          <cell r="BV362">
            <v>0</v>
          </cell>
          <cell r="BW362">
            <v>0</v>
          </cell>
          <cell r="BX362">
            <v>136</v>
          </cell>
          <cell r="BY362">
            <v>8</v>
          </cell>
          <cell r="BZ362">
            <v>3</v>
          </cell>
          <cell r="CA362">
            <v>0</v>
          </cell>
          <cell r="CB362">
            <v>0</v>
          </cell>
          <cell r="CC362">
            <v>0</v>
          </cell>
          <cell r="CD362">
            <v>0</v>
          </cell>
          <cell r="CE362">
            <v>147</v>
          </cell>
          <cell r="CF362">
            <v>8</v>
          </cell>
          <cell r="CG362">
            <v>0</v>
          </cell>
          <cell r="CH362">
            <v>0</v>
          </cell>
          <cell r="CI362">
            <v>0</v>
          </cell>
          <cell r="CJ362">
            <v>0</v>
          </cell>
          <cell r="CK362">
            <v>0</v>
          </cell>
          <cell r="CL362">
            <v>0</v>
          </cell>
          <cell r="CM362">
            <v>8</v>
          </cell>
          <cell r="CN362">
            <v>1</v>
          </cell>
          <cell r="CO362">
            <v>0</v>
          </cell>
          <cell r="CP362">
            <v>0</v>
          </cell>
          <cell r="CQ362">
            <v>0</v>
          </cell>
          <cell r="CR362">
            <v>0</v>
          </cell>
          <cell r="CS362">
            <v>0</v>
          </cell>
          <cell r="CT362">
            <v>0</v>
          </cell>
          <cell r="CU362">
            <v>1</v>
          </cell>
          <cell r="CV362">
            <v>7</v>
          </cell>
          <cell r="CW362">
            <v>0</v>
          </cell>
          <cell r="CX362">
            <v>0</v>
          </cell>
          <cell r="CY362">
            <v>0</v>
          </cell>
          <cell r="CZ362">
            <v>0</v>
          </cell>
          <cell r="DA362">
            <v>0</v>
          </cell>
          <cell r="DB362">
            <v>0</v>
          </cell>
          <cell r="DC362">
            <v>7</v>
          </cell>
          <cell r="DD362">
            <v>22</v>
          </cell>
          <cell r="DE362">
            <v>2</v>
          </cell>
          <cell r="DF362">
            <v>2</v>
          </cell>
          <cell r="DG362">
            <v>0</v>
          </cell>
          <cell r="DH362">
            <v>0</v>
          </cell>
          <cell r="DI362">
            <v>0</v>
          </cell>
          <cell r="DJ362">
            <v>0</v>
          </cell>
          <cell r="DK362">
            <v>26</v>
          </cell>
          <cell r="DL362">
            <v>174</v>
          </cell>
          <cell r="DM362">
            <v>10</v>
          </cell>
          <cell r="DN362">
            <v>5</v>
          </cell>
          <cell r="DO362">
            <v>0</v>
          </cell>
          <cell r="DP362">
            <v>0</v>
          </cell>
          <cell r="DQ362">
            <v>0</v>
          </cell>
          <cell r="DR362">
            <v>0</v>
          </cell>
          <cell r="DS362">
            <v>189</v>
          </cell>
          <cell r="DT362">
            <v>0</v>
          </cell>
          <cell r="DU362">
            <v>0</v>
          </cell>
          <cell r="DV362">
            <v>0</v>
          </cell>
          <cell r="DW362">
            <v>0</v>
          </cell>
        </row>
        <row r="363">
          <cell r="B363" t="str">
            <v>London</v>
          </cell>
          <cell r="C363">
            <v>5</v>
          </cell>
          <cell r="D363">
            <v>23</v>
          </cell>
          <cell r="E363">
            <v>10</v>
          </cell>
          <cell r="F363">
            <v>8</v>
          </cell>
          <cell r="G363">
            <v>1</v>
          </cell>
          <cell r="H363">
            <v>3</v>
          </cell>
          <cell r="I363">
            <v>2</v>
          </cell>
          <cell r="J363">
            <v>0</v>
          </cell>
          <cell r="K363">
            <v>47</v>
          </cell>
          <cell r="L363">
            <v>28</v>
          </cell>
          <cell r="M363">
            <v>20</v>
          </cell>
          <cell r="N363">
            <v>26</v>
          </cell>
          <cell r="O363">
            <v>11</v>
          </cell>
          <cell r="P363">
            <v>7</v>
          </cell>
          <cell r="Q363">
            <v>2</v>
          </cell>
          <cell r="R363">
            <v>3</v>
          </cell>
          <cell r="S363">
            <v>97</v>
          </cell>
          <cell r="T363">
            <v>439</v>
          </cell>
          <cell r="U363">
            <v>300</v>
          </cell>
          <cell r="V363">
            <v>481</v>
          </cell>
          <cell r="W363">
            <v>420</v>
          </cell>
          <cell r="X363">
            <v>337</v>
          </cell>
          <cell r="Y363">
            <v>180</v>
          </cell>
          <cell r="Z363">
            <v>159</v>
          </cell>
          <cell r="AA363">
            <v>2316</v>
          </cell>
          <cell r="AB363">
            <v>155</v>
          </cell>
          <cell r="AC363">
            <v>24</v>
          </cell>
          <cell r="AD363">
            <v>37</v>
          </cell>
          <cell r="AE363">
            <v>22</v>
          </cell>
          <cell r="AF363">
            <v>15</v>
          </cell>
          <cell r="AG363">
            <v>10</v>
          </cell>
          <cell r="AH363">
            <v>23</v>
          </cell>
          <cell r="AI363">
            <v>286</v>
          </cell>
          <cell r="AJ363">
            <v>22</v>
          </cell>
          <cell r="AK363">
            <v>2</v>
          </cell>
          <cell r="AL363">
            <v>1</v>
          </cell>
          <cell r="AM363">
            <v>2</v>
          </cell>
          <cell r="AN363">
            <v>2</v>
          </cell>
          <cell r="AO363">
            <v>0</v>
          </cell>
          <cell r="AP363">
            <v>1</v>
          </cell>
          <cell r="AQ363">
            <v>30</v>
          </cell>
          <cell r="AR363">
            <v>25</v>
          </cell>
          <cell r="AS363">
            <v>15</v>
          </cell>
          <cell r="AT363">
            <v>20</v>
          </cell>
          <cell r="AU363">
            <v>21</v>
          </cell>
          <cell r="AV363">
            <v>11</v>
          </cell>
          <cell r="AW363">
            <v>16</v>
          </cell>
          <cell r="AX363">
            <v>6</v>
          </cell>
          <cell r="AY363">
            <v>114</v>
          </cell>
          <cell r="AZ363">
            <v>147</v>
          </cell>
          <cell r="BA363">
            <v>64</v>
          </cell>
          <cell r="BB363">
            <v>75</v>
          </cell>
          <cell r="BC363">
            <v>70</v>
          </cell>
          <cell r="BD363">
            <v>51</v>
          </cell>
          <cell r="BE363">
            <v>29</v>
          </cell>
          <cell r="BF363">
            <v>19</v>
          </cell>
          <cell r="BG363">
            <v>455</v>
          </cell>
          <cell r="BH363">
            <v>839</v>
          </cell>
          <cell r="BI363">
            <v>435</v>
          </cell>
          <cell r="BJ363">
            <v>648</v>
          </cell>
          <cell r="BK363">
            <v>547</v>
          </cell>
          <cell r="BL363">
            <v>426</v>
          </cell>
          <cell r="BM363">
            <v>239</v>
          </cell>
          <cell r="BN363">
            <v>211</v>
          </cell>
          <cell r="BO363">
            <v>3345</v>
          </cell>
          <cell r="BP363">
            <v>17</v>
          </cell>
          <cell r="BQ363">
            <v>7</v>
          </cell>
          <cell r="BR363">
            <v>5</v>
          </cell>
          <cell r="BS363">
            <v>8</v>
          </cell>
          <cell r="BT363">
            <v>4</v>
          </cell>
          <cell r="BU363">
            <v>3</v>
          </cell>
          <cell r="BV363">
            <v>0</v>
          </cell>
          <cell r="BW363">
            <v>44</v>
          </cell>
          <cell r="BX363">
            <v>52</v>
          </cell>
          <cell r="BY363">
            <v>36</v>
          </cell>
          <cell r="BZ363">
            <v>34</v>
          </cell>
          <cell r="CA363">
            <v>27</v>
          </cell>
          <cell r="CB363">
            <v>7</v>
          </cell>
          <cell r="CC363">
            <v>2</v>
          </cell>
          <cell r="CD363">
            <v>3</v>
          </cell>
          <cell r="CE363">
            <v>161</v>
          </cell>
          <cell r="CF363">
            <v>2</v>
          </cell>
          <cell r="CG363">
            <v>3</v>
          </cell>
          <cell r="CH363">
            <v>5</v>
          </cell>
          <cell r="CI363">
            <v>1</v>
          </cell>
          <cell r="CJ363">
            <v>0</v>
          </cell>
          <cell r="CK363">
            <v>1</v>
          </cell>
          <cell r="CL363">
            <v>2</v>
          </cell>
          <cell r="CM363">
            <v>14</v>
          </cell>
          <cell r="CN363">
            <v>1</v>
          </cell>
          <cell r="CO363">
            <v>0</v>
          </cell>
          <cell r="CP363">
            <v>0</v>
          </cell>
          <cell r="CQ363">
            <v>0</v>
          </cell>
          <cell r="CR363">
            <v>0</v>
          </cell>
          <cell r="CS363">
            <v>0</v>
          </cell>
          <cell r="CT363">
            <v>0</v>
          </cell>
          <cell r="CU363">
            <v>1</v>
          </cell>
          <cell r="CV363">
            <v>1</v>
          </cell>
          <cell r="CW363">
            <v>0</v>
          </cell>
          <cell r="CX363">
            <v>0</v>
          </cell>
          <cell r="CY363">
            <v>0</v>
          </cell>
          <cell r="CZ363">
            <v>2</v>
          </cell>
          <cell r="DA363">
            <v>0</v>
          </cell>
          <cell r="DB363">
            <v>0</v>
          </cell>
          <cell r="DC363">
            <v>3</v>
          </cell>
          <cell r="DD363">
            <v>13</v>
          </cell>
          <cell r="DE363">
            <v>13</v>
          </cell>
          <cell r="DF363">
            <v>21</v>
          </cell>
          <cell r="DG363">
            <v>13</v>
          </cell>
          <cell r="DH363">
            <v>3</v>
          </cell>
          <cell r="DI363">
            <v>3</v>
          </cell>
          <cell r="DJ363">
            <v>1</v>
          </cell>
          <cell r="DK363">
            <v>67</v>
          </cell>
          <cell r="DL363">
            <v>86</v>
          </cell>
          <cell r="DM363">
            <v>59</v>
          </cell>
          <cell r="DN363">
            <v>65</v>
          </cell>
          <cell r="DO363">
            <v>49</v>
          </cell>
          <cell r="DP363">
            <v>16</v>
          </cell>
          <cell r="DQ363">
            <v>9</v>
          </cell>
          <cell r="DR363">
            <v>6</v>
          </cell>
          <cell r="DS363">
            <v>290</v>
          </cell>
          <cell r="DT363">
            <v>0</v>
          </cell>
          <cell r="DU363">
            <v>0</v>
          </cell>
          <cell r="DV363">
            <v>0</v>
          </cell>
          <cell r="DW363">
            <v>0</v>
          </cell>
        </row>
        <row r="364">
          <cell r="B364" t="str">
            <v>South East</v>
          </cell>
          <cell r="C364">
            <v>6</v>
          </cell>
          <cell r="D364">
            <v>14</v>
          </cell>
          <cell r="E364">
            <v>5</v>
          </cell>
          <cell r="F364">
            <v>2</v>
          </cell>
          <cell r="G364">
            <v>4</v>
          </cell>
          <cell r="H364">
            <v>2</v>
          </cell>
          <cell r="I364">
            <v>0</v>
          </cell>
          <cell r="J364">
            <v>0</v>
          </cell>
          <cell r="K364">
            <v>27</v>
          </cell>
          <cell r="L364">
            <v>15</v>
          </cell>
          <cell r="M364">
            <v>21</v>
          </cell>
          <cell r="N364">
            <v>13</v>
          </cell>
          <cell r="O364">
            <v>3</v>
          </cell>
          <cell r="P364">
            <v>2</v>
          </cell>
          <cell r="Q364">
            <v>6</v>
          </cell>
          <cell r="R364">
            <v>0</v>
          </cell>
          <cell r="S364">
            <v>60</v>
          </cell>
          <cell r="T364">
            <v>377</v>
          </cell>
          <cell r="U364">
            <v>240</v>
          </cell>
          <cell r="V364">
            <v>275</v>
          </cell>
          <cell r="W364">
            <v>134</v>
          </cell>
          <cell r="X364">
            <v>77</v>
          </cell>
          <cell r="Y364">
            <v>19</v>
          </cell>
          <cell r="Z364">
            <v>42</v>
          </cell>
          <cell r="AA364">
            <v>1164</v>
          </cell>
          <cell r="AB364">
            <v>6</v>
          </cell>
          <cell r="AC364">
            <v>3</v>
          </cell>
          <cell r="AD364">
            <v>2</v>
          </cell>
          <cell r="AE364">
            <v>1</v>
          </cell>
          <cell r="AF364">
            <v>0</v>
          </cell>
          <cell r="AG364">
            <v>0</v>
          </cell>
          <cell r="AH364">
            <v>0</v>
          </cell>
          <cell r="AI364">
            <v>12</v>
          </cell>
          <cell r="AJ364">
            <v>21</v>
          </cell>
          <cell r="AK364">
            <v>5</v>
          </cell>
          <cell r="AL364">
            <v>6</v>
          </cell>
          <cell r="AM364">
            <v>3</v>
          </cell>
          <cell r="AN364">
            <v>0</v>
          </cell>
          <cell r="AO364">
            <v>0</v>
          </cell>
          <cell r="AP364">
            <v>0</v>
          </cell>
          <cell r="AQ364">
            <v>35</v>
          </cell>
          <cell r="AR364">
            <v>116</v>
          </cell>
          <cell r="AS364">
            <v>44</v>
          </cell>
          <cell r="AT364">
            <v>23</v>
          </cell>
          <cell r="AU364">
            <v>7</v>
          </cell>
          <cell r="AV364">
            <v>7</v>
          </cell>
          <cell r="AW364">
            <v>0</v>
          </cell>
          <cell r="AX364">
            <v>0</v>
          </cell>
          <cell r="AY364">
            <v>197</v>
          </cell>
          <cell r="AZ364">
            <v>157</v>
          </cell>
          <cell r="BA364">
            <v>52</v>
          </cell>
          <cell r="BB364">
            <v>46</v>
          </cell>
          <cell r="BC364">
            <v>27</v>
          </cell>
          <cell r="BD364">
            <v>14</v>
          </cell>
          <cell r="BE364">
            <v>10</v>
          </cell>
          <cell r="BF364">
            <v>3</v>
          </cell>
          <cell r="BG364">
            <v>309</v>
          </cell>
          <cell r="BH364">
            <v>706</v>
          </cell>
          <cell r="BI364">
            <v>370</v>
          </cell>
          <cell r="BJ364">
            <v>367</v>
          </cell>
          <cell r="BK364">
            <v>179</v>
          </cell>
          <cell r="BL364">
            <v>102</v>
          </cell>
          <cell r="BM364">
            <v>35</v>
          </cell>
          <cell r="BN364">
            <v>45</v>
          </cell>
          <cell r="BO364">
            <v>1804</v>
          </cell>
          <cell r="BP364">
            <v>6</v>
          </cell>
          <cell r="BQ364">
            <v>1</v>
          </cell>
          <cell r="BR364">
            <v>0</v>
          </cell>
          <cell r="BS364">
            <v>0</v>
          </cell>
          <cell r="BT364">
            <v>0</v>
          </cell>
          <cell r="BU364">
            <v>0</v>
          </cell>
          <cell r="BV364">
            <v>0</v>
          </cell>
          <cell r="BW364">
            <v>7</v>
          </cell>
          <cell r="BX364">
            <v>100</v>
          </cell>
          <cell r="BY364">
            <v>15</v>
          </cell>
          <cell r="BZ364">
            <v>1</v>
          </cell>
          <cell r="CA364">
            <v>0</v>
          </cell>
          <cell r="CB364">
            <v>2</v>
          </cell>
          <cell r="CC364">
            <v>0</v>
          </cell>
          <cell r="CD364">
            <v>0</v>
          </cell>
          <cell r="CE364">
            <v>118</v>
          </cell>
          <cell r="CF364">
            <v>30</v>
          </cell>
          <cell r="CG364">
            <v>1</v>
          </cell>
          <cell r="CH364">
            <v>0</v>
          </cell>
          <cell r="CI364">
            <v>0</v>
          </cell>
          <cell r="CJ364">
            <v>0</v>
          </cell>
          <cell r="CK364">
            <v>0</v>
          </cell>
          <cell r="CL364">
            <v>0</v>
          </cell>
          <cell r="CM364">
            <v>31</v>
          </cell>
          <cell r="CN364">
            <v>19</v>
          </cell>
          <cell r="CO364">
            <v>1</v>
          </cell>
          <cell r="CP364">
            <v>0</v>
          </cell>
          <cell r="CQ364">
            <v>0</v>
          </cell>
          <cell r="CR364">
            <v>0</v>
          </cell>
          <cell r="CS364">
            <v>0</v>
          </cell>
          <cell r="CT364">
            <v>0</v>
          </cell>
          <cell r="CU364">
            <v>20</v>
          </cell>
          <cell r="CV364">
            <v>37</v>
          </cell>
          <cell r="CW364">
            <v>3</v>
          </cell>
          <cell r="CX364">
            <v>1</v>
          </cell>
          <cell r="CY364">
            <v>0</v>
          </cell>
          <cell r="CZ364">
            <v>0</v>
          </cell>
          <cell r="DA364">
            <v>0</v>
          </cell>
          <cell r="DB364">
            <v>0</v>
          </cell>
          <cell r="DC364">
            <v>41</v>
          </cell>
          <cell r="DD364">
            <v>18</v>
          </cell>
          <cell r="DE364">
            <v>4</v>
          </cell>
          <cell r="DF364">
            <v>0</v>
          </cell>
          <cell r="DG364">
            <v>2</v>
          </cell>
          <cell r="DH364">
            <v>0</v>
          </cell>
          <cell r="DI364">
            <v>0</v>
          </cell>
          <cell r="DJ364">
            <v>0</v>
          </cell>
          <cell r="DK364">
            <v>24</v>
          </cell>
          <cell r="DL364">
            <v>210</v>
          </cell>
          <cell r="DM364">
            <v>25</v>
          </cell>
          <cell r="DN364">
            <v>2</v>
          </cell>
          <cell r="DO364">
            <v>2</v>
          </cell>
          <cell r="DP364">
            <v>2</v>
          </cell>
          <cell r="DQ364">
            <v>0</v>
          </cell>
          <cell r="DR364">
            <v>0</v>
          </cell>
          <cell r="DS364">
            <v>241</v>
          </cell>
          <cell r="DT364">
            <v>0</v>
          </cell>
          <cell r="DU364">
            <v>0</v>
          </cell>
          <cell r="DV364">
            <v>0</v>
          </cell>
          <cell r="DW364">
            <v>0</v>
          </cell>
        </row>
        <row r="365">
          <cell r="B365" t="str">
            <v>South West</v>
          </cell>
          <cell r="C365">
            <v>7</v>
          </cell>
          <cell r="D365">
            <v>8</v>
          </cell>
          <cell r="E365">
            <v>2</v>
          </cell>
          <cell r="F365">
            <v>1</v>
          </cell>
          <cell r="G365">
            <v>0</v>
          </cell>
          <cell r="H365">
            <v>0</v>
          </cell>
          <cell r="I365">
            <v>0</v>
          </cell>
          <cell r="J365">
            <v>0</v>
          </cell>
          <cell r="K365">
            <v>11</v>
          </cell>
          <cell r="L365">
            <v>25</v>
          </cell>
          <cell r="M365">
            <v>15</v>
          </cell>
          <cell r="N365">
            <v>7</v>
          </cell>
          <cell r="O365">
            <v>5</v>
          </cell>
          <cell r="P365">
            <v>1</v>
          </cell>
          <cell r="Q365">
            <v>1</v>
          </cell>
          <cell r="R365">
            <v>0</v>
          </cell>
          <cell r="S365">
            <v>54</v>
          </cell>
          <cell r="T365">
            <v>280</v>
          </cell>
          <cell r="U365">
            <v>147</v>
          </cell>
          <cell r="V365">
            <v>146</v>
          </cell>
          <cell r="W365">
            <v>109</v>
          </cell>
          <cell r="X365">
            <v>35</v>
          </cell>
          <cell r="Y365">
            <v>12</v>
          </cell>
          <cell r="Z365">
            <v>2</v>
          </cell>
          <cell r="AA365">
            <v>731</v>
          </cell>
          <cell r="AB365">
            <v>1</v>
          </cell>
          <cell r="AC365">
            <v>0</v>
          </cell>
          <cell r="AD365">
            <v>2</v>
          </cell>
          <cell r="AE365">
            <v>2</v>
          </cell>
          <cell r="AF365">
            <v>1</v>
          </cell>
          <cell r="AG365">
            <v>0</v>
          </cell>
          <cell r="AH365">
            <v>0</v>
          </cell>
          <cell r="AI365">
            <v>6</v>
          </cell>
          <cell r="AJ365">
            <v>6</v>
          </cell>
          <cell r="AK365">
            <v>1</v>
          </cell>
          <cell r="AL365">
            <v>3</v>
          </cell>
          <cell r="AM365">
            <v>1</v>
          </cell>
          <cell r="AN365">
            <v>1</v>
          </cell>
          <cell r="AO365">
            <v>0</v>
          </cell>
          <cell r="AP365">
            <v>0</v>
          </cell>
          <cell r="AQ365">
            <v>12</v>
          </cell>
          <cell r="AR365">
            <v>49</v>
          </cell>
          <cell r="AS365">
            <v>2</v>
          </cell>
          <cell r="AT365">
            <v>4</v>
          </cell>
          <cell r="AU365">
            <v>2</v>
          </cell>
          <cell r="AV365">
            <v>0</v>
          </cell>
          <cell r="AW365">
            <v>0</v>
          </cell>
          <cell r="AX365">
            <v>0</v>
          </cell>
          <cell r="AY365">
            <v>57</v>
          </cell>
          <cell r="AZ365">
            <v>168</v>
          </cell>
          <cell r="BA365">
            <v>51</v>
          </cell>
          <cell r="BB365">
            <v>22</v>
          </cell>
          <cell r="BC365">
            <v>12</v>
          </cell>
          <cell r="BD365">
            <v>0</v>
          </cell>
          <cell r="BE365">
            <v>1</v>
          </cell>
          <cell r="BF365">
            <v>0</v>
          </cell>
          <cell r="BG365">
            <v>254</v>
          </cell>
          <cell r="BH365">
            <v>537</v>
          </cell>
          <cell r="BI365">
            <v>218</v>
          </cell>
          <cell r="BJ365">
            <v>185</v>
          </cell>
          <cell r="BK365">
            <v>131</v>
          </cell>
          <cell r="BL365">
            <v>38</v>
          </cell>
          <cell r="BM365">
            <v>14</v>
          </cell>
          <cell r="BN365">
            <v>2</v>
          </cell>
          <cell r="BO365">
            <v>1125</v>
          </cell>
          <cell r="BP365">
            <v>1</v>
          </cell>
          <cell r="BQ365">
            <v>0</v>
          </cell>
          <cell r="BR365">
            <v>0</v>
          </cell>
          <cell r="BS365">
            <v>0</v>
          </cell>
          <cell r="BT365">
            <v>0</v>
          </cell>
          <cell r="BU365">
            <v>1</v>
          </cell>
          <cell r="BV365">
            <v>0</v>
          </cell>
          <cell r="BW365">
            <v>2</v>
          </cell>
          <cell r="BX365">
            <v>105</v>
          </cell>
          <cell r="BY365">
            <v>9</v>
          </cell>
          <cell r="BZ365">
            <v>4</v>
          </cell>
          <cell r="CA365">
            <v>0</v>
          </cell>
          <cell r="CB365">
            <v>0</v>
          </cell>
          <cell r="CC365">
            <v>1</v>
          </cell>
          <cell r="CD365">
            <v>0</v>
          </cell>
          <cell r="CE365">
            <v>119</v>
          </cell>
          <cell r="CF365">
            <v>14</v>
          </cell>
          <cell r="CG365">
            <v>0</v>
          </cell>
          <cell r="CH365">
            <v>0</v>
          </cell>
          <cell r="CI365">
            <v>0</v>
          </cell>
          <cell r="CJ365">
            <v>1</v>
          </cell>
          <cell r="CK365">
            <v>0</v>
          </cell>
          <cell r="CL365">
            <v>0</v>
          </cell>
          <cell r="CM365">
            <v>15</v>
          </cell>
          <cell r="CN365">
            <v>3</v>
          </cell>
          <cell r="CO365">
            <v>0</v>
          </cell>
          <cell r="CP365">
            <v>0</v>
          </cell>
          <cell r="CQ365">
            <v>2</v>
          </cell>
          <cell r="CR365">
            <v>0</v>
          </cell>
          <cell r="CS365">
            <v>0</v>
          </cell>
          <cell r="CT365">
            <v>0</v>
          </cell>
          <cell r="CU365">
            <v>5</v>
          </cell>
          <cell r="CV365">
            <v>4</v>
          </cell>
          <cell r="CW365">
            <v>0</v>
          </cell>
          <cell r="CX365">
            <v>0</v>
          </cell>
          <cell r="CY365">
            <v>0</v>
          </cell>
          <cell r="CZ365">
            <v>0</v>
          </cell>
          <cell r="DA365">
            <v>0</v>
          </cell>
          <cell r="DB365">
            <v>0</v>
          </cell>
          <cell r="DC365">
            <v>4</v>
          </cell>
          <cell r="DD365">
            <v>14</v>
          </cell>
          <cell r="DE365">
            <v>4</v>
          </cell>
          <cell r="DF365">
            <v>2</v>
          </cell>
          <cell r="DG365">
            <v>4</v>
          </cell>
          <cell r="DH365">
            <v>1</v>
          </cell>
          <cell r="DI365">
            <v>1</v>
          </cell>
          <cell r="DJ365">
            <v>0</v>
          </cell>
          <cell r="DK365">
            <v>26</v>
          </cell>
          <cell r="DL365">
            <v>141</v>
          </cell>
          <cell r="DM365">
            <v>13</v>
          </cell>
          <cell r="DN365">
            <v>6</v>
          </cell>
          <cell r="DO365">
            <v>6</v>
          </cell>
          <cell r="DP365">
            <v>2</v>
          </cell>
          <cell r="DQ365">
            <v>3</v>
          </cell>
          <cell r="DR365">
            <v>0</v>
          </cell>
          <cell r="DS365">
            <v>171</v>
          </cell>
          <cell r="DT365">
            <v>0</v>
          </cell>
          <cell r="DU365">
            <v>0</v>
          </cell>
          <cell r="DV365">
            <v>0</v>
          </cell>
          <cell r="DW365">
            <v>0</v>
          </cell>
        </row>
        <row r="366">
          <cell r="B366" t="str">
            <v>West Midlands</v>
          </cell>
          <cell r="C366">
            <v>8</v>
          </cell>
          <cell r="D366">
            <v>24</v>
          </cell>
          <cell r="E366">
            <v>1</v>
          </cell>
          <cell r="F366">
            <v>0</v>
          </cell>
          <cell r="G366">
            <v>0</v>
          </cell>
          <cell r="H366">
            <v>0</v>
          </cell>
          <cell r="I366">
            <v>0</v>
          </cell>
          <cell r="J366">
            <v>0</v>
          </cell>
          <cell r="K366">
            <v>25</v>
          </cell>
          <cell r="L366">
            <v>15</v>
          </cell>
          <cell r="M366">
            <v>0</v>
          </cell>
          <cell r="N366">
            <v>1</v>
          </cell>
          <cell r="O366">
            <v>0</v>
          </cell>
          <cell r="P366">
            <v>0</v>
          </cell>
          <cell r="Q366">
            <v>0</v>
          </cell>
          <cell r="R366">
            <v>0</v>
          </cell>
          <cell r="S366">
            <v>16</v>
          </cell>
          <cell r="T366">
            <v>508</v>
          </cell>
          <cell r="U366">
            <v>90</v>
          </cell>
          <cell r="V366">
            <v>36</v>
          </cell>
          <cell r="W366">
            <v>10</v>
          </cell>
          <cell r="X366">
            <v>1</v>
          </cell>
          <cell r="Y366">
            <v>1</v>
          </cell>
          <cell r="Z366">
            <v>2</v>
          </cell>
          <cell r="AA366">
            <v>648</v>
          </cell>
          <cell r="AB366">
            <v>179</v>
          </cell>
          <cell r="AC366">
            <v>13</v>
          </cell>
          <cell r="AD366">
            <v>6</v>
          </cell>
          <cell r="AE366">
            <v>0</v>
          </cell>
          <cell r="AF366">
            <v>0</v>
          </cell>
          <cell r="AG366">
            <v>0</v>
          </cell>
          <cell r="AH366">
            <v>0</v>
          </cell>
          <cell r="AI366">
            <v>198</v>
          </cell>
          <cell r="AJ366">
            <v>5</v>
          </cell>
          <cell r="AK366">
            <v>1</v>
          </cell>
          <cell r="AL366">
            <v>0</v>
          </cell>
          <cell r="AM366">
            <v>0</v>
          </cell>
          <cell r="AN366">
            <v>0</v>
          </cell>
          <cell r="AO366">
            <v>0</v>
          </cell>
          <cell r="AP366">
            <v>0</v>
          </cell>
          <cell r="AQ366">
            <v>6</v>
          </cell>
          <cell r="AR366">
            <v>11</v>
          </cell>
          <cell r="AS366">
            <v>1</v>
          </cell>
          <cell r="AT366">
            <v>1</v>
          </cell>
          <cell r="AU366">
            <v>0</v>
          </cell>
          <cell r="AV366">
            <v>0</v>
          </cell>
          <cell r="AW366">
            <v>0</v>
          </cell>
          <cell r="AX366">
            <v>0</v>
          </cell>
          <cell r="AY366">
            <v>13</v>
          </cell>
          <cell r="AZ366">
            <v>66</v>
          </cell>
          <cell r="BA366">
            <v>14</v>
          </cell>
          <cell r="BB366">
            <v>11</v>
          </cell>
          <cell r="BC366">
            <v>2</v>
          </cell>
          <cell r="BD366">
            <v>0</v>
          </cell>
          <cell r="BE366">
            <v>0</v>
          </cell>
          <cell r="BF366">
            <v>1</v>
          </cell>
          <cell r="BG366">
            <v>94</v>
          </cell>
          <cell r="BH366">
            <v>808</v>
          </cell>
          <cell r="BI366">
            <v>120</v>
          </cell>
          <cell r="BJ366">
            <v>55</v>
          </cell>
          <cell r="BK366">
            <v>12</v>
          </cell>
          <cell r="BL366">
            <v>1</v>
          </cell>
          <cell r="BM366">
            <v>1</v>
          </cell>
          <cell r="BN366">
            <v>3</v>
          </cell>
          <cell r="BO366">
            <v>1000</v>
          </cell>
          <cell r="BP366">
            <v>40</v>
          </cell>
          <cell r="BQ366">
            <v>0</v>
          </cell>
          <cell r="BR366">
            <v>0</v>
          </cell>
          <cell r="BS366">
            <v>0</v>
          </cell>
          <cell r="BT366">
            <v>0</v>
          </cell>
          <cell r="BU366">
            <v>0</v>
          </cell>
          <cell r="BV366">
            <v>0</v>
          </cell>
          <cell r="BW366">
            <v>40</v>
          </cell>
          <cell r="BX366">
            <v>413</v>
          </cell>
          <cell r="BY366">
            <v>62</v>
          </cell>
          <cell r="BZ366">
            <v>40</v>
          </cell>
          <cell r="CA366">
            <v>14</v>
          </cell>
          <cell r="CB366">
            <v>4</v>
          </cell>
          <cell r="CC366">
            <v>2</v>
          </cell>
          <cell r="CD366">
            <v>2</v>
          </cell>
          <cell r="CE366">
            <v>537</v>
          </cell>
          <cell r="CF366">
            <v>247</v>
          </cell>
          <cell r="CG366">
            <v>28</v>
          </cell>
          <cell r="CH366">
            <v>35</v>
          </cell>
          <cell r="CI366">
            <v>16</v>
          </cell>
          <cell r="CJ366">
            <v>1</v>
          </cell>
          <cell r="CK366">
            <v>1</v>
          </cell>
          <cell r="CL366">
            <v>0</v>
          </cell>
          <cell r="CM366">
            <v>328</v>
          </cell>
          <cell r="CN366">
            <v>3</v>
          </cell>
          <cell r="CO366">
            <v>0</v>
          </cell>
          <cell r="CP366">
            <v>0</v>
          </cell>
          <cell r="CQ366">
            <v>0</v>
          </cell>
          <cell r="CR366">
            <v>0</v>
          </cell>
          <cell r="CS366">
            <v>0</v>
          </cell>
          <cell r="CT366">
            <v>0</v>
          </cell>
          <cell r="CU366">
            <v>3</v>
          </cell>
          <cell r="CV366">
            <v>5</v>
          </cell>
          <cell r="CW366">
            <v>0</v>
          </cell>
          <cell r="CX366">
            <v>0</v>
          </cell>
          <cell r="CY366">
            <v>0</v>
          </cell>
          <cell r="CZ366">
            <v>0</v>
          </cell>
          <cell r="DA366">
            <v>0</v>
          </cell>
          <cell r="DB366">
            <v>0</v>
          </cell>
          <cell r="DC366">
            <v>5</v>
          </cell>
          <cell r="DD366">
            <v>25</v>
          </cell>
          <cell r="DE366">
            <v>4</v>
          </cell>
          <cell r="DF366">
            <v>1</v>
          </cell>
          <cell r="DG366">
            <v>0</v>
          </cell>
          <cell r="DH366">
            <v>0</v>
          </cell>
          <cell r="DI366">
            <v>0</v>
          </cell>
          <cell r="DJ366">
            <v>0</v>
          </cell>
          <cell r="DK366">
            <v>30</v>
          </cell>
          <cell r="DL366">
            <v>733</v>
          </cell>
          <cell r="DM366">
            <v>94</v>
          </cell>
          <cell r="DN366">
            <v>76</v>
          </cell>
          <cell r="DO366">
            <v>30</v>
          </cell>
          <cell r="DP366">
            <v>5</v>
          </cell>
          <cell r="DQ366">
            <v>3</v>
          </cell>
          <cell r="DR366">
            <v>2</v>
          </cell>
          <cell r="DS366">
            <v>943</v>
          </cell>
          <cell r="DT366">
            <v>0</v>
          </cell>
          <cell r="DU366">
            <v>0</v>
          </cell>
          <cell r="DV366">
            <v>0</v>
          </cell>
          <cell r="DW366">
            <v>0</v>
          </cell>
        </row>
        <row r="367">
          <cell r="B367" t="str">
            <v>North West</v>
          </cell>
          <cell r="C367">
            <v>9</v>
          </cell>
          <cell r="D367">
            <v>7</v>
          </cell>
          <cell r="E367">
            <v>0</v>
          </cell>
          <cell r="F367">
            <v>0</v>
          </cell>
          <cell r="G367">
            <v>0</v>
          </cell>
          <cell r="H367">
            <v>0</v>
          </cell>
          <cell r="I367">
            <v>0</v>
          </cell>
          <cell r="J367">
            <v>0</v>
          </cell>
          <cell r="K367">
            <v>7</v>
          </cell>
          <cell r="L367">
            <v>76</v>
          </cell>
          <cell r="M367">
            <v>9</v>
          </cell>
          <cell r="N367">
            <v>3</v>
          </cell>
          <cell r="O367">
            <v>0</v>
          </cell>
          <cell r="P367">
            <v>0</v>
          </cell>
          <cell r="Q367">
            <v>0</v>
          </cell>
          <cell r="R367">
            <v>0</v>
          </cell>
          <cell r="S367">
            <v>88</v>
          </cell>
          <cell r="T367">
            <v>557</v>
          </cell>
          <cell r="U367">
            <v>118</v>
          </cell>
          <cell r="V367">
            <v>32</v>
          </cell>
          <cell r="W367">
            <v>9</v>
          </cell>
          <cell r="X367">
            <v>4</v>
          </cell>
          <cell r="Y367">
            <v>5</v>
          </cell>
          <cell r="Z367">
            <v>2</v>
          </cell>
          <cell r="AA367">
            <v>727</v>
          </cell>
          <cell r="AB367">
            <v>23</v>
          </cell>
          <cell r="AC367">
            <v>1</v>
          </cell>
          <cell r="AD367">
            <v>0</v>
          </cell>
          <cell r="AE367">
            <v>1</v>
          </cell>
          <cell r="AF367">
            <v>0</v>
          </cell>
          <cell r="AG367">
            <v>0</v>
          </cell>
          <cell r="AH367">
            <v>0</v>
          </cell>
          <cell r="AI367">
            <v>25</v>
          </cell>
          <cell r="AJ367">
            <v>3</v>
          </cell>
          <cell r="AK367">
            <v>0</v>
          </cell>
          <cell r="AL367">
            <v>0</v>
          </cell>
          <cell r="AM367">
            <v>0</v>
          </cell>
          <cell r="AN367">
            <v>0</v>
          </cell>
          <cell r="AO367">
            <v>0</v>
          </cell>
          <cell r="AP367">
            <v>0</v>
          </cell>
          <cell r="AQ367">
            <v>3</v>
          </cell>
          <cell r="AR367">
            <v>17</v>
          </cell>
          <cell r="AS367">
            <v>4</v>
          </cell>
          <cell r="AT367">
            <v>1</v>
          </cell>
          <cell r="AU367">
            <v>0</v>
          </cell>
          <cell r="AV367">
            <v>0</v>
          </cell>
          <cell r="AW367">
            <v>0</v>
          </cell>
          <cell r="AX367">
            <v>0</v>
          </cell>
          <cell r="AY367">
            <v>22</v>
          </cell>
          <cell r="AZ367">
            <v>226</v>
          </cell>
          <cell r="BA367">
            <v>30</v>
          </cell>
          <cell r="BB367">
            <v>8</v>
          </cell>
          <cell r="BC367">
            <v>1</v>
          </cell>
          <cell r="BD367">
            <v>2</v>
          </cell>
          <cell r="BE367">
            <v>1</v>
          </cell>
          <cell r="BF367">
            <v>0</v>
          </cell>
          <cell r="BG367">
            <v>268</v>
          </cell>
          <cell r="BH367">
            <v>909</v>
          </cell>
          <cell r="BI367">
            <v>162</v>
          </cell>
          <cell r="BJ367">
            <v>44</v>
          </cell>
          <cell r="BK367">
            <v>11</v>
          </cell>
          <cell r="BL367">
            <v>6</v>
          </cell>
          <cell r="BM367">
            <v>6</v>
          </cell>
          <cell r="BN367">
            <v>2</v>
          </cell>
          <cell r="BO367">
            <v>1140</v>
          </cell>
          <cell r="BP367">
            <v>11</v>
          </cell>
          <cell r="BQ367">
            <v>2</v>
          </cell>
          <cell r="BR367">
            <v>0</v>
          </cell>
          <cell r="BS367">
            <v>0</v>
          </cell>
          <cell r="BT367">
            <v>0</v>
          </cell>
          <cell r="BU367">
            <v>0</v>
          </cell>
          <cell r="BV367">
            <v>0</v>
          </cell>
          <cell r="BW367">
            <v>13</v>
          </cell>
          <cell r="BX367">
            <v>616</v>
          </cell>
          <cell r="BY367">
            <v>93</v>
          </cell>
          <cell r="BZ367">
            <v>18</v>
          </cell>
          <cell r="CA367">
            <v>3</v>
          </cell>
          <cell r="CB367">
            <v>1</v>
          </cell>
          <cell r="CC367">
            <v>0</v>
          </cell>
          <cell r="CD367">
            <v>0</v>
          </cell>
          <cell r="CE367">
            <v>731</v>
          </cell>
          <cell r="CF367">
            <v>129</v>
          </cell>
          <cell r="CG367">
            <v>9</v>
          </cell>
          <cell r="CH367">
            <v>5</v>
          </cell>
          <cell r="CI367">
            <v>0</v>
          </cell>
          <cell r="CJ367">
            <v>0</v>
          </cell>
          <cell r="CK367">
            <v>0</v>
          </cell>
          <cell r="CL367">
            <v>0</v>
          </cell>
          <cell r="CM367">
            <v>143</v>
          </cell>
          <cell r="CN367">
            <v>14</v>
          </cell>
          <cell r="CO367">
            <v>3</v>
          </cell>
          <cell r="CP367">
            <v>0</v>
          </cell>
          <cell r="CQ367">
            <v>0</v>
          </cell>
          <cell r="CR367">
            <v>0</v>
          </cell>
          <cell r="CS367">
            <v>0</v>
          </cell>
          <cell r="CT367">
            <v>0</v>
          </cell>
          <cell r="CU367">
            <v>17</v>
          </cell>
          <cell r="CV367">
            <v>14</v>
          </cell>
          <cell r="CW367">
            <v>0</v>
          </cell>
          <cell r="CX367">
            <v>0</v>
          </cell>
          <cell r="CY367">
            <v>0</v>
          </cell>
          <cell r="CZ367">
            <v>0</v>
          </cell>
          <cell r="DA367">
            <v>0</v>
          </cell>
          <cell r="DB367">
            <v>0</v>
          </cell>
          <cell r="DC367">
            <v>14</v>
          </cell>
          <cell r="DD367">
            <v>110</v>
          </cell>
          <cell r="DE367">
            <v>23</v>
          </cell>
          <cell r="DF367">
            <v>11</v>
          </cell>
          <cell r="DG367">
            <v>1</v>
          </cell>
          <cell r="DH367">
            <v>0</v>
          </cell>
          <cell r="DI367">
            <v>0</v>
          </cell>
          <cell r="DJ367">
            <v>0</v>
          </cell>
          <cell r="DK367">
            <v>145</v>
          </cell>
          <cell r="DL367">
            <v>894</v>
          </cell>
          <cell r="DM367">
            <v>130</v>
          </cell>
          <cell r="DN367">
            <v>34</v>
          </cell>
          <cell r="DO367">
            <v>4</v>
          </cell>
          <cell r="DP367">
            <v>1</v>
          </cell>
          <cell r="DQ367">
            <v>0</v>
          </cell>
          <cell r="DR367">
            <v>0</v>
          </cell>
          <cell r="DS367">
            <v>1063</v>
          </cell>
          <cell r="DT367">
            <v>0</v>
          </cell>
          <cell r="DU367">
            <v>0</v>
          </cell>
          <cell r="DV367">
            <v>0</v>
          </cell>
          <cell r="DW367">
            <v>0</v>
          </cell>
        </row>
        <row r="368">
          <cell r="B368" t="str">
            <v>England</v>
          </cell>
          <cell r="D368">
            <v>162</v>
          </cell>
          <cell r="E368">
            <v>24</v>
          </cell>
          <cell r="F368">
            <v>13</v>
          </cell>
          <cell r="G368">
            <v>6</v>
          </cell>
          <cell r="H368">
            <v>5</v>
          </cell>
          <cell r="I368">
            <v>2</v>
          </cell>
          <cell r="J368">
            <v>0</v>
          </cell>
          <cell r="K368">
            <v>212</v>
          </cell>
          <cell r="L368">
            <v>236</v>
          </cell>
          <cell r="M368">
            <v>86</v>
          </cell>
          <cell r="N368">
            <v>67</v>
          </cell>
          <cell r="O368">
            <v>26</v>
          </cell>
          <cell r="P368">
            <v>10</v>
          </cell>
          <cell r="Q368">
            <v>13</v>
          </cell>
          <cell r="R368">
            <v>4</v>
          </cell>
          <cell r="S368">
            <v>442</v>
          </cell>
          <cell r="T368">
            <v>3601</v>
          </cell>
          <cell r="U368">
            <v>1320</v>
          </cell>
          <cell r="V368">
            <v>1304</v>
          </cell>
          <cell r="W368">
            <v>777</v>
          </cell>
          <cell r="X368">
            <v>505</v>
          </cell>
          <cell r="Y368">
            <v>248</v>
          </cell>
          <cell r="Z368">
            <v>227</v>
          </cell>
          <cell r="AA368">
            <v>7982</v>
          </cell>
          <cell r="AB368">
            <v>430</v>
          </cell>
          <cell r="AC368">
            <v>52</v>
          </cell>
          <cell r="AD368">
            <v>49</v>
          </cell>
          <cell r="AE368">
            <v>28</v>
          </cell>
          <cell r="AF368">
            <v>17</v>
          </cell>
          <cell r="AG368">
            <v>11</v>
          </cell>
          <cell r="AH368">
            <v>23</v>
          </cell>
          <cell r="AI368">
            <v>610</v>
          </cell>
          <cell r="AJ368">
            <v>79</v>
          </cell>
          <cell r="AK368">
            <v>11</v>
          </cell>
          <cell r="AL368">
            <v>12</v>
          </cell>
          <cell r="AM368">
            <v>7</v>
          </cell>
          <cell r="AN368">
            <v>3</v>
          </cell>
          <cell r="AO368">
            <v>0</v>
          </cell>
          <cell r="AP368">
            <v>1</v>
          </cell>
          <cell r="AQ368">
            <v>113</v>
          </cell>
          <cell r="AR368">
            <v>273</v>
          </cell>
          <cell r="AS368">
            <v>81</v>
          </cell>
          <cell r="AT368">
            <v>52</v>
          </cell>
          <cell r="AU368">
            <v>30</v>
          </cell>
          <cell r="AV368">
            <v>18</v>
          </cell>
          <cell r="AW368">
            <v>16</v>
          </cell>
          <cell r="AX368">
            <v>6</v>
          </cell>
          <cell r="AY368">
            <v>476</v>
          </cell>
          <cell r="AZ368">
            <v>1101</v>
          </cell>
          <cell r="BA368">
            <v>276</v>
          </cell>
          <cell r="BB368">
            <v>195</v>
          </cell>
          <cell r="BC368">
            <v>123</v>
          </cell>
          <cell r="BD368">
            <v>73</v>
          </cell>
          <cell r="BE368">
            <v>41</v>
          </cell>
          <cell r="BF368">
            <v>26</v>
          </cell>
          <cell r="BG368">
            <v>1835</v>
          </cell>
          <cell r="BH368">
            <v>5882</v>
          </cell>
          <cell r="BI368">
            <v>1850</v>
          </cell>
          <cell r="BJ368">
            <v>1692</v>
          </cell>
          <cell r="BK368">
            <v>997</v>
          </cell>
          <cell r="BL368">
            <v>631</v>
          </cell>
          <cell r="BM368">
            <v>331</v>
          </cell>
          <cell r="BN368">
            <v>287</v>
          </cell>
          <cell r="BO368">
            <v>11670</v>
          </cell>
          <cell r="BP368">
            <v>171</v>
          </cell>
          <cell r="BQ368">
            <v>17</v>
          </cell>
          <cell r="BR368">
            <v>5</v>
          </cell>
          <cell r="BS368">
            <v>8</v>
          </cell>
          <cell r="BT368">
            <v>4</v>
          </cell>
          <cell r="BU368">
            <v>4</v>
          </cell>
          <cell r="BV368">
            <v>0</v>
          </cell>
          <cell r="BW368">
            <v>209</v>
          </cell>
          <cell r="BX368">
            <v>2318</v>
          </cell>
          <cell r="BY368">
            <v>367</v>
          </cell>
          <cell r="BZ368">
            <v>151</v>
          </cell>
          <cell r="CA368">
            <v>71</v>
          </cell>
          <cell r="CB368">
            <v>16</v>
          </cell>
          <cell r="CC368">
            <v>5</v>
          </cell>
          <cell r="CD368">
            <v>5</v>
          </cell>
          <cell r="CE368">
            <v>2933</v>
          </cell>
          <cell r="CF368">
            <v>680</v>
          </cell>
          <cell r="CG368">
            <v>105</v>
          </cell>
          <cell r="CH368">
            <v>66</v>
          </cell>
          <cell r="CI368">
            <v>19</v>
          </cell>
          <cell r="CJ368">
            <v>3</v>
          </cell>
          <cell r="CK368">
            <v>3</v>
          </cell>
          <cell r="CL368">
            <v>3</v>
          </cell>
          <cell r="CM368">
            <v>879</v>
          </cell>
          <cell r="CN368">
            <v>70</v>
          </cell>
          <cell r="CO368">
            <v>6</v>
          </cell>
          <cell r="CP368">
            <v>1</v>
          </cell>
          <cell r="CQ368">
            <v>3</v>
          </cell>
          <cell r="CR368">
            <v>0</v>
          </cell>
          <cell r="CS368">
            <v>0</v>
          </cell>
          <cell r="CT368">
            <v>0</v>
          </cell>
          <cell r="CU368">
            <v>80</v>
          </cell>
          <cell r="CV368">
            <v>108</v>
          </cell>
          <cell r="CW368">
            <v>10</v>
          </cell>
          <cell r="CX368">
            <v>3</v>
          </cell>
          <cell r="CY368">
            <v>0</v>
          </cell>
          <cell r="CZ368">
            <v>2</v>
          </cell>
          <cell r="DA368">
            <v>0</v>
          </cell>
          <cell r="DB368">
            <v>0</v>
          </cell>
          <cell r="DC368">
            <v>123</v>
          </cell>
          <cell r="DD368">
            <v>293</v>
          </cell>
          <cell r="DE368">
            <v>70</v>
          </cell>
          <cell r="DF368">
            <v>47</v>
          </cell>
          <cell r="DG368">
            <v>24</v>
          </cell>
          <cell r="DH368">
            <v>5</v>
          </cell>
          <cell r="DI368">
            <v>4</v>
          </cell>
          <cell r="DJ368">
            <v>1</v>
          </cell>
          <cell r="DK368">
            <v>444</v>
          </cell>
          <cell r="DL368">
            <v>3640</v>
          </cell>
          <cell r="DM368">
            <v>575</v>
          </cell>
          <cell r="DN368">
            <v>273</v>
          </cell>
          <cell r="DO368">
            <v>125</v>
          </cell>
          <cell r="DP368">
            <v>30</v>
          </cell>
          <cell r="DQ368">
            <v>16</v>
          </cell>
          <cell r="DR368">
            <v>9</v>
          </cell>
          <cell r="DS368">
            <v>4668</v>
          </cell>
          <cell r="DT368">
            <v>0</v>
          </cell>
          <cell r="DU368">
            <v>0</v>
          </cell>
          <cell r="DV368">
            <v>0</v>
          </cell>
          <cell r="DW368">
            <v>0</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fresh"/>
      <sheetName val="Region added S1"/>
      <sheetName val="Region added S2-S7"/>
      <sheetName val="Region added S8"/>
      <sheetName val="Imputed S1"/>
      <sheetName val="Imputed S2-S7"/>
      <sheetName val="Imputed S8"/>
      <sheetName val="FinImp S1"/>
      <sheetName val="FinImp S2-S7"/>
      <sheetName val="FinImp S8"/>
      <sheetName val="Return"/>
      <sheetName val="Imputed"/>
      <sheetName val="Reported"/>
      <sheetName val="Rounding"/>
      <sheetName val="LA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A_dropdown"/>
      <sheetName val="2016-17"/>
      <sheetName val="2015-16"/>
      <sheetName val="2014-15"/>
      <sheetName val="2013-14"/>
      <sheetName val="2012-13"/>
      <sheetName val="2011-12"/>
      <sheetName val="2010-11"/>
      <sheetName val="2009-10"/>
      <sheetName val="2008-09"/>
      <sheetName val="2007-08"/>
      <sheetName val="2006-07"/>
      <sheetName val="2005-06"/>
      <sheetName val="2004-05"/>
    </sheetNames>
    <sheetDataSet>
      <sheetData sheetId="0"/>
      <sheetData sheetId="1"/>
      <sheetData sheetId="2">
        <row r="7">
          <cell r="A7" t="str">
            <v>England</v>
          </cell>
          <cell r="B7" t="str">
            <v>England</v>
          </cell>
        </row>
        <row r="8">
          <cell r="B8" t="str">
            <v>London</v>
          </cell>
        </row>
        <row r="9">
          <cell r="B9" t="str">
            <v>Rest of England</v>
          </cell>
        </row>
        <row r="11">
          <cell r="B11" t="str">
            <v>Adur</v>
          </cell>
        </row>
        <row r="12">
          <cell r="B12" t="str">
            <v>Allerdale</v>
          </cell>
        </row>
        <row r="13">
          <cell r="B13" t="str">
            <v>Amber Valley</v>
          </cell>
        </row>
        <row r="14">
          <cell r="B14" t="str">
            <v>Arun</v>
          </cell>
        </row>
        <row r="15">
          <cell r="B15" t="str">
            <v>Ashfield</v>
          </cell>
        </row>
        <row r="16">
          <cell r="B16" t="str">
            <v>Ashford</v>
          </cell>
        </row>
        <row r="17">
          <cell r="B17" t="str">
            <v>Aylesbury Vale</v>
          </cell>
        </row>
        <row r="18">
          <cell r="B18" t="str">
            <v>Babergh</v>
          </cell>
        </row>
        <row r="19">
          <cell r="B19" t="str">
            <v>Barking and Dagenham</v>
          </cell>
        </row>
        <row r="20">
          <cell r="B20" t="str">
            <v>Barnet</v>
          </cell>
        </row>
        <row r="21">
          <cell r="B21" t="str">
            <v>Barnsley</v>
          </cell>
        </row>
        <row r="22">
          <cell r="B22" t="str">
            <v>Barrow-in-Furness</v>
          </cell>
        </row>
        <row r="23">
          <cell r="B23" t="str">
            <v>Basildon</v>
          </cell>
        </row>
        <row r="24">
          <cell r="B24" t="str">
            <v>Basingstoke and Deane</v>
          </cell>
        </row>
        <row r="25">
          <cell r="B25" t="str">
            <v>Bassetlaw</v>
          </cell>
        </row>
        <row r="26">
          <cell r="B26" t="str">
            <v>Bath and North East Somerset</v>
          </cell>
        </row>
        <row r="27">
          <cell r="B27" t="str">
            <v>Bedford</v>
          </cell>
        </row>
        <row r="28">
          <cell r="B28" t="str">
            <v>Bexley</v>
          </cell>
        </row>
        <row r="29">
          <cell r="B29" t="str">
            <v>Birmingham</v>
          </cell>
        </row>
        <row r="30">
          <cell r="B30" t="str">
            <v>Blaby</v>
          </cell>
        </row>
        <row r="31">
          <cell r="B31" t="str">
            <v>Blackburn with Darwen</v>
          </cell>
        </row>
        <row r="32">
          <cell r="B32" t="str">
            <v>Blackpool</v>
          </cell>
        </row>
        <row r="33">
          <cell r="B33" t="str">
            <v>Bolsover</v>
          </cell>
        </row>
        <row r="34">
          <cell r="B34" t="str">
            <v>Bolton</v>
          </cell>
        </row>
        <row r="35">
          <cell r="B35" t="str">
            <v>Boston</v>
          </cell>
        </row>
        <row r="36">
          <cell r="B36" t="str">
            <v>Bournemouth</v>
          </cell>
        </row>
        <row r="37">
          <cell r="B37" t="str">
            <v>Bracknell Forest</v>
          </cell>
        </row>
        <row r="38">
          <cell r="B38" t="str">
            <v>Bradford</v>
          </cell>
        </row>
        <row r="39">
          <cell r="B39" t="str">
            <v>Braintree</v>
          </cell>
        </row>
        <row r="40">
          <cell r="B40" t="str">
            <v>Breckland</v>
          </cell>
        </row>
        <row r="41">
          <cell r="B41" t="str">
            <v>Brent</v>
          </cell>
        </row>
        <row r="42">
          <cell r="B42" t="str">
            <v>Brentwood</v>
          </cell>
        </row>
        <row r="43">
          <cell r="B43" t="str">
            <v>Brighton and Hove</v>
          </cell>
        </row>
        <row r="44">
          <cell r="B44" t="str">
            <v>Bristol, City of</v>
          </cell>
        </row>
        <row r="45">
          <cell r="B45" t="str">
            <v>Broadland</v>
          </cell>
        </row>
        <row r="46">
          <cell r="B46" t="str">
            <v>Bromley</v>
          </cell>
        </row>
        <row r="47">
          <cell r="B47" t="str">
            <v>Bromsgrove</v>
          </cell>
        </row>
        <row r="48">
          <cell r="B48" t="str">
            <v>Broxbourne</v>
          </cell>
        </row>
        <row r="49">
          <cell r="B49" t="str">
            <v>Broxtowe</v>
          </cell>
        </row>
        <row r="50">
          <cell r="B50" t="str">
            <v>Burnley</v>
          </cell>
        </row>
        <row r="51">
          <cell r="B51" t="str">
            <v>Bury</v>
          </cell>
        </row>
        <row r="52">
          <cell r="B52" t="str">
            <v>Calderdale</v>
          </cell>
        </row>
        <row r="53">
          <cell r="B53" t="str">
            <v>Cambridge</v>
          </cell>
        </row>
        <row r="54">
          <cell r="B54" t="str">
            <v>Camden</v>
          </cell>
        </row>
        <row r="55">
          <cell r="B55" t="str">
            <v>Cannock Chase</v>
          </cell>
        </row>
        <row r="56">
          <cell r="B56" t="str">
            <v>Canterbury</v>
          </cell>
        </row>
        <row r="57">
          <cell r="B57" t="str">
            <v>Carlisle</v>
          </cell>
        </row>
        <row r="58">
          <cell r="B58" t="str">
            <v>Castle Point</v>
          </cell>
        </row>
        <row r="59">
          <cell r="B59" t="str">
            <v>Central Bedfordshire</v>
          </cell>
        </row>
        <row r="60">
          <cell r="B60" t="str">
            <v>Charnwood</v>
          </cell>
        </row>
        <row r="61">
          <cell r="B61" t="str">
            <v>Chelmsford</v>
          </cell>
        </row>
        <row r="62">
          <cell r="B62" t="str">
            <v>Cheltenham</v>
          </cell>
        </row>
        <row r="63">
          <cell r="B63" t="str">
            <v>Cherwell</v>
          </cell>
        </row>
        <row r="64">
          <cell r="B64" t="str">
            <v>Cheshire East</v>
          </cell>
        </row>
        <row r="65">
          <cell r="B65" t="str">
            <v>Cheshire West and Chester</v>
          </cell>
        </row>
        <row r="66">
          <cell r="B66" t="str">
            <v>Chesterfield</v>
          </cell>
        </row>
        <row r="67">
          <cell r="B67" t="str">
            <v>Chichester</v>
          </cell>
        </row>
        <row r="68">
          <cell r="B68" t="str">
            <v>Chiltern</v>
          </cell>
        </row>
        <row r="69">
          <cell r="B69" t="str">
            <v>Chorley</v>
          </cell>
        </row>
        <row r="70">
          <cell r="B70" t="str">
            <v>Christchurch</v>
          </cell>
        </row>
        <row r="71">
          <cell r="B71" t="str">
            <v>City of London</v>
          </cell>
        </row>
        <row r="72">
          <cell r="B72" t="str">
            <v>Colchester</v>
          </cell>
        </row>
        <row r="73">
          <cell r="B73" t="str">
            <v>Copeland</v>
          </cell>
        </row>
        <row r="74">
          <cell r="B74" t="str">
            <v>Corby</v>
          </cell>
        </row>
        <row r="75">
          <cell r="B75" t="str">
            <v>Cornwall</v>
          </cell>
        </row>
        <row r="76">
          <cell r="B76" t="str">
            <v>Cotswold</v>
          </cell>
        </row>
        <row r="77">
          <cell r="B77" t="str">
            <v>County Durham</v>
          </cell>
        </row>
        <row r="78">
          <cell r="B78" t="str">
            <v>Coventry</v>
          </cell>
        </row>
        <row r="79">
          <cell r="B79" t="str">
            <v>Craven</v>
          </cell>
        </row>
        <row r="80">
          <cell r="B80" t="str">
            <v>Crawley</v>
          </cell>
        </row>
        <row r="81">
          <cell r="B81" t="str">
            <v>Croydon</v>
          </cell>
        </row>
        <row r="82">
          <cell r="B82" t="str">
            <v>Dacorum</v>
          </cell>
        </row>
        <row r="83">
          <cell r="B83" t="str">
            <v>Darlington</v>
          </cell>
        </row>
        <row r="84">
          <cell r="B84" t="str">
            <v>Dartford</v>
          </cell>
        </row>
        <row r="85">
          <cell r="B85" t="str">
            <v>Daventry</v>
          </cell>
        </row>
        <row r="86">
          <cell r="B86" t="str">
            <v>Derby</v>
          </cell>
        </row>
        <row r="87">
          <cell r="B87" t="str">
            <v>Derbyshire Dales</v>
          </cell>
        </row>
        <row r="88">
          <cell r="B88" t="str">
            <v>Doncaster</v>
          </cell>
        </row>
        <row r="89">
          <cell r="B89" t="str">
            <v>Dover</v>
          </cell>
        </row>
        <row r="90">
          <cell r="B90" t="str">
            <v>Dudley</v>
          </cell>
        </row>
        <row r="91">
          <cell r="B91" t="str">
            <v>Ealing</v>
          </cell>
        </row>
        <row r="92">
          <cell r="B92" t="str">
            <v>East Cambridgeshire</v>
          </cell>
        </row>
        <row r="93">
          <cell r="B93" t="str">
            <v>East Devon</v>
          </cell>
        </row>
        <row r="94">
          <cell r="B94" t="str">
            <v>East Dorset</v>
          </cell>
        </row>
        <row r="95">
          <cell r="B95" t="str">
            <v>East Hampshire</v>
          </cell>
        </row>
        <row r="96">
          <cell r="B96" t="str">
            <v>East Hertfordshire</v>
          </cell>
        </row>
        <row r="97">
          <cell r="B97" t="str">
            <v>East Lindsey</v>
          </cell>
        </row>
        <row r="98">
          <cell r="B98" t="str">
            <v>East Northamptonshire</v>
          </cell>
        </row>
        <row r="99">
          <cell r="B99" t="str">
            <v>East Riding of Yorkshire</v>
          </cell>
        </row>
        <row r="100">
          <cell r="B100" t="str">
            <v>East Staffordshire</v>
          </cell>
        </row>
        <row r="101">
          <cell r="B101" t="str">
            <v>Eastbourne</v>
          </cell>
        </row>
        <row r="102">
          <cell r="B102" t="str">
            <v>Eastleigh</v>
          </cell>
        </row>
        <row r="103">
          <cell r="B103" t="str">
            <v>Eden</v>
          </cell>
        </row>
        <row r="104">
          <cell r="B104" t="str">
            <v>Elmbridge</v>
          </cell>
        </row>
        <row r="105">
          <cell r="B105" t="str">
            <v>Enfield</v>
          </cell>
        </row>
        <row r="106">
          <cell r="B106" t="str">
            <v>Epping Forest</v>
          </cell>
        </row>
        <row r="107">
          <cell r="B107" t="str">
            <v>Epsom and Ewell</v>
          </cell>
        </row>
        <row r="108">
          <cell r="B108" t="str">
            <v>Erewash</v>
          </cell>
        </row>
        <row r="109">
          <cell r="B109" t="str">
            <v>Exeter</v>
          </cell>
        </row>
        <row r="110">
          <cell r="B110" t="str">
            <v>Fareham</v>
          </cell>
        </row>
        <row r="111">
          <cell r="B111" t="str">
            <v>Fenland</v>
          </cell>
        </row>
        <row r="112">
          <cell r="B112" t="str">
            <v>Forest Heath</v>
          </cell>
        </row>
        <row r="113">
          <cell r="B113" t="str">
            <v>Forest of Dean</v>
          </cell>
        </row>
        <row r="114">
          <cell r="B114" t="str">
            <v>Fylde</v>
          </cell>
        </row>
        <row r="115">
          <cell r="B115" t="str">
            <v>Gateshead</v>
          </cell>
        </row>
        <row r="116">
          <cell r="B116" t="str">
            <v>Gedling</v>
          </cell>
        </row>
        <row r="117">
          <cell r="B117" t="str">
            <v>Gloucester</v>
          </cell>
        </row>
        <row r="118">
          <cell r="B118" t="str">
            <v>Gosport</v>
          </cell>
        </row>
        <row r="119">
          <cell r="B119" t="str">
            <v>Gravesham</v>
          </cell>
        </row>
        <row r="120">
          <cell r="B120" t="str">
            <v>Great Yarmouth</v>
          </cell>
        </row>
        <row r="121">
          <cell r="B121" t="str">
            <v>Greenwich</v>
          </cell>
        </row>
        <row r="122">
          <cell r="B122" t="str">
            <v>Guildford</v>
          </cell>
        </row>
        <row r="123">
          <cell r="B123" t="str">
            <v>Hackney</v>
          </cell>
        </row>
        <row r="124">
          <cell r="B124" t="str">
            <v>Halton</v>
          </cell>
        </row>
        <row r="125">
          <cell r="B125" t="str">
            <v>Hambleton</v>
          </cell>
        </row>
        <row r="126">
          <cell r="B126" t="str">
            <v>Hammersmith and Fulham</v>
          </cell>
        </row>
        <row r="127">
          <cell r="B127" t="str">
            <v>Harborough</v>
          </cell>
        </row>
        <row r="128">
          <cell r="B128" t="str">
            <v>Haringey</v>
          </cell>
        </row>
        <row r="129">
          <cell r="B129" t="str">
            <v>Harlow</v>
          </cell>
        </row>
        <row r="130">
          <cell r="B130" t="str">
            <v>Harrogate</v>
          </cell>
        </row>
        <row r="131">
          <cell r="B131" t="str">
            <v>Harrow</v>
          </cell>
        </row>
        <row r="132">
          <cell r="B132" t="str">
            <v>Hart</v>
          </cell>
        </row>
        <row r="133">
          <cell r="B133" t="str">
            <v>Hartlepool</v>
          </cell>
        </row>
        <row r="134">
          <cell r="B134" t="str">
            <v>Hastings</v>
          </cell>
        </row>
        <row r="135">
          <cell r="B135" t="str">
            <v>Havant</v>
          </cell>
        </row>
        <row r="136">
          <cell r="B136" t="str">
            <v>Havering</v>
          </cell>
        </row>
        <row r="137">
          <cell r="B137" t="str">
            <v>Herefordshire, County of</v>
          </cell>
        </row>
        <row r="138">
          <cell r="B138" t="str">
            <v>Hertsmere</v>
          </cell>
        </row>
        <row r="139">
          <cell r="B139" t="str">
            <v>High Peak</v>
          </cell>
        </row>
        <row r="140">
          <cell r="B140" t="str">
            <v>Hillingdon</v>
          </cell>
        </row>
        <row r="141">
          <cell r="B141" t="str">
            <v>Hinckley and Bosworth</v>
          </cell>
        </row>
        <row r="142">
          <cell r="B142" t="str">
            <v>Horsham</v>
          </cell>
        </row>
        <row r="143">
          <cell r="B143" t="str">
            <v>Hounslow</v>
          </cell>
        </row>
        <row r="144">
          <cell r="B144" t="str">
            <v>Huntingdonshire</v>
          </cell>
        </row>
        <row r="145">
          <cell r="B145" t="str">
            <v>Hyndburn</v>
          </cell>
        </row>
        <row r="146">
          <cell r="B146" t="str">
            <v>Ipswich</v>
          </cell>
        </row>
        <row r="147">
          <cell r="B147" t="str">
            <v>Isle of Wight</v>
          </cell>
        </row>
        <row r="148">
          <cell r="B148" t="str">
            <v>Isles of Scilly</v>
          </cell>
        </row>
        <row r="149">
          <cell r="B149" t="str">
            <v>Islington</v>
          </cell>
        </row>
        <row r="150">
          <cell r="B150" t="str">
            <v>Kensington and Chelsea</v>
          </cell>
        </row>
        <row r="151">
          <cell r="B151" t="str">
            <v>Kettering</v>
          </cell>
        </row>
        <row r="152">
          <cell r="B152" t="str">
            <v>King's Lynn and West Norfolk</v>
          </cell>
        </row>
        <row r="153">
          <cell r="B153" t="str">
            <v>Kingston upon Hull, City of</v>
          </cell>
        </row>
        <row r="154">
          <cell r="B154" t="str">
            <v>Kingston upon Thames</v>
          </cell>
        </row>
        <row r="155">
          <cell r="B155" t="str">
            <v>Kirklees</v>
          </cell>
        </row>
        <row r="156">
          <cell r="B156" t="str">
            <v>Knowsley</v>
          </cell>
        </row>
        <row r="157">
          <cell r="B157" t="str">
            <v>Lambeth</v>
          </cell>
        </row>
        <row r="158">
          <cell r="B158" t="str">
            <v>Lancaster</v>
          </cell>
        </row>
        <row r="159">
          <cell r="B159" t="str">
            <v>Leeds</v>
          </cell>
        </row>
        <row r="160">
          <cell r="B160" t="str">
            <v>Leicester</v>
          </cell>
        </row>
        <row r="161">
          <cell r="B161" t="str">
            <v>Lewes</v>
          </cell>
        </row>
        <row r="162">
          <cell r="B162" t="str">
            <v>Lewisham</v>
          </cell>
        </row>
        <row r="163">
          <cell r="B163" t="str">
            <v>Lichfield</v>
          </cell>
        </row>
        <row r="164">
          <cell r="B164" t="str">
            <v>Lincoln</v>
          </cell>
        </row>
        <row r="165">
          <cell r="B165" t="str">
            <v>Liverpool</v>
          </cell>
        </row>
        <row r="166">
          <cell r="B166" t="str">
            <v>Luton</v>
          </cell>
        </row>
        <row r="167">
          <cell r="B167" t="str">
            <v>Maidstone</v>
          </cell>
        </row>
        <row r="168">
          <cell r="B168" t="str">
            <v>Maldon</v>
          </cell>
        </row>
        <row r="169">
          <cell r="B169" t="str">
            <v>Malvern Hills</v>
          </cell>
        </row>
        <row r="170">
          <cell r="B170" t="str">
            <v>Manchester</v>
          </cell>
        </row>
        <row r="171">
          <cell r="B171" t="str">
            <v>Mansfield</v>
          </cell>
        </row>
        <row r="172">
          <cell r="B172" t="str">
            <v>Medway</v>
          </cell>
        </row>
        <row r="173">
          <cell r="B173" t="str">
            <v>Melton</v>
          </cell>
        </row>
        <row r="174">
          <cell r="B174" t="str">
            <v>Mendip</v>
          </cell>
        </row>
        <row r="175">
          <cell r="B175" t="str">
            <v>Merton</v>
          </cell>
        </row>
        <row r="176">
          <cell r="B176" t="str">
            <v>Mid Devon</v>
          </cell>
        </row>
        <row r="177">
          <cell r="B177" t="str">
            <v>Mid Suffolk</v>
          </cell>
        </row>
        <row r="178">
          <cell r="B178" t="str">
            <v>Mid Sussex</v>
          </cell>
        </row>
        <row r="179">
          <cell r="B179" t="str">
            <v>Middlesbrough</v>
          </cell>
        </row>
        <row r="180">
          <cell r="B180" t="str">
            <v>Milton Keynes</v>
          </cell>
        </row>
        <row r="181">
          <cell r="B181" t="str">
            <v>Mole Valley</v>
          </cell>
        </row>
        <row r="182">
          <cell r="B182" t="str">
            <v>New Forest</v>
          </cell>
        </row>
        <row r="183">
          <cell r="B183" t="str">
            <v>Newark and Sherwood</v>
          </cell>
        </row>
        <row r="184">
          <cell r="B184" t="str">
            <v>Newcastle upon Tyne</v>
          </cell>
        </row>
        <row r="185">
          <cell r="B185" t="str">
            <v>Newcastle-under-Lyme</v>
          </cell>
        </row>
        <row r="186">
          <cell r="B186" t="str">
            <v>Newham</v>
          </cell>
        </row>
        <row r="187">
          <cell r="B187" t="str">
            <v>North Devon</v>
          </cell>
        </row>
        <row r="188">
          <cell r="B188" t="str">
            <v>North Dorset</v>
          </cell>
        </row>
        <row r="189">
          <cell r="B189" t="str">
            <v>North East Derbyshire</v>
          </cell>
        </row>
        <row r="190">
          <cell r="B190" t="str">
            <v>North East Lincolnshire</v>
          </cell>
        </row>
        <row r="191">
          <cell r="B191" t="str">
            <v>North Hertfordshire</v>
          </cell>
        </row>
        <row r="192">
          <cell r="B192" t="str">
            <v>North Kesteven</v>
          </cell>
        </row>
        <row r="193">
          <cell r="B193" t="str">
            <v>North Lincolnshire</v>
          </cell>
        </row>
        <row r="194">
          <cell r="B194" t="str">
            <v>North Norfolk</v>
          </cell>
        </row>
        <row r="195">
          <cell r="B195" t="str">
            <v>North Somerset</v>
          </cell>
        </row>
        <row r="196">
          <cell r="B196" t="str">
            <v>North Tyneside</v>
          </cell>
        </row>
        <row r="197">
          <cell r="B197" t="str">
            <v>North Warwickshire</v>
          </cell>
        </row>
        <row r="198">
          <cell r="B198" t="str">
            <v>North West Leicestershire</v>
          </cell>
        </row>
        <row r="199">
          <cell r="B199" t="str">
            <v>Northampton</v>
          </cell>
        </row>
        <row r="200">
          <cell r="B200" t="str">
            <v>Northumberland</v>
          </cell>
        </row>
        <row r="201">
          <cell r="B201" t="str">
            <v>Norwich</v>
          </cell>
        </row>
        <row r="202">
          <cell r="B202" t="str">
            <v>Nottingham</v>
          </cell>
        </row>
        <row r="203">
          <cell r="B203" t="str">
            <v>Nuneaton and Bedworth</v>
          </cell>
        </row>
        <row r="204">
          <cell r="B204" t="str">
            <v>Oadby and Wigston</v>
          </cell>
        </row>
        <row r="205">
          <cell r="B205" t="str">
            <v>Oldham</v>
          </cell>
        </row>
        <row r="206">
          <cell r="B206" t="str">
            <v>Oxford</v>
          </cell>
        </row>
        <row r="207">
          <cell r="B207" t="str">
            <v>Pendle</v>
          </cell>
        </row>
        <row r="208">
          <cell r="B208" t="str">
            <v>Peterborough</v>
          </cell>
        </row>
        <row r="209">
          <cell r="B209" t="str">
            <v>Plymouth</v>
          </cell>
        </row>
        <row r="210">
          <cell r="B210" t="str">
            <v>Poole</v>
          </cell>
        </row>
        <row r="211">
          <cell r="B211" t="str">
            <v>Portsmouth</v>
          </cell>
        </row>
        <row r="212">
          <cell r="B212" t="str">
            <v>Preston</v>
          </cell>
        </row>
        <row r="213">
          <cell r="B213" t="str">
            <v>Purbeck</v>
          </cell>
        </row>
        <row r="214">
          <cell r="B214" t="str">
            <v>Reading</v>
          </cell>
        </row>
        <row r="215">
          <cell r="B215" t="str">
            <v>Redbridge</v>
          </cell>
        </row>
        <row r="216">
          <cell r="B216" t="str">
            <v>Redcar and Cleveland</v>
          </cell>
        </row>
        <row r="217">
          <cell r="B217" t="str">
            <v>Redditch</v>
          </cell>
        </row>
        <row r="218">
          <cell r="B218" t="str">
            <v>Reigate and Banstead</v>
          </cell>
        </row>
        <row r="219">
          <cell r="B219" t="str">
            <v>Ribble Valley</v>
          </cell>
        </row>
        <row r="220">
          <cell r="B220" t="str">
            <v>Richmond upon Thames</v>
          </cell>
        </row>
        <row r="221">
          <cell r="B221" t="str">
            <v>Richmondshire</v>
          </cell>
        </row>
        <row r="222">
          <cell r="B222" t="str">
            <v>Rochdale</v>
          </cell>
        </row>
        <row r="223">
          <cell r="B223" t="str">
            <v>Rochford</v>
          </cell>
        </row>
        <row r="224">
          <cell r="B224" t="str">
            <v>Rossendale</v>
          </cell>
        </row>
        <row r="225">
          <cell r="B225" t="str">
            <v>Rother</v>
          </cell>
        </row>
        <row r="226">
          <cell r="B226" t="str">
            <v>Rotherham</v>
          </cell>
        </row>
        <row r="227">
          <cell r="B227" t="str">
            <v>Rugby</v>
          </cell>
        </row>
        <row r="228">
          <cell r="B228" t="str">
            <v>Runnymede</v>
          </cell>
        </row>
        <row r="229">
          <cell r="B229" t="str">
            <v>Rushcliffe</v>
          </cell>
        </row>
        <row r="230">
          <cell r="B230" t="str">
            <v>Rushmoor</v>
          </cell>
        </row>
        <row r="231">
          <cell r="B231" t="str">
            <v>Rutland</v>
          </cell>
        </row>
        <row r="232">
          <cell r="B232" t="str">
            <v>Ryedale</v>
          </cell>
        </row>
        <row r="233">
          <cell r="B233" t="str">
            <v>Salford</v>
          </cell>
        </row>
        <row r="234">
          <cell r="B234" t="str">
            <v>Sandwell</v>
          </cell>
        </row>
        <row r="235">
          <cell r="B235" t="str">
            <v>Scarborough</v>
          </cell>
        </row>
        <row r="236">
          <cell r="B236" t="str">
            <v>Sedgemoor</v>
          </cell>
        </row>
        <row r="237">
          <cell r="B237" t="str">
            <v>Sefton</v>
          </cell>
        </row>
        <row r="238">
          <cell r="B238" t="str">
            <v>Selby</v>
          </cell>
        </row>
        <row r="239">
          <cell r="B239" t="str">
            <v>Sevenoaks</v>
          </cell>
        </row>
        <row r="240">
          <cell r="B240" t="str">
            <v>Sheffield</v>
          </cell>
        </row>
        <row r="241">
          <cell r="B241" t="str">
            <v>Shepway</v>
          </cell>
        </row>
        <row r="242">
          <cell r="B242" t="str">
            <v>Shropshire</v>
          </cell>
        </row>
        <row r="243">
          <cell r="B243" t="str">
            <v>Slough</v>
          </cell>
        </row>
        <row r="244">
          <cell r="B244" t="str">
            <v>Solihull</v>
          </cell>
        </row>
        <row r="245">
          <cell r="B245" t="str">
            <v>South Bucks</v>
          </cell>
        </row>
        <row r="246">
          <cell r="B246" t="str">
            <v>South Cambridgeshire</v>
          </cell>
        </row>
        <row r="247">
          <cell r="B247" t="str">
            <v>South Derbyshire</v>
          </cell>
        </row>
        <row r="248">
          <cell r="B248" t="str">
            <v>South Gloucestershire</v>
          </cell>
        </row>
        <row r="249">
          <cell r="B249" t="str">
            <v>South Hams</v>
          </cell>
        </row>
        <row r="250">
          <cell r="B250" t="str">
            <v>South Holland</v>
          </cell>
        </row>
        <row r="251">
          <cell r="B251" t="str">
            <v>South Kesteven</v>
          </cell>
        </row>
        <row r="252">
          <cell r="B252" t="str">
            <v>South Lakeland</v>
          </cell>
        </row>
        <row r="253">
          <cell r="B253" t="str">
            <v>South Norfolk</v>
          </cell>
        </row>
        <row r="254">
          <cell r="B254" t="str">
            <v>South Northamptonshire</v>
          </cell>
        </row>
        <row r="255">
          <cell r="B255" t="str">
            <v>South Oxfordshire</v>
          </cell>
        </row>
        <row r="256">
          <cell r="B256" t="str">
            <v>South Ribble</v>
          </cell>
        </row>
        <row r="257">
          <cell r="B257" t="str">
            <v>South Somerset</v>
          </cell>
        </row>
        <row r="258">
          <cell r="B258" t="str">
            <v>South Staffordshire</v>
          </cell>
        </row>
        <row r="259">
          <cell r="B259" t="str">
            <v>South Tyneside</v>
          </cell>
        </row>
        <row r="260">
          <cell r="B260" t="str">
            <v>Southampton</v>
          </cell>
        </row>
        <row r="261">
          <cell r="B261" t="str">
            <v>Southend-on-Sea</v>
          </cell>
        </row>
        <row r="262">
          <cell r="B262" t="str">
            <v>Southwark</v>
          </cell>
        </row>
        <row r="263">
          <cell r="B263" t="str">
            <v>Spelthorne</v>
          </cell>
        </row>
        <row r="264">
          <cell r="B264" t="str">
            <v>St Albans</v>
          </cell>
        </row>
        <row r="265">
          <cell r="B265" t="str">
            <v>St Edmundsbury</v>
          </cell>
        </row>
        <row r="266">
          <cell r="B266" t="str">
            <v>St. Helens</v>
          </cell>
        </row>
        <row r="267">
          <cell r="B267" t="str">
            <v>Stafford</v>
          </cell>
        </row>
        <row r="268">
          <cell r="B268" t="str">
            <v>Staffordshire Moorlands</v>
          </cell>
        </row>
        <row r="269">
          <cell r="B269" t="str">
            <v>Stevenage</v>
          </cell>
        </row>
        <row r="270">
          <cell r="B270" t="str">
            <v>Stockport</v>
          </cell>
        </row>
        <row r="271">
          <cell r="B271" t="str">
            <v>Stockton-on-Tees</v>
          </cell>
        </row>
        <row r="272">
          <cell r="B272" t="str">
            <v>Stoke-on-Trent</v>
          </cell>
        </row>
        <row r="273">
          <cell r="B273" t="str">
            <v>Stratford-on-Avon</v>
          </cell>
        </row>
        <row r="274">
          <cell r="B274" t="str">
            <v>Stroud</v>
          </cell>
        </row>
        <row r="275">
          <cell r="B275" t="str">
            <v>Suffolk Coastal</v>
          </cell>
        </row>
        <row r="276">
          <cell r="B276" t="str">
            <v>Sunderland</v>
          </cell>
        </row>
        <row r="277">
          <cell r="B277" t="str">
            <v>Surrey Heath</v>
          </cell>
        </row>
        <row r="278">
          <cell r="B278" t="str">
            <v>Sutton</v>
          </cell>
        </row>
        <row r="279">
          <cell r="B279" t="str">
            <v>Swale</v>
          </cell>
        </row>
        <row r="280">
          <cell r="B280" t="str">
            <v>Swindon</v>
          </cell>
        </row>
        <row r="281">
          <cell r="B281" t="str">
            <v>Tameside</v>
          </cell>
        </row>
        <row r="282">
          <cell r="B282" t="str">
            <v>Tamworth</v>
          </cell>
        </row>
        <row r="283">
          <cell r="B283" t="str">
            <v>Tandridge</v>
          </cell>
        </row>
        <row r="284">
          <cell r="B284" t="str">
            <v>Taunton Deane</v>
          </cell>
        </row>
        <row r="285">
          <cell r="B285" t="str">
            <v>Teignbridge</v>
          </cell>
        </row>
        <row r="286">
          <cell r="B286" t="str">
            <v>Telford and Wrekin</v>
          </cell>
        </row>
        <row r="287">
          <cell r="B287" t="str">
            <v>Tendring</v>
          </cell>
        </row>
        <row r="288">
          <cell r="B288" t="str">
            <v>Test Valley</v>
          </cell>
        </row>
        <row r="289">
          <cell r="B289" t="str">
            <v>Tewkesbury</v>
          </cell>
        </row>
        <row r="290">
          <cell r="B290" t="str">
            <v>Thanet</v>
          </cell>
        </row>
        <row r="291">
          <cell r="B291" t="str">
            <v>Three Rivers</v>
          </cell>
        </row>
        <row r="292">
          <cell r="B292" t="str">
            <v>Thurrock</v>
          </cell>
        </row>
        <row r="293">
          <cell r="B293" t="str">
            <v>Tonbridge and Malling</v>
          </cell>
        </row>
        <row r="294">
          <cell r="B294" t="str">
            <v>Torbay</v>
          </cell>
        </row>
        <row r="295">
          <cell r="B295" t="str">
            <v>Torridge</v>
          </cell>
        </row>
        <row r="296">
          <cell r="B296" t="str">
            <v>Tower Hamlets</v>
          </cell>
        </row>
        <row r="297">
          <cell r="B297" t="str">
            <v>Trafford</v>
          </cell>
        </row>
        <row r="298">
          <cell r="B298" t="str">
            <v>Tunbridge Wells</v>
          </cell>
        </row>
        <row r="299">
          <cell r="B299" t="str">
            <v>Uttlesford</v>
          </cell>
        </row>
        <row r="300">
          <cell r="B300" t="str">
            <v>Vale of White Horse</v>
          </cell>
        </row>
        <row r="301">
          <cell r="B301" t="str">
            <v>Wakefield</v>
          </cell>
        </row>
        <row r="302">
          <cell r="B302" t="str">
            <v>Walsall</v>
          </cell>
        </row>
        <row r="303">
          <cell r="B303" t="str">
            <v>Waltham Forest</v>
          </cell>
        </row>
        <row r="304">
          <cell r="B304" t="str">
            <v>Wandsworth</v>
          </cell>
        </row>
        <row r="305">
          <cell r="B305" t="str">
            <v>Warrington</v>
          </cell>
        </row>
        <row r="306">
          <cell r="B306" t="str">
            <v>Warwick</v>
          </cell>
        </row>
        <row r="307">
          <cell r="B307" t="str">
            <v>Watford</v>
          </cell>
        </row>
        <row r="308">
          <cell r="B308" t="str">
            <v>Waveney</v>
          </cell>
        </row>
        <row r="309">
          <cell r="B309" t="str">
            <v>Waverley</v>
          </cell>
        </row>
        <row r="310">
          <cell r="B310" t="str">
            <v>Wealden</v>
          </cell>
        </row>
        <row r="311">
          <cell r="B311" t="str">
            <v>Wellingborough</v>
          </cell>
        </row>
        <row r="312">
          <cell r="B312" t="str">
            <v>Welwyn Hatfield</v>
          </cell>
        </row>
        <row r="313">
          <cell r="B313" t="str">
            <v>West Berkshire</v>
          </cell>
        </row>
        <row r="314">
          <cell r="B314" t="str">
            <v>West Devon</v>
          </cell>
        </row>
        <row r="315">
          <cell r="B315" t="str">
            <v>West Dorset</v>
          </cell>
        </row>
        <row r="316">
          <cell r="B316" t="str">
            <v>West Lancashire</v>
          </cell>
        </row>
        <row r="317">
          <cell r="B317" t="str">
            <v>West Lindsey</v>
          </cell>
        </row>
        <row r="318">
          <cell r="B318" t="str">
            <v>West Oxfordshire</v>
          </cell>
        </row>
        <row r="319">
          <cell r="B319" t="str">
            <v>West Somerset</v>
          </cell>
        </row>
        <row r="320">
          <cell r="B320" t="str">
            <v>Westminster</v>
          </cell>
        </row>
        <row r="321">
          <cell r="B321" t="str">
            <v>Weymouth and Portland</v>
          </cell>
        </row>
        <row r="322">
          <cell r="B322" t="str">
            <v>Wigan</v>
          </cell>
        </row>
        <row r="323">
          <cell r="B323" t="str">
            <v>Wiltshire</v>
          </cell>
        </row>
        <row r="324">
          <cell r="B324" t="str">
            <v>Winchester</v>
          </cell>
        </row>
        <row r="325">
          <cell r="B325" t="str">
            <v>Windsor and Maidenhead</v>
          </cell>
        </row>
        <row r="326">
          <cell r="B326" t="str">
            <v>Wirral</v>
          </cell>
        </row>
        <row r="327">
          <cell r="B327" t="str">
            <v>Woking</v>
          </cell>
        </row>
        <row r="328">
          <cell r="B328" t="str">
            <v>Wokingham</v>
          </cell>
        </row>
        <row r="329">
          <cell r="B329" t="str">
            <v>Wolverhampton</v>
          </cell>
        </row>
        <row r="330">
          <cell r="B330" t="str">
            <v>Worcester</v>
          </cell>
        </row>
        <row r="331">
          <cell r="B331" t="str">
            <v>Worthing</v>
          </cell>
        </row>
        <row r="332">
          <cell r="B332" t="str">
            <v>Wychavon</v>
          </cell>
        </row>
        <row r="333">
          <cell r="B333" t="str">
            <v>Wycombe</v>
          </cell>
        </row>
        <row r="334">
          <cell r="B334" t="str">
            <v>Wyre</v>
          </cell>
        </row>
        <row r="335">
          <cell r="B335" t="str">
            <v>Wyre Forest</v>
          </cell>
        </row>
        <row r="336">
          <cell r="B336" t="str">
            <v>York</v>
          </cell>
        </row>
      </sheetData>
      <sheetData sheetId="3">
        <row r="7">
          <cell r="A7" t="str">
            <v>England</v>
          </cell>
        </row>
      </sheetData>
      <sheetData sheetId="4">
        <row r="7">
          <cell r="A7" t="str">
            <v>England</v>
          </cell>
        </row>
      </sheetData>
      <sheetData sheetId="5">
        <row r="7">
          <cell r="A7" t="str">
            <v>England</v>
          </cell>
        </row>
      </sheetData>
      <sheetData sheetId="6">
        <row r="14">
          <cell r="C14" t="str">
            <v>England</v>
          </cell>
        </row>
      </sheetData>
      <sheetData sheetId="7">
        <row r="14">
          <cell r="C14" t="str">
            <v>England</v>
          </cell>
        </row>
      </sheetData>
      <sheetData sheetId="8">
        <row r="14">
          <cell r="C14" t="str">
            <v>ENGLAND</v>
          </cell>
        </row>
      </sheetData>
      <sheetData sheetId="9">
        <row r="14">
          <cell r="C14" t="str">
            <v>ENGLAND</v>
          </cell>
        </row>
      </sheetData>
      <sheetData sheetId="10">
        <row r="14">
          <cell r="C14" t="str">
            <v>ENGLAND</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al-data-sets/live-tables-on-homelessness" TargetMode="External"/><Relationship Id="rId2" Type="http://schemas.openxmlformats.org/officeDocument/2006/relationships/hyperlink" Target="https://www.gov.uk/government/collections/homelessness-statistics" TargetMode="External"/><Relationship Id="rId1" Type="http://schemas.openxmlformats.org/officeDocument/2006/relationships/hyperlink" Target="https://www.gov.uk/government/collections/homelessness-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homelessness-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2014-based-household-projections-in-england-2014-to-2039"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2014-based-household-projections-in-england-2014-to-203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8"/>
  <sheetViews>
    <sheetView showGridLines="0" tabSelected="1" zoomScale="80" zoomScaleNormal="80" zoomScaleSheetLayoutView="100" workbookViewId="0">
      <selection activeCell="S30" sqref="S30"/>
    </sheetView>
  </sheetViews>
  <sheetFormatPr defaultRowHeight="15" x14ac:dyDescent="0.25"/>
  <cols>
    <col min="1" max="1" width="1.42578125" style="140" customWidth="1"/>
    <col min="2" max="2" width="9.140625" style="140"/>
    <col min="3" max="3" width="10.28515625" style="140" bestFit="1" customWidth="1"/>
    <col min="4" max="7" width="9.140625" style="140"/>
    <col min="8" max="8" width="47.42578125" style="140" customWidth="1"/>
    <col min="9" max="9" width="10.5703125" style="140" customWidth="1"/>
    <col min="10" max="10" width="26.5703125" style="140" customWidth="1"/>
    <col min="11" max="11" width="23.85546875" style="140" customWidth="1"/>
    <col min="12" max="12" width="45.5703125" style="140" customWidth="1"/>
    <col min="13" max="16384" width="9.140625" style="140"/>
  </cols>
  <sheetData>
    <row r="1" spans="1:14" x14ac:dyDescent="0.25">
      <c r="A1" s="144"/>
      <c r="B1" s="144"/>
      <c r="C1" s="144"/>
      <c r="D1" s="144"/>
      <c r="E1" s="144"/>
      <c r="F1" s="144"/>
      <c r="G1" s="144"/>
      <c r="H1" s="144"/>
      <c r="I1" s="144"/>
      <c r="J1" s="144"/>
      <c r="K1" s="144"/>
      <c r="L1" s="144"/>
      <c r="M1" s="144"/>
      <c r="N1" s="144"/>
    </row>
    <row r="2" spans="1:14" x14ac:dyDescent="0.25">
      <c r="A2" s="144"/>
      <c r="B2" s="144"/>
      <c r="C2" s="144"/>
      <c r="D2" s="144"/>
      <c r="E2" s="144"/>
      <c r="F2" s="144"/>
      <c r="G2" s="144"/>
      <c r="H2" s="144"/>
      <c r="I2" s="144"/>
      <c r="J2" s="144"/>
      <c r="K2" s="144"/>
      <c r="L2" s="144"/>
      <c r="M2" s="144"/>
      <c r="N2" s="144"/>
    </row>
    <row r="3" spans="1:14" ht="23.25" x14ac:dyDescent="0.35">
      <c r="A3" s="144"/>
      <c r="B3" s="144"/>
      <c r="C3" s="700" t="s">
        <v>1085</v>
      </c>
      <c r="D3" s="700"/>
      <c r="E3" s="700"/>
      <c r="F3" s="700"/>
      <c r="G3" s="700"/>
      <c r="H3" s="700"/>
      <c r="I3" s="700"/>
      <c r="J3" s="700"/>
      <c r="K3" s="700"/>
      <c r="L3" s="700"/>
      <c r="M3" s="150"/>
      <c r="N3" s="150"/>
    </row>
    <row r="4" spans="1:14" ht="18" x14ac:dyDescent="0.25">
      <c r="A4" s="144"/>
      <c r="B4" s="144"/>
      <c r="C4" s="701" t="s">
        <v>1197</v>
      </c>
      <c r="D4" s="701"/>
      <c r="E4" s="701"/>
      <c r="F4" s="701"/>
      <c r="G4" s="701"/>
      <c r="H4" s="701"/>
      <c r="I4" s="701"/>
      <c r="J4" s="701"/>
      <c r="K4" s="701"/>
      <c r="L4" s="701"/>
      <c r="M4" s="149"/>
      <c r="N4" s="149"/>
    </row>
    <row r="5" spans="1:14" ht="18" x14ac:dyDescent="0.25">
      <c r="A5" s="144"/>
      <c r="B5" s="144"/>
      <c r="C5" s="702" t="s">
        <v>8</v>
      </c>
      <c r="D5" s="702"/>
      <c r="E5" s="702"/>
      <c r="F5" s="702"/>
      <c r="G5" s="702"/>
      <c r="H5" s="702"/>
      <c r="I5" s="702"/>
      <c r="J5" s="702"/>
      <c r="K5" s="702"/>
      <c r="L5" s="702"/>
      <c r="M5" s="148"/>
      <c r="N5" s="148"/>
    </row>
    <row r="6" spans="1:14" x14ac:dyDescent="0.25">
      <c r="A6" s="144"/>
      <c r="B6" s="144"/>
      <c r="C6" s="703" t="s">
        <v>1196</v>
      </c>
      <c r="D6" s="703"/>
      <c r="E6" s="703"/>
      <c r="F6" s="703"/>
      <c r="G6" s="703"/>
      <c r="H6" s="703"/>
      <c r="I6" s="703"/>
      <c r="J6" s="703"/>
      <c r="K6" s="703"/>
      <c r="L6" s="703"/>
      <c r="M6" s="147"/>
      <c r="N6" s="147"/>
    </row>
    <row r="7" spans="1:14" x14ac:dyDescent="0.25">
      <c r="A7" s="144"/>
      <c r="B7" s="144"/>
      <c r="C7" s="144"/>
      <c r="D7" s="144"/>
      <c r="E7" s="144"/>
      <c r="F7" s="144"/>
      <c r="G7" s="144"/>
      <c r="H7" s="144"/>
      <c r="I7" s="144"/>
      <c r="J7" s="144"/>
      <c r="K7" s="144"/>
      <c r="L7" s="144"/>
      <c r="M7" s="144"/>
      <c r="N7" s="144"/>
    </row>
    <row r="8" spans="1:14" x14ac:dyDescent="0.25">
      <c r="A8" s="144"/>
      <c r="B8" s="144"/>
      <c r="C8" s="144"/>
      <c r="D8" s="144"/>
      <c r="E8" s="144"/>
      <c r="F8" s="144"/>
      <c r="G8" s="144"/>
      <c r="H8" s="144"/>
      <c r="I8" s="144"/>
      <c r="J8" s="144"/>
      <c r="K8" s="144"/>
      <c r="L8" s="144"/>
      <c r="M8" s="144"/>
      <c r="N8" s="144"/>
    </row>
    <row r="9" spans="1:14" x14ac:dyDescent="0.25">
      <c r="A9" s="144"/>
      <c r="B9" s="144"/>
      <c r="C9" s="146" t="s">
        <v>1084</v>
      </c>
      <c r="D9" s="145"/>
      <c r="E9" s="145"/>
      <c r="F9" s="145"/>
      <c r="G9" s="145"/>
      <c r="H9" s="144"/>
      <c r="I9" s="144"/>
      <c r="J9" s="144"/>
      <c r="K9" s="144"/>
      <c r="L9" s="144"/>
      <c r="M9" s="144"/>
      <c r="N9" s="144"/>
    </row>
    <row r="10" spans="1:14" x14ac:dyDescent="0.25">
      <c r="A10" s="144"/>
      <c r="B10" s="144"/>
      <c r="C10" s="146"/>
      <c r="D10" s="145"/>
      <c r="E10" s="145"/>
      <c r="F10" s="145"/>
      <c r="G10" s="145"/>
      <c r="H10" s="144"/>
      <c r="I10" s="144"/>
      <c r="J10" s="144"/>
      <c r="K10" s="144"/>
      <c r="L10" s="144"/>
      <c r="M10" s="144"/>
      <c r="N10" s="144"/>
    </row>
    <row r="11" spans="1:14" x14ac:dyDescent="0.25">
      <c r="A11" s="144"/>
      <c r="B11" s="144"/>
      <c r="C11" s="146" t="s">
        <v>1083</v>
      </c>
      <c r="D11" s="145"/>
      <c r="E11" s="658" t="s">
        <v>1190</v>
      </c>
      <c r="F11" s="145"/>
      <c r="G11" s="145"/>
      <c r="H11" s="144"/>
      <c r="I11" s="144"/>
      <c r="J11" s="144"/>
      <c r="K11" s="144"/>
      <c r="L11" s="144"/>
      <c r="M11" s="144"/>
      <c r="N11" s="144"/>
    </row>
    <row r="12" spans="1:14" x14ac:dyDescent="0.25">
      <c r="A12" s="144"/>
      <c r="B12" s="144"/>
      <c r="D12" s="145"/>
      <c r="E12" s="660" t="s">
        <v>1140</v>
      </c>
      <c r="F12" s="145"/>
      <c r="G12" s="145"/>
      <c r="H12" s="144"/>
      <c r="I12" s="144"/>
      <c r="J12" s="144"/>
      <c r="K12" s="144"/>
      <c r="L12" s="144"/>
      <c r="M12" s="144"/>
      <c r="N12" s="144"/>
    </row>
    <row r="13" spans="1:14" x14ac:dyDescent="0.25">
      <c r="A13" s="144"/>
      <c r="B13" s="144"/>
      <c r="C13" s="146"/>
      <c r="D13" s="145"/>
      <c r="E13" s="660" t="s">
        <v>1102</v>
      </c>
      <c r="F13" s="145"/>
      <c r="G13" s="145"/>
      <c r="H13" s="144"/>
      <c r="I13" s="144"/>
      <c r="J13" s="144"/>
      <c r="K13" s="144"/>
      <c r="L13" s="144"/>
      <c r="M13" s="144"/>
      <c r="N13" s="144"/>
    </row>
    <row r="14" spans="1:14" x14ac:dyDescent="0.25">
      <c r="A14" s="144"/>
      <c r="B14" s="144"/>
      <c r="C14" s="146"/>
      <c r="D14" s="145"/>
      <c r="E14" s="661" t="s">
        <v>1082</v>
      </c>
      <c r="F14" s="145"/>
      <c r="G14" s="145"/>
      <c r="H14" s="144"/>
      <c r="I14" s="144"/>
      <c r="J14" s="144"/>
      <c r="K14" s="144"/>
      <c r="L14" s="144"/>
      <c r="M14" s="144"/>
      <c r="N14" s="144"/>
    </row>
    <row r="15" spans="1:14" x14ac:dyDescent="0.25">
      <c r="A15" s="144"/>
      <c r="B15" s="144"/>
      <c r="C15" s="145"/>
      <c r="D15" s="145"/>
      <c r="E15" s="661" t="s">
        <v>1081</v>
      </c>
      <c r="F15" s="145"/>
      <c r="G15" s="145"/>
      <c r="H15" s="144"/>
      <c r="I15" s="144"/>
      <c r="J15" s="144"/>
      <c r="K15" s="144"/>
      <c r="L15" s="144"/>
      <c r="M15" s="144"/>
      <c r="N15" s="144"/>
    </row>
    <row r="16" spans="1:14" x14ac:dyDescent="0.25">
      <c r="A16" s="144"/>
      <c r="B16" s="144"/>
      <c r="C16" s="145"/>
      <c r="D16" s="145"/>
      <c r="E16" s="661" t="s">
        <v>1080</v>
      </c>
      <c r="F16" s="145"/>
      <c r="G16" s="145"/>
      <c r="H16" s="144"/>
      <c r="I16" s="144"/>
      <c r="J16" s="144"/>
      <c r="K16" s="144"/>
      <c r="L16" s="144"/>
      <c r="M16" s="144"/>
      <c r="N16" s="144"/>
    </row>
    <row r="17" spans="1:17" x14ac:dyDescent="0.25">
      <c r="A17" s="144"/>
      <c r="B17" s="144"/>
      <c r="C17" s="145"/>
      <c r="D17" s="145"/>
      <c r="E17" s="661" t="s">
        <v>1079</v>
      </c>
      <c r="F17" s="145"/>
      <c r="G17" s="145"/>
      <c r="H17" s="144"/>
      <c r="I17" s="144"/>
      <c r="J17" s="144"/>
      <c r="K17" s="144"/>
      <c r="L17" s="144"/>
      <c r="M17" s="144"/>
      <c r="N17" s="144"/>
    </row>
    <row r="18" spans="1:17" x14ac:dyDescent="0.25">
      <c r="A18" s="144"/>
      <c r="B18" s="144"/>
      <c r="C18" s="145"/>
      <c r="D18" s="145"/>
      <c r="E18" s="661" t="s">
        <v>1078</v>
      </c>
      <c r="F18" s="145"/>
      <c r="G18" s="145"/>
      <c r="H18" s="144"/>
      <c r="I18" s="144"/>
      <c r="J18" s="144"/>
      <c r="K18" s="144"/>
      <c r="L18" s="144"/>
      <c r="M18" s="144"/>
      <c r="N18" s="144"/>
    </row>
    <row r="19" spans="1:17" x14ac:dyDescent="0.25">
      <c r="A19" s="144"/>
      <c r="B19" s="144"/>
      <c r="C19" s="145"/>
      <c r="D19" s="145"/>
      <c r="E19" s="661" t="s">
        <v>1077</v>
      </c>
      <c r="F19" s="145"/>
      <c r="G19" s="145"/>
      <c r="H19" s="301"/>
      <c r="I19" s="301"/>
      <c r="J19" s="301"/>
      <c r="K19" s="301"/>
      <c r="L19" s="301"/>
      <c r="M19" s="144"/>
      <c r="N19" s="144"/>
    </row>
    <row r="20" spans="1:17" ht="9" customHeight="1" x14ac:dyDescent="0.25">
      <c r="A20" s="144"/>
      <c r="B20" s="144"/>
      <c r="C20" s="302"/>
      <c r="D20" s="302"/>
      <c r="E20" s="662"/>
      <c r="F20" s="303"/>
      <c r="G20" s="303"/>
      <c r="H20" s="303"/>
      <c r="I20" s="303"/>
      <c r="J20" s="302"/>
      <c r="K20" s="304"/>
      <c r="L20" s="302"/>
      <c r="M20" s="144"/>
      <c r="N20" s="144"/>
    </row>
    <row r="21" spans="1:17" ht="33" customHeight="1" x14ac:dyDescent="0.25">
      <c r="A21" s="144"/>
      <c r="B21" s="144"/>
      <c r="C21" s="704" t="s">
        <v>1199</v>
      </c>
      <c r="D21" s="705"/>
      <c r="E21" s="705"/>
      <c r="F21" s="705"/>
      <c r="G21" s="705"/>
      <c r="H21" s="705"/>
      <c r="I21" s="705"/>
      <c r="J21" s="705"/>
      <c r="K21" s="705"/>
      <c r="L21" s="705"/>
      <c r="M21" s="695"/>
      <c r="N21" s="695"/>
      <c r="O21" s="696"/>
      <c r="P21" s="696"/>
      <c r="Q21" s="696"/>
    </row>
    <row r="22" spans="1:17" ht="17.25" customHeight="1" x14ac:dyDescent="0.25">
      <c r="A22" s="144"/>
      <c r="B22" s="144"/>
      <c r="C22" s="706" t="s">
        <v>1074</v>
      </c>
      <c r="D22" s="707"/>
      <c r="E22" s="707"/>
      <c r="F22" s="707"/>
      <c r="G22" s="707"/>
      <c r="H22" s="707"/>
      <c r="I22" s="697"/>
      <c r="J22" s="697"/>
      <c r="K22" s="697"/>
      <c r="L22" s="697"/>
      <c r="M22" s="697"/>
      <c r="N22" s="697"/>
      <c r="O22" s="697"/>
      <c r="P22" s="697"/>
      <c r="Q22" s="697"/>
    </row>
    <row r="23" spans="1:17" ht="9" customHeight="1" x14ac:dyDescent="0.25">
      <c r="A23" s="144"/>
      <c r="B23" s="144"/>
      <c r="C23" s="302"/>
      <c r="D23" s="302"/>
      <c r="E23" s="662"/>
      <c r="F23" s="303"/>
      <c r="G23" s="303"/>
      <c r="H23" s="303"/>
      <c r="I23" s="303"/>
      <c r="J23" s="302"/>
      <c r="K23" s="304"/>
      <c r="L23" s="302"/>
      <c r="M23" s="144"/>
      <c r="N23" s="144"/>
    </row>
    <row r="24" spans="1:17" ht="9" customHeight="1" x14ac:dyDescent="0.25">
      <c r="A24" s="144"/>
      <c r="B24" s="144"/>
      <c r="C24" s="302"/>
      <c r="D24" s="302"/>
      <c r="E24" s="662"/>
      <c r="F24" s="303"/>
      <c r="G24" s="303"/>
      <c r="H24" s="303"/>
      <c r="I24" s="303"/>
      <c r="J24" s="302"/>
      <c r="K24" s="304"/>
      <c r="L24" s="302"/>
      <c r="M24" s="144"/>
      <c r="N24" s="144"/>
    </row>
    <row r="25" spans="1:17" ht="15" customHeight="1" x14ac:dyDescent="0.25">
      <c r="A25" s="144"/>
      <c r="B25" s="144"/>
      <c r="C25" s="698" t="s">
        <v>1105</v>
      </c>
      <c r="D25" s="698"/>
      <c r="E25" s="698"/>
      <c r="F25" s="698"/>
      <c r="G25" s="698"/>
      <c r="H25" s="698"/>
      <c r="I25" s="698"/>
      <c r="J25" s="698"/>
      <c r="K25" s="698"/>
      <c r="L25" s="698"/>
      <c r="M25" s="144"/>
      <c r="N25" s="144"/>
    </row>
    <row r="26" spans="1:17" ht="15" customHeight="1" x14ac:dyDescent="0.25">
      <c r="A26" s="144"/>
      <c r="B26" s="144"/>
      <c r="C26" s="699" t="s">
        <v>1076</v>
      </c>
      <c r="D26" s="699"/>
      <c r="E26" s="699"/>
      <c r="F26" s="699"/>
      <c r="G26" s="699"/>
      <c r="H26" s="699"/>
      <c r="I26" s="699"/>
      <c r="J26" s="699"/>
      <c r="K26" s="699"/>
      <c r="L26" s="699"/>
      <c r="M26" s="144"/>
      <c r="N26" s="144"/>
    </row>
    <row r="27" spans="1:17" x14ac:dyDescent="0.25">
      <c r="A27" s="144"/>
      <c r="B27" s="144"/>
      <c r="C27" s="305"/>
      <c r="D27" s="306"/>
      <c r="E27" s="306"/>
      <c r="F27" s="306"/>
      <c r="G27" s="306"/>
      <c r="H27" s="306"/>
      <c r="I27" s="306"/>
      <c r="J27" s="306"/>
      <c r="K27" s="306"/>
      <c r="L27" s="306"/>
      <c r="M27" s="144"/>
      <c r="N27" s="144"/>
    </row>
    <row r="28" spans="1:17" ht="15" customHeight="1" x14ac:dyDescent="0.25">
      <c r="A28" s="144"/>
      <c r="B28" s="144"/>
      <c r="C28" s="307" t="s">
        <v>1075</v>
      </c>
      <c r="D28" s="308"/>
      <c r="E28" s="308"/>
      <c r="F28" s="308"/>
      <c r="G28" s="308"/>
      <c r="H28" s="308"/>
      <c r="I28" s="709"/>
      <c r="J28" s="709"/>
      <c r="K28" s="709"/>
      <c r="L28" s="709"/>
      <c r="M28" s="144"/>
      <c r="N28" s="144"/>
    </row>
    <row r="29" spans="1:17" x14ac:dyDescent="0.25">
      <c r="A29" s="144"/>
      <c r="B29" s="144"/>
      <c r="C29" s="309" t="s">
        <v>1173</v>
      </c>
      <c r="D29" s="309"/>
      <c r="E29" s="309"/>
      <c r="F29" s="309"/>
      <c r="G29" s="309"/>
      <c r="H29" s="309"/>
      <c r="I29" s="310"/>
      <c r="J29" s="310"/>
      <c r="K29" s="310"/>
      <c r="L29" s="310"/>
      <c r="M29" s="300"/>
      <c r="N29" s="300"/>
    </row>
    <row r="30" spans="1:17" x14ac:dyDescent="0.25">
      <c r="A30" s="144"/>
      <c r="B30" s="144"/>
      <c r="C30" s="699" t="s">
        <v>1074</v>
      </c>
      <c r="D30" s="699"/>
      <c r="E30" s="699"/>
      <c r="F30" s="699"/>
      <c r="G30" s="699"/>
      <c r="H30" s="699"/>
      <c r="I30" s="311"/>
      <c r="J30" s="311"/>
      <c r="K30" s="311"/>
      <c r="L30" s="312"/>
      <c r="M30" s="144"/>
      <c r="N30" s="144"/>
    </row>
    <row r="31" spans="1:17" ht="15" customHeight="1" x14ac:dyDescent="0.25">
      <c r="A31" s="144"/>
      <c r="B31" s="144"/>
      <c r="C31" s="376"/>
      <c r="D31" s="377"/>
      <c r="E31" s="377"/>
      <c r="F31" s="377"/>
      <c r="G31" s="377"/>
      <c r="H31" s="663"/>
      <c r="I31" s="708" t="s">
        <v>1193</v>
      </c>
      <c r="J31" s="708"/>
      <c r="K31" s="708"/>
      <c r="L31" s="708"/>
      <c r="M31" s="144"/>
    </row>
    <row r="32" spans="1:17" x14ac:dyDescent="0.25">
      <c r="A32" s="144"/>
      <c r="B32" s="144"/>
      <c r="C32" s="376"/>
      <c r="D32" s="143"/>
      <c r="E32" s="143"/>
      <c r="F32" s="143"/>
      <c r="G32" s="143"/>
      <c r="H32" s="664"/>
      <c r="I32" s="708" t="s">
        <v>1201</v>
      </c>
      <c r="J32" s="708"/>
      <c r="K32" s="708"/>
      <c r="L32" s="708"/>
      <c r="M32" s="144"/>
    </row>
    <row r="33" spans="1:13" x14ac:dyDescent="0.25">
      <c r="A33" s="144"/>
      <c r="B33" s="144"/>
      <c r="C33" s="376"/>
      <c r="D33" s="143"/>
      <c r="E33" s="143"/>
      <c r="F33" s="143"/>
      <c r="G33" s="143"/>
      <c r="H33" s="664"/>
      <c r="I33" s="708" t="s">
        <v>1172</v>
      </c>
      <c r="J33" s="708"/>
      <c r="K33" s="708"/>
      <c r="L33" s="708"/>
      <c r="M33" s="144"/>
    </row>
    <row r="34" spans="1:13" x14ac:dyDescent="0.25">
      <c r="A34" s="144"/>
      <c r="B34" s="144"/>
      <c r="C34" s="143"/>
      <c r="D34" s="378"/>
      <c r="E34" s="378"/>
      <c r="F34" s="378"/>
      <c r="G34" s="378"/>
      <c r="H34" s="378"/>
      <c r="I34" s="378"/>
      <c r="J34" s="378"/>
      <c r="K34" s="378"/>
      <c r="L34" s="378"/>
      <c r="M34" s="144"/>
    </row>
    <row r="35" spans="1:13" x14ac:dyDescent="0.25">
      <c r="C35" s="143"/>
    </row>
    <row r="36" spans="1:13" x14ac:dyDescent="0.25">
      <c r="C36" s="142"/>
    </row>
    <row r="37" spans="1:13" x14ac:dyDescent="0.25">
      <c r="C37" s="142"/>
    </row>
    <row r="38" spans="1:13" x14ac:dyDescent="0.25">
      <c r="C38" s="141"/>
    </row>
  </sheetData>
  <mergeCells count="13">
    <mergeCell ref="I33:L33"/>
    <mergeCell ref="I32:L32"/>
    <mergeCell ref="I31:L31"/>
    <mergeCell ref="C30:H30"/>
    <mergeCell ref="I28:L28"/>
    <mergeCell ref="C25:L25"/>
    <mergeCell ref="C26:L26"/>
    <mergeCell ref="C3:L3"/>
    <mergeCell ref="C4:L4"/>
    <mergeCell ref="C5:L5"/>
    <mergeCell ref="C6:L6"/>
    <mergeCell ref="C21:L21"/>
    <mergeCell ref="C22:H22"/>
  </mergeCells>
  <hyperlinks>
    <hyperlink ref="C30" r:id="rId1"/>
    <hyperlink ref="C30:H30" r:id="rId2" display="https://www.gov.uk/government/collections/homelessness-statistics"/>
    <hyperlink ref="C26:L26" r:id="rId3" display="https://www.gov.uk/government/statistical-data-sets/live-tables-on-homelessness"/>
    <hyperlink ref="E14" location="'201415'!A1" display="2014/15"/>
    <hyperlink ref="E15" location="'201314'!A1" display="2013/14"/>
    <hyperlink ref="E16" location="'201213'!A1" display="2012/13"/>
    <hyperlink ref="E17" location="'201112'!A1" display="2011/12"/>
    <hyperlink ref="E18" location="'201011'!A1" display="2010/11"/>
    <hyperlink ref="E19" location="'200910'!A1" display="2009/10"/>
    <hyperlink ref="E12" location="'201617'!A1" display="2016/17"/>
    <hyperlink ref="E13" location="'201516'!A1" display="2015/16"/>
    <hyperlink ref="E11" location="'201718'!A1" display="2017/18"/>
    <hyperlink ref="C22" r:id="rId4"/>
  </hyperlinks>
  <pageMargins left="0.25" right="0.25" top="0.75" bottom="0.75" header="0.3" footer="0.3"/>
  <pageSetup paperSize="9" scale="66" orientation="landscape" r:id="rId5"/>
  <rowBreaks count="1" manualBreakCount="1">
    <brk id="36" max="16383" man="1"/>
  </rowBreaks>
  <colBreaks count="1" manualBreakCount="1">
    <brk id="13" max="1048575" man="1"/>
  </colBreak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P423"/>
  <sheetViews>
    <sheetView showGridLines="0" zoomScale="80" zoomScaleNormal="80" workbookViewId="0">
      <pane xSplit="4" ySplit="7" topLeftCell="E8" activePane="bottomRight" state="frozen"/>
      <selection activeCell="J18" sqref="J18"/>
      <selection pane="topRight" activeCell="J18" sqref="J18"/>
      <selection pane="bottomLeft" activeCell="J18" sqref="J18"/>
      <selection pane="bottomRight" activeCell="J18" sqref="J18"/>
    </sheetView>
  </sheetViews>
  <sheetFormatPr defaultColWidth="10.28515625" defaultRowHeight="14.25" x14ac:dyDescent="0.2"/>
  <cols>
    <col min="1" max="1" width="8" style="228" customWidth="1"/>
    <col min="2" max="2" width="10.28515625" style="228" customWidth="1"/>
    <col min="3" max="3" width="25.7109375" style="15" customWidth="1"/>
    <col min="4" max="4" width="15.28515625" style="15" customWidth="1"/>
    <col min="5" max="5" width="16.7109375" style="31" customWidth="1"/>
    <col min="6" max="6" width="2" style="3" customWidth="1"/>
    <col min="7" max="7" width="16.7109375" style="1" customWidth="1"/>
    <col min="8" max="9" width="16.7109375" style="2" customWidth="1"/>
    <col min="10" max="10" width="16.7109375" style="3" customWidth="1"/>
    <col min="11" max="11" width="8.5703125" style="20" customWidth="1"/>
    <col min="12" max="12" width="2" style="3" customWidth="1"/>
    <col min="13" max="13" width="16.7109375" style="2" customWidth="1"/>
    <col min="14" max="14" width="16.7109375" style="3" customWidth="1"/>
    <col min="15" max="15" width="8.5703125" style="20" customWidth="1"/>
    <col min="16" max="16" width="2" style="3" customWidth="1"/>
    <col min="17" max="17" width="16.7109375" style="2" customWidth="1"/>
    <col min="18" max="18" width="16.7109375" style="3" customWidth="1"/>
    <col min="19" max="19" width="8.5703125" style="20" customWidth="1"/>
    <col min="20" max="22" width="9.42578125" style="3" customWidth="1"/>
    <col min="23" max="16384" width="10.28515625" style="3"/>
  </cols>
  <sheetData>
    <row r="1" spans="1:68" ht="15.75" x14ac:dyDescent="0.25">
      <c r="A1" s="16" t="s">
        <v>697</v>
      </c>
      <c r="B1" s="16"/>
      <c r="C1" s="16" t="s">
        <v>696</v>
      </c>
      <c r="D1" s="16"/>
      <c r="E1" s="52"/>
      <c r="F1" s="19"/>
      <c r="G1" s="18"/>
      <c r="H1" s="17"/>
      <c r="I1" s="17"/>
      <c r="J1" s="19"/>
      <c r="K1" s="22"/>
      <c r="L1" s="19"/>
      <c r="M1" s="17"/>
      <c r="N1" s="19"/>
      <c r="O1" s="22"/>
      <c r="P1" s="19"/>
      <c r="Q1" s="17"/>
      <c r="R1" s="19"/>
      <c r="S1" s="22"/>
    </row>
    <row r="2" spans="1:68" s="252" customFormat="1" ht="12.75" customHeight="1" thickBot="1" x14ac:dyDescent="0.25">
      <c r="A2" s="786" t="s">
        <v>1099</v>
      </c>
      <c r="B2" s="786"/>
      <c r="C2" s="786"/>
      <c r="D2" s="441"/>
      <c r="E2" s="53"/>
      <c r="F2" s="268"/>
      <c r="G2" s="55"/>
      <c r="H2" s="56"/>
      <c r="I2" s="56"/>
      <c r="J2" s="14"/>
      <c r="K2" s="265"/>
      <c r="L2" s="268"/>
      <c r="M2" s="267"/>
      <c r="N2" s="266"/>
      <c r="O2" s="265"/>
      <c r="P2" s="268"/>
      <c r="Q2" s="267"/>
      <c r="R2" s="266"/>
      <c r="S2" s="265"/>
    </row>
    <row r="3" spans="1:68" s="5" customFormat="1" ht="39" customHeight="1" x14ac:dyDescent="0.2">
      <c r="A3" s="262"/>
      <c r="B3" s="262"/>
      <c r="C3" s="4"/>
      <c r="D3" s="4"/>
      <c r="E3" s="788" t="s">
        <v>353</v>
      </c>
      <c r="F3" s="264"/>
      <c r="G3" s="790" t="s">
        <v>351</v>
      </c>
      <c r="H3" s="790"/>
      <c r="I3" s="790"/>
      <c r="J3" s="790"/>
      <c r="K3" s="791" t="s">
        <v>3</v>
      </c>
      <c r="L3" s="263"/>
      <c r="M3" s="797" t="s">
        <v>352</v>
      </c>
      <c r="N3" s="795" t="s">
        <v>354</v>
      </c>
      <c r="O3" s="791" t="s">
        <v>3</v>
      </c>
      <c r="P3" s="263"/>
      <c r="Q3" s="793" t="s">
        <v>355</v>
      </c>
      <c r="R3" s="795" t="s">
        <v>354</v>
      </c>
      <c r="S3" s="791" t="s">
        <v>3</v>
      </c>
    </row>
    <row r="4" spans="1:68" s="5" customFormat="1" ht="51" customHeight="1" thickBot="1" x14ac:dyDescent="0.25">
      <c r="A4" s="262"/>
      <c r="B4" s="262"/>
      <c r="C4" s="261" t="s">
        <v>356</v>
      </c>
      <c r="D4" s="261"/>
      <c r="E4" s="789"/>
      <c r="F4" s="6"/>
      <c r="G4" s="260" t="s">
        <v>5</v>
      </c>
      <c r="H4" s="260" t="s">
        <v>6</v>
      </c>
      <c r="I4" s="259" t="s">
        <v>7</v>
      </c>
      <c r="J4" s="258" t="s">
        <v>354</v>
      </c>
      <c r="K4" s="792"/>
      <c r="L4" s="6"/>
      <c r="M4" s="798"/>
      <c r="N4" s="796"/>
      <c r="O4" s="792"/>
      <c r="P4" s="7"/>
      <c r="Q4" s="794"/>
      <c r="R4" s="796"/>
      <c r="S4" s="792"/>
    </row>
    <row r="5" spans="1:68" ht="14.25" customHeight="1" x14ac:dyDescent="0.2">
      <c r="C5" s="252"/>
      <c r="D5" s="252"/>
      <c r="E5" s="54"/>
      <c r="F5" s="8"/>
      <c r="G5" s="57"/>
      <c r="H5" s="9"/>
      <c r="I5" s="9"/>
      <c r="J5" s="9"/>
      <c r="K5" s="23"/>
      <c r="L5" s="8"/>
      <c r="M5" s="8"/>
      <c r="N5" s="8"/>
      <c r="O5" s="23"/>
      <c r="P5" s="10"/>
      <c r="Q5" s="11"/>
      <c r="R5" s="12"/>
      <c r="S5" s="23"/>
      <c r="T5" s="12"/>
      <c r="U5" s="12"/>
      <c r="V5" s="12"/>
      <c r="W5" s="11"/>
      <c r="X5" s="12"/>
      <c r="Y5" s="11"/>
      <c r="Z5" s="12"/>
      <c r="AA5" s="12"/>
      <c r="AB5" s="12"/>
      <c r="AC5" s="11"/>
      <c r="AD5" s="12"/>
      <c r="AE5" s="11"/>
      <c r="AF5" s="12"/>
      <c r="AG5" s="12"/>
      <c r="AH5" s="12"/>
      <c r="AI5" s="2"/>
      <c r="AJ5" s="11"/>
      <c r="AK5" s="2"/>
      <c r="AL5" s="11"/>
      <c r="AM5" s="11"/>
      <c r="AN5" s="11"/>
      <c r="AO5" s="11"/>
      <c r="AP5" s="12"/>
      <c r="AQ5" s="11"/>
      <c r="AR5" s="12"/>
      <c r="AS5" s="12"/>
      <c r="AT5" s="12"/>
      <c r="AU5" s="11"/>
      <c r="AV5" s="12"/>
      <c r="AW5" s="11"/>
      <c r="AX5" s="12"/>
      <c r="AY5" s="12"/>
      <c r="AZ5" s="12"/>
      <c r="BA5" s="11"/>
      <c r="BB5" s="12"/>
      <c r="BC5" s="11"/>
      <c r="BD5" s="12"/>
      <c r="BE5" s="12"/>
      <c r="BF5" s="12"/>
      <c r="BG5" s="11"/>
      <c r="BH5" s="12"/>
      <c r="BI5" s="11"/>
      <c r="BJ5" s="12"/>
      <c r="BK5" s="12"/>
      <c r="BL5" s="12"/>
      <c r="BM5" s="11"/>
      <c r="BN5" s="12"/>
      <c r="BO5" s="11"/>
      <c r="BP5" s="12"/>
    </row>
    <row r="6" spans="1:68" s="24" customFormat="1" ht="14.25" customHeight="1" x14ac:dyDescent="0.25">
      <c r="A6" s="787" t="s">
        <v>1033</v>
      </c>
      <c r="B6" s="787" t="s">
        <v>1034</v>
      </c>
      <c r="C6" s="250" t="s">
        <v>8</v>
      </c>
      <c r="D6" s="250"/>
      <c r="E6" s="249">
        <v>21731</v>
      </c>
      <c r="F6" s="256"/>
      <c r="G6" s="246">
        <v>81800</v>
      </c>
      <c r="H6" s="246">
        <v>82300</v>
      </c>
      <c r="I6" s="246">
        <v>164100</v>
      </c>
      <c r="J6" s="245">
        <v>7.5514242326630159</v>
      </c>
      <c r="K6" s="25"/>
      <c r="L6" s="247"/>
      <c r="M6" s="246">
        <v>24800</v>
      </c>
      <c r="N6" s="245">
        <v>1.1412268188302426</v>
      </c>
      <c r="O6" s="25"/>
      <c r="P6" s="247"/>
      <c r="Q6" s="246">
        <v>188800</v>
      </c>
      <c r="R6" s="245">
        <v>8.6880493304495889</v>
      </c>
      <c r="S6" s="25"/>
      <c r="AT6" s="26"/>
      <c r="AU6" s="26"/>
      <c r="AV6" s="26"/>
      <c r="AW6" s="26"/>
      <c r="AX6" s="26"/>
      <c r="AY6" s="26"/>
      <c r="AZ6" s="26"/>
      <c r="BA6" s="26"/>
      <c r="BB6" s="26"/>
      <c r="BC6" s="26"/>
    </row>
    <row r="7" spans="1:68" ht="14.25" customHeight="1" x14ac:dyDescent="0.2">
      <c r="A7" s="787"/>
      <c r="B7" s="787"/>
      <c r="C7" s="244"/>
      <c r="D7" s="244"/>
      <c r="E7" s="243" t="s">
        <v>11</v>
      </c>
      <c r="F7" s="254"/>
      <c r="G7" s="241"/>
      <c r="H7" s="241"/>
      <c r="I7" s="241"/>
      <c r="J7" s="240" t="s">
        <v>11</v>
      </c>
      <c r="K7" s="27"/>
      <c r="L7" s="242"/>
      <c r="M7" s="241"/>
      <c r="N7" s="240" t="s">
        <v>11</v>
      </c>
      <c r="O7" s="27"/>
      <c r="P7" s="242"/>
      <c r="Q7" s="241"/>
      <c r="R7" s="240" t="s">
        <v>11</v>
      </c>
      <c r="S7" s="27"/>
      <c r="U7" s="11"/>
      <c r="V7" s="12"/>
      <c r="AT7" s="12"/>
      <c r="AU7" s="12"/>
      <c r="AV7" s="12"/>
      <c r="AW7" s="12"/>
      <c r="AX7" s="12"/>
      <c r="AY7" s="12"/>
      <c r="AZ7" s="12"/>
      <c r="BA7" s="12"/>
      <c r="BB7" s="12"/>
      <c r="BC7" s="12"/>
    </row>
    <row r="8" spans="1:68" s="24" customFormat="1" ht="14.25" customHeight="1" x14ac:dyDescent="0.25">
      <c r="A8" s="251" t="s">
        <v>357</v>
      </c>
      <c r="B8" s="228" t="s">
        <v>699</v>
      </c>
      <c r="C8" s="250" t="s">
        <v>9</v>
      </c>
      <c r="D8" s="250"/>
      <c r="E8" s="249">
        <v>1112</v>
      </c>
      <c r="F8" s="269"/>
      <c r="G8" s="246">
        <v>5400</v>
      </c>
      <c r="H8" s="246">
        <v>3900</v>
      </c>
      <c r="I8" s="246">
        <v>9300</v>
      </c>
      <c r="J8" s="245">
        <v>8.3633093525179856</v>
      </c>
      <c r="K8" s="25"/>
      <c r="L8" s="247"/>
      <c r="M8" s="246">
        <v>2200</v>
      </c>
      <c r="N8" s="245">
        <v>1.9784172661870503</v>
      </c>
      <c r="O8" s="25"/>
      <c r="P8" s="247"/>
      <c r="Q8" s="246">
        <v>11500</v>
      </c>
      <c r="R8" s="245">
        <v>10.341726618705035</v>
      </c>
      <c r="S8" s="25"/>
      <c r="Z8" s="26"/>
      <c r="AA8" s="26"/>
      <c r="AB8" s="26"/>
    </row>
    <row r="9" spans="1:68" ht="14.25" customHeight="1" x14ac:dyDescent="0.2">
      <c r="A9" s="228" t="s">
        <v>11</v>
      </c>
      <c r="C9" s="244"/>
      <c r="D9" s="244"/>
      <c r="E9" s="243" t="s">
        <v>11</v>
      </c>
      <c r="F9" s="242"/>
      <c r="G9" s="241"/>
      <c r="H9" s="241"/>
      <c r="I9" s="241"/>
      <c r="J9" s="240" t="s">
        <v>11</v>
      </c>
      <c r="K9" s="27"/>
      <c r="L9" s="242"/>
      <c r="M9" s="241"/>
      <c r="N9" s="240" t="s">
        <v>11</v>
      </c>
      <c r="O9" s="27"/>
      <c r="P9" s="242"/>
      <c r="Q9" s="241"/>
      <c r="R9" s="240" t="s">
        <v>11</v>
      </c>
      <c r="S9" s="27"/>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68" ht="14.25" customHeight="1" x14ac:dyDescent="0.2">
      <c r="A10" s="228" t="s">
        <v>358</v>
      </c>
      <c r="B10" s="228" t="s">
        <v>700</v>
      </c>
      <c r="C10" s="244" t="s">
        <v>10</v>
      </c>
      <c r="D10" s="244"/>
      <c r="E10" s="243">
        <v>216</v>
      </c>
      <c r="F10" s="242"/>
      <c r="G10" s="241">
        <v>237</v>
      </c>
      <c r="H10" s="241">
        <v>505</v>
      </c>
      <c r="I10" s="241">
        <v>742</v>
      </c>
      <c r="J10" s="240">
        <v>3.4351851851851851</v>
      </c>
      <c r="K10" s="27" t="s">
        <v>11</v>
      </c>
      <c r="L10" s="242"/>
      <c r="M10" s="241">
        <v>26</v>
      </c>
      <c r="N10" s="240">
        <v>0.12037037037037036</v>
      </c>
      <c r="O10" s="27" t="s">
        <v>11</v>
      </c>
      <c r="P10" s="242"/>
      <c r="Q10" s="241">
        <v>768</v>
      </c>
      <c r="R10" s="240">
        <v>3.5555555555555554</v>
      </c>
      <c r="S10" s="27" t="s">
        <v>11</v>
      </c>
    </row>
    <row r="11" spans="1:68" ht="14.25" customHeight="1" x14ac:dyDescent="0.2">
      <c r="A11" s="228" t="s">
        <v>359</v>
      </c>
      <c r="B11" s="228" t="s">
        <v>701</v>
      </c>
      <c r="C11" s="244" t="s">
        <v>12</v>
      </c>
      <c r="D11" s="244"/>
      <c r="E11" s="243">
        <v>44</v>
      </c>
      <c r="F11" s="242"/>
      <c r="G11" s="241">
        <v>270</v>
      </c>
      <c r="H11" s="241">
        <v>520</v>
      </c>
      <c r="I11" s="241">
        <v>790</v>
      </c>
      <c r="J11" s="240">
        <v>17.954545454545453</v>
      </c>
      <c r="K11" s="27" t="s">
        <v>11</v>
      </c>
      <c r="L11" s="242"/>
      <c r="M11" s="241">
        <v>0</v>
      </c>
      <c r="N11" s="240">
        <v>0</v>
      </c>
      <c r="O11" s="27" t="s">
        <v>11</v>
      </c>
      <c r="P11" s="242"/>
      <c r="Q11" s="241">
        <v>790</v>
      </c>
      <c r="R11" s="240">
        <v>17.954545454545453</v>
      </c>
      <c r="S11" s="27" t="s">
        <v>11</v>
      </c>
    </row>
    <row r="12" spans="1:68" ht="14.25" customHeight="1" x14ac:dyDescent="0.2">
      <c r="A12" s="228" t="s">
        <v>360</v>
      </c>
      <c r="B12" s="228" t="s">
        <v>702</v>
      </c>
      <c r="C12" s="244" t="s">
        <v>13</v>
      </c>
      <c r="D12" s="244"/>
      <c r="E12" s="243">
        <v>85</v>
      </c>
      <c r="F12" s="242"/>
      <c r="G12" s="241">
        <v>919</v>
      </c>
      <c r="H12" s="241">
        <v>334</v>
      </c>
      <c r="I12" s="241">
        <v>1253</v>
      </c>
      <c r="J12" s="240">
        <v>14.741176470588234</v>
      </c>
      <c r="K12" s="27" t="s">
        <v>11</v>
      </c>
      <c r="L12" s="242"/>
      <c r="M12" s="241">
        <v>184</v>
      </c>
      <c r="N12" s="240">
        <v>2.164705882352941</v>
      </c>
      <c r="O12" s="27" t="s">
        <v>11</v>
      </c>
      <c r="P12" s="242"/>
      <c r="Q12" s="241">
        <v>1437</v>
      </c>
      <c r="R12" s="240">
        <v>16.905882352941177</v>
      </c>
      <c r="S12" s="27" t="s">
        <v>11</v>
      </c>
    </row>
    <row r="13" spans="1:68" ht="14.25" customHeight="1" x14ac:dyDescent="0.2">
      <c r="A13" s="228" t="s">
        <v>361</v>
      </c>
      <c r="B13" s="228" t="s">
        <v>703</v>
      </c>
      <c r="C13" s="244" t="s">
        <v>14</v>
      </c>
      <c r="D13" s="244"/>
      <c r="E13" s="243">
        <v>39</v>
      </c>
      <c r="F13" s="242"/>
      <c r="G13" s="241">
        <v>51</v>
      </c>
      <c r="H13" s="241">
        <v>304</v>
      </c>
      <c r="I13" s="241">
        <v>355</v>
      </c>
      <c r="J13" s="240">
        <v>9.1025641025641022</v>
      </c>
      <c r="K13" s="27" t="s">
        <v>11</v>
      </c>
      <c r="L13" s="242"/>
      <c r="M13" s="241">
        <v>1</v>
      </c>
      <c r="N13" s="240">
        <v>2.564102564102564E-2</v>
      </c>
      <c r="O13" s="27" t="s">
        <v>11</v>
      </c>
      <c r="P13" s="242"/>
      <c r="Q13" s="241">
        <v>356</v>
      </c>
      <c r="R13" s="240">
        <v>9.1282051282051277</v>
      </c>
      <c r="S13" s="27" t="s">
        <v>11</v>
      </c>
    </row>
    <row r="14" spans="1:68" ht="14.25" customHeight="1" x14ac:dyDescent="0.2">
      <c r="A14" s="228" t="s">
        <v>362</v>
      </c>
      <c r="B14" s="228" t="s">
        <v>704</v>
      </c>
      <c r="C14" s="244" t="s">
        <v>15</v>
      </c>
      <c r="D14" s="244"/>
      <c r="E14" s="243">
        <v>58</v>
      </c>
      <c r="F14" s="242"/>
      <c r="G14" s="241">
        <v>104</v>
      </c>
      <c r="H14" s="241">
        <v>423</v>
      </c>
      <c r="I14" s="241">
        <v>527</v>
      </c>
      <c r="J14" s="240">
        <v>9.0862068965517242</v>
      </c>
      <c r="K14" s="27" t="s">
        <v>11</v>
      </c>
      <c r="L14" s="242"/>
      <c r="M14" s="241">
        <v>2</v>
      </c>
      <c r="N14" s="240">
        <v>3.4482758620689655E-2</v>
      </c>
      <c r="O14" s="27" t="s">
        <v>11</v>
      </c>
      <c r="P14" s="242"/>
      <c r="Q14" s="241">
        <v>529</v>
      </c>
      <c r="R14" s="240">
        <v>9.1206896551724146</v>
      </c>
      <c r="S14" s="27" t="s">
        <v>11</v>
      </c>
    </row>
    <row r="15" spans="1:68" ht="14.25" customHeight="1" x14ac:dyDescent="0.2">
      <c r="A15" s="228" t="s">
        <v>363</v>
      </c>
      <c r="B15" s="228" t="s">
        <v>705</v>
      </c>
      <c r="C15" s="244" t="s">
        <v>16</v>
      </c>
      <c r="D15" s="244"/>
      <c r="E15" s="243">
        <v>119</v>
      </c>
      <c r="F15" s="242"/>
      <c r="G15" s="241">
        <v>2352</v>
      </c>
      <c r="H15" s="241">
        <v>0</v>
      </c>
      <c r="I15" s="241">
        <v>2352</v>
      </c>
      <c r="J15" s="240">
        <v>19.764705882352942</v>
      </c>
      <c r="K15" s="27" t="s">
        <v>11</v>
      </c>
      <c r="L15" s="242"/>
      <c r="M15" s="241">
        <v>1278</v>
      </c>
      <c r="N15" s="240">
        <v>10.739495798319327</v>
      </c>
      <c r="O15" s="27" t="s">
        <v>11</v>
      </c>
      <c r="P15" s="242"/>
      <c r="Q15" s="241">
        <v>3630</v>
      </c>
      <c r="R15" s="240">
        <v>30.504201680672271</v>
      </c>
      <c r="S15" s="27" t="s">
        <v>11</v>
      </c>
    </row>
    <row r="16" spans="1:68" ht="14.25" customHeight="1" x14ac:dyDescent="0.2">
      <c r="A16" s="228" t="s">
        <v>364</v>
      </c>
      <c r="B16" s="228" t="s">
        <v>706</v>
      </c>
      <c r="C16" s="244" t="s">
        <v>17</v>
      </c>
      <c r="D16" s="244"/>
      <c r="E16" s="243">
        <v>89</v>
      </c>
      <c r="F16" s="242"/>
      <c r="G16" s="241">
        <v>517</v>
      </c>
      <c r="H16" s="241">
        <v>196</v>
      </c>
      <c r="I16" s="241">
        <v>713</v>
      </c>
      <c r="J16" s="240">
        <v>8.0112359550561791</v>
      </c>
      <c r="K16" s="27" t="s">
        <v>11</v>
      </c>
      <c r="L16" s="242"/>
      <c r="M16" s="241">
        <v>33</v>
      </c>
      <c r="N16" s="240">
        <v>0.3707865168539326</v>
      </c>
      <c r="O16" s="27" t="s">
        <v>11</v>
      </c>
      <c r="P16" s="242"/>
      <c r="Q16" s="241">
        <v>746</v>
      </c>
      <c r="R16" s="240">
        <v>8.382022471910112</v>
      </c>
      <c r="S16" s="27" t="s">
        <v>11</v>
      </c>
    </row>
    <row r="17" spans="1:19" ht="14.25" customHeight="1" x14ac:dyDescent="0.2">
      <c r="A17" s="228" t="s">
        <v>365</v>
      </c>
      <c r="B17" s="228" t="s">
        <v>707</v>
      </c>
      <c r="C17" s="244" t="s">
        <v>19</v>
      </c>
      <c r="D17" s="244"/>
      <c r="E17" s="243">
        <v>136</v>
      </c>
      <c r="F17" s="242"/>
      <c r="G17" s="241">
        <v>240</v>
      </c>
      <c r="H17" s="241">
        <v>234</v>
      </c>
      <c r="I17" s="241">
        <v>474</v>
      </c>
      <c r="J17" s="240">
        <v>3.4852941176470589</v>
      </c>
      <c r="K17" s="27" t="s">
        <v>11</v>
      </c>
      <c r="L17" s="242"/>
      <c r="M17" s="241">
        <v>20</v>
      </c>
      <c r="N17" s="240">
        <v>0.14705882352941177</v>
      </c>
      <c r="O17" s="27" t="s">
        <v>11</v>
      </c>
      <c r="P17" s="242"/>
      <c r="Q17" s="241">
        <v>494</v>
      </c>
      <c r="R17" s="240">
        <v>3.6323529411764706</v>
      </c>
      <c r="S17" s="27" t="s">
        <v>11</v>
      </c>
    </row>
    <row r="18" spans="1:19" ht="14.25" customHeight="1" x14ac:dyDescent="0.2">
      <c r="A18" s="228" t="s">
        <v>366</v>
      </c>
      <c r="B18" s="228" t="s">
        <v>708</v>
      </c>
      <c r="C18" s="244" t="s">
        <v>20</v>
      </c>
      <c r="D18" s="244"/>
      <c r="E18" s="243">
        <v>58</v>
      </c>
      <c r="F18" s="242"/>
      <c r="G18" s="241">
        <v>91</v>
      </c>
      <c r="H18" s="241">
        <v>0</v>
      </c>
      <c r="I18" s="241">
        <v>91</v>
      </c>
      <c r="J18" s="240">
        <v>1.5689655172413792</v>
      </c>
      <c r="K18" s="27" t="s">
        <v>11</v>
      </c>
      <c r="L18" s="242"/>
      <c r="M18" s="241">
        <v>289</v>
      </c>
      <c r="N18" s="240">
        <v>4.9827586206896548</v>
      </c>
      <c r="O18" s="27" t="s">
        <v>11</v>
      </c>
      <c r="P18" s="242"/>
      <c r="Q18" s="241">
        <v>380</v>
      </c>
      <c r="R18" s="240">
        <v>6.5517241379310347</v>
      </c>
      <c r="S18" s="27" t="s">
        <v>11</v>
      </c>
    </row>
    <row r="19" spans="1:19" ht="14.25" customHeight="1" x14ac:dyDescent="0.2">
      <c r="A19" s="228" t="s">
        <v>367</v>
      </c>
      <c r="B19" s="228" t="s">
        <v>709</v>
      </c>
      <c r="C19" s="244" t="s">
        <v>21</v>
      </c>
      <c r="D19" s="244"/>
      <c r="E19" s="243">
        <v>68</v>
      </c>
      <c r="F19" s="242"/>
      <c r="G19" s="241">
        <v>395</v>
      </c>
      <c r="H19" s="241">
        <v>321</v>
      </c>
      <c r="I19" s="241">
        <v>716</v>
      </c>
      <c r="J19" s="240">
        <v>10.529411764705882</v>
      </c>
      <c r="K19" s="27" t="s">
        <v>11</v>
      </c>
      <c r="L19" s="242"/>
      <c r="M19" s="241">
        <v>345</v>
      </c>
      <c r="N19" s="240">
        <v>5.0735294117647056</v>
      </c>
      <c r="O19" s="27" t="s">
        <v>11</v>
      </c>
      <c r="P19" s="242"/>
      <c r="Q19" s="241">
        <v>1061</v>
      </c>
      <c r="R19" s="240">
        <v>15.602941176470589</v>
      </c>
      <c r="S19" s="27" t="s">
        <v>11</v>
      </c>
    </row>
    <row r="20" spans="1:19" ht="14.25" customHeight="1" x14ac:dyDescent="0.2">
      <c r="A20" s="228" t="s">
        <v>368</v>
      </c>
      <c r="B20" s="228" t="s">
        <v>710</v>
      </c>
      <c r="C20" s="244" t="s">
        <v>22</v>
      </c>
      <c r="D20" s="244"/>
      <c r="E20" s="243">
        <v>79</v>
      </c>
      <c r="F20" s="242"/>
      <c r="G20" s="241">
        <v>101</v>
      </c>
      <c r="H20" s="241">
        <v>458</v>
      </c>
      <c r="I20" s="241">
        <v>559</v>
      </c>
      <c r="J20" s="240">
        <v>7.075949367088608</v>
      </c>
      <c r="K20" s="27" t="s">
        <v>11</v>
      </c>
      <c r="L20" s="242"/>
      <c r="M20" s="241">
        <v>26</v>
      </c>
      <c r="N20" s="240">
        <v>0.32911392405063289</v>
      </c>
      <c r="O20" s="27" t="s">
        <v>11</v>
      </c>
      <c r="P20" s="242"/>
      <c r="Q20" s="241">
        <v>585</v>
      </c>
      <c r="R20" s="240">
        <v>7.4050632911392409</v>
      </c>
      <c r="S20" s="27" t="s">
        <v>11</v>
      </c>
    </row>
    <row r="21" spans="1:19" ht="14.25" customHeight="1" x14ac:dyDescent="0.2">
      <c r="A21" s="228" t="s">
        <v>369</v>
      </c>
      <c r="B21" s="228" t="s">
        <v>711</v>
      </c>
      <c r="C21" s="244" t="s">
        <v>23</v>
      </c>
      <c r="D21" s="244"/>
      <c r="E21" s="243">
        <v>121</v>
      </c>
      <c r="F21" s="242"/>
      <c r="G21" s="241">
        <v>117</v>
      </c>
      <c r="H21" s="241">
        <v>592</v>
      </c>
      <c r="I21" s="241">
        <v>709</v>
      </c>
      <c r="J21" s="240">
        <v>5.8595041322314048</v>
      </c>
      <c r="K21" s="27" t="s">
        <v>11</v>
      </c>
      <c r="L21" s="242"/>
      <c r="M21" s="241">
        <v>26</v>
      </c>
      <c r="N21" s="240">
        <v>0.21487603305785125</v>
      </c>
      <c r="O21" s="27" t="s">
        <v>11</v>
      </c>
      <c r="P21" s="242"/>
      <c r="Q21" s="241">
        <v>735</v>
      </c>
      <c r="R21" s="240">
        <v>6.0743801652892566</v>
      </c>
      <c r="S21" s="27" t="s">
        <v>11</v>
      </c>
    </row>
    <row r="22" spans="1:19" ht="14.25" customHeight="1" x14ac:dyDescent="0.2">
      <c r="A22" s="228" t="s">
        <v>11</v>
      </c>
      <c r="C22" s="244"/>
      <c r="D22" s="244"/>
      <c r="E22" s="243" t="s">
        <v>11</v>
      </c>
      <c r="F22" s="242"/>
      <c r="G22" s="241"/>
      <c r="H22" s="241"/>
      <c r="I22" s="241"/>
      <c r="J22" s="240" t="s">
        <v>11</v>
      </c>
      <c r="K22" s="27"/>
      <c r="L22" s="242"/>
      <c r="M22" s="241"/>
      <c r="N22" s="240" t="s">
        <v>11</v>
      </c>
      <c r="O22" s="27"/>
      <c r="P22" s="242"/>
      <c r="Q22" s="241"/>
      <c r="R22" s="240" t="s">
        <v>11</v>
      </c>
      <c r="S22" s="27"/>
    </row>
    <row r="23" spans="1:19" s="24" customFormat="1" ht="14.25" customHeight="1" x14ac:dyDescent="0.25">
      <c r="A23" s="251" t="s">
        <v>370</v>
      </c>
      <c r="B23" s="228" t="s">
        <v>712</v>
      </c>
      <c r="C23" s="250" t="s">
        <v>24</v>
      </c>
      <c r="D23" s="250"/>
      <c r="E23" s="249">
        <v>2935</v>
      </c>
      <c r="F23" s="269"/>
      <c r="G23" s="246">
        <v>10300</v>
      </c>
      <c r="H23" s="246">
        <v>10000</v>
      </c>
      <c r="I23" s="246">
        <v>20300</v>
      </c>
      <c r="J23" s="245">
        <v>6.9165247018739349</v>
      </c>
      <c r="K23" s="25"/>
      <c r="L23" s="247"/>
      <c r="M23" s="246">
        <v>2100</v>
      </c>
      <c r="N23" s="245">
        <v>0.71550255536626917</v>
      </c>
      <c r="O23" s="25"/>
      <c r="P23" s="247"/>
      <c r="Q23" s="246">
        <v>22400</v>
      </c>
      <c r="R23" s="245">
        <v>7.6320272572402041</v>
      </c>
      <c r="S23" s="25"/>
    </row>
    <row r="24" spans="1:19" ht="14.25" customHeight="1" x14ac:dyDescent="0.2">
      <c r="A24" s="228" t="s">
        <v>11</v>
      </c>
      <c r="C24" s="244"/>
      <c r="D24" s="244"/>
      <c r="E24" s="243" t="s">
        <v>11</v>
      </c>
      <c r="F24" s="242"/>
      <c r="G24" s="241"/>
      <c r="H24" s="241"/>
      <c r="I24" s="241"/>
      <c r="J24" s="240" t="s">
        <v>11</v>
      </c>
      <c r="K24" s="27"/>
      <c r="L24" s="242"/>
      <c r="M24" s="241"/>
      <c r="N24" s="240" t="s">
        <v>11</v>
      </c>
      <c r="O24" s="27"/>
      <c r="P24" s="242"/>
      <c r="Q24" s="241"/>
      <c r="R24" s="240" t="s">
        <v>11</v>
      </c>
      <c r="S24" s="27"/>
    </row>
    <row r="25" spans="1:19" ht="14.25" customHeight="1" x14ac:dyDescent="0.2">
      <c r="A25" s="228" t="s">
        <v>371</v>
      </c>
      <c r="B25" s="228" t="s">
        <v>713</v>
      </c>
      <c r="C25" s="244" t="s">
        <v>25</v>
      </c>
      <c r="D25" s="244"/>
      <c r="E25" s="243">
        <v>41</v>
      </c>
      <c r="F25" s="242"/>
      <c r="G25" s="241">
        <v>26</v>
      </c>
      <c r="H25" s="241">
        <v>15</v>
      </c>
      <c r="I25" s="241">
        <v>41</v>
      </c>
      <c r="J25" s="240">
        <v>1</v>
      </c>
      <c r="K25" s="27" t="s">
        <v>11</v>
      </c>
      <c r="L25" s="242"/>
      <c r="M25" s="241">
        <v>0</v>
      </c>
      <c r="N25" s="240">
        <v>0</v>
      </c>
      <c r="O25" s="27" t="s">
        <v>11</v>
      </c>
      <c r="P25" s="242"/>
      <c r="Q25" s="241">
        <v>41</v>
      </c>
      <c r="R25" s="240">
        <v>1</v>
      </c>
      <c r="S25" s="27" t="s">
        <v>11</v>
      </c>
    </row>
    <row r="26" spans="1:19" ht="14.25" customHeight="1" x14ac:dyDescent="0.2">
      <c r="A26" s="228" t="s">
        <v>372</v>
      </c>
      <c r="B26" s="228" t="s">
        <v>714</v>
      </c>
      <c r="C26" s="244" t="s">
        <v>26</v>
      </c>
      <c r="D26" s="244"/>
      <c r="E26" s="243">
        <v>31</v>
      </c>
      <c r="F26" s="242"/>
      <c r="G26" s="241">
        <v>23</v>
      </c>
      <c r="H26" s="241">
        <v>116</v>
      </c>
      <c r="I26" s="241">
        <v>139</v>
      </c>
      <c r="J26" s="240">
        <v>4.4838709677419351</v>
      </c>
      <c r="K26" s="27" t="s">
        <v>11</v>
      </c>
      <c r="L26" s="242"/>
      <c r="M26" s="241">
        <v>7</v>
      </c>
      <c r="N26" s="240">
        <v>0.22580645161290322</v>
      </c>
      <c r="O26" s="27" t="s">
        <v>11</v>
      </c>
      <c r="P26" s="242"/>
      <c r="Q26" s="241">
        <v>146</v>
      </c>
      <c r="R26" s="240">
        <v>4.709677419354839</v>
      </c>
      <c r="S26" s="27" t="s">
        <v>11</v>
      </c>
    </row>
    <row r="27" spans="1:19" ht="14.25" customHeight="1" x14ac:dyDescent="0.2">
      <c r="A27" s="228" t="s">
        <v>373</v>
      </c>
      <c r="B27" s="228" t="s">
        <v>715</v>
      </c>
      <c r="C27" s="244" t="s">
        <v>27</v>
      </c>
      <c r="D27" s="244"/>
      <c r="E27" s="243">
        <v>54</v>
      </c>
      <c r="F27" s="242"/>
      <c r="G27" s="241">
        <v>183</v>
      </c>
      <c r="H27" s="241">
        <v>443</v>
      </c>
      <c r="I27" s="241">
        <v>626</v>
      </c>
      <c r="J27" s="240">
        <v>11.592592592592593</v>
      </c>
      <c r="K27" s="27" t="s">
        <v>11</v>
      </c>
      <c r="L27" s="242"/>
      <c r="M27" s="241">
        <v>8</v>
      </c>
      <c r="N27" s="240">
        <v>0.14814814814814814</v>
      </c>
      <c r="O27" s="27" t="s">
        <v>11</v>
      </c>
      <c r="P27" s="242"/>
      <c r="Q27" s="241">
        <v>634</v>
      </c>
      <c r="R27" s="240">
        <v>11.74074074074074</v>
      </c>
      <c r="S27" s="27" t="s">
        <v>11</v>
      </c>
    </row>
    <row r="28" spans="1:19" ht="14.25" customHeight="1" x14ac:dyDescent="0.2">
      <c r="A28" s="228" t="s">
        <v>374</v>
      </c>
      <c r="B28" s="228" t="s">
        <v>716</v>
      </c>
      <c r="C28" s="244" t="s">
        <v>28</v>
      </c>
      <c r="D28" s="244"/>
      <c r="E28" s="243">
        <v>63</v>
      </c>
      <c r="F28" s="242"/>
      <c r="G28" s="241">
        <v>267</v>
      </c>
      <c r="H28" s="241">
        <v>311</v>
      </c>
      <c r="I28" s="241">
        <v>578</v>
      </c>
      <c r="J28" s="240">
        <v>9.174603174603174</v>
      </c>
      <c r="K28" s="27" t="s">
        <v>11</v>
      </c>
      <c r="L28" s="242"/>
      <c r="M28" s="241">
        <v>120</v>
      </c>
      <c r="N28" s="240">
        <v>1.9047619047619047</v>
      </c>
      <c r="O28" s="27" t="s">
        <v>11</v>
      </c>
      <c r="P28" s="242"/>
      <c r="Q28" s="241">
        <v>698</v>
      </c>
      <c r="R28" s="240">
        <v>11.079365079365079</v>
      </c>
      <c r="S28" s="27" t="s">
        <v>11</v>
      </c>
    </row>
    <row r="29" spans="1:19" ht="14.25" customHeight="1" x14ac:dyDescent="0.2">
      <c r="A29" s="228" t="s">
        <v>375</v>
      </c>
      <c r="B29" s="228" t="s">
        <v>717</v>
      </c>
      <c r="C29" s="244" t="s">
        <v>29</v>
      </c>
      <c r="D29" s="244"/>
      <c r="E29" s="243">
        <v>111</v>
      </c>
      <c r="F29" s="242"/>
      <c r="G29" s="241">
        <v>489</v>
      </c>
      <c r="H29" s="241">
        <v>0</v>
      </c>
      <c r="I29" s="241">
        <v>489</v>
      </c>
      <c r="J29" s="240">
        <v>4.4054054054054053</v>
      </c>
      <c r="K29" s="27" t="s">
        <v>11</v>
      </c>
      <c r="L29" s="242"/>
      <c r="M29" s="241">
        <v>455</v>
      </c>
      <c r="N29" s="240">
        <v>4.0990990990990994</v>
      </c>
      <c r="O29" s="27" t="s">
        <v>11</v>
      </c>
      <c r="P29" s="242"/>
      <c r="Q29" s="241">
        <v>944</v>
      </c>
      <c r="R29" s="240">
        <v>8.5045045045045047</v>
      </c>
      <c r="S29" s="27" t="s">
        <v>11</v>
      </c>
    </row>
    <row r="30" spans="1:19" ht="14.25" customHeight="1" x14ac:dyDescent="0.2">
      <c r="A30" s="228" t="s">
        <v>376</v>
      </c>
      <c r="B30" s="228" t="s">
        <v>718</v>
      </c>
      <c r="C30" s="244" t="s">
        <v>30</v>
      </c>
      <c r="D30" s="244"/>
      <c r="E30" s="243">
        <v>36</v>
      </c>
      <c r="F30" s="242"/>
      <c r="G30" s="241">
        <v>116</v>
      </c>
      <c r="H30" s="241">
        <v>35</v>
      </c>
      <c r="I30" s="241">
        <v>151</v>
      </c>
      <c r="J30" s="240">
        <v>4.1944444444444446</v>
      </c>
      <c r="K30" s="27" t="s">
        <v>11</v>
      </c>
      <c r="L30" s="242"/>
      <c r="M30" s="241">
        <v>11</v>
      </c>
      <c r="N30" s="240">
        <v>0.30555555555555558</v>
      </c>
      <c r="O30" s="27" t="s">
        <v>11</v>
      </c>
      <c r="P30" s="242"/>
      <c r="Q30" s="241">
        <v>162</v>
      </c>
      <c r="R30" s="240">
        <v>4.5</v>
      </c>
      <c r="S30" s="27" t="s">
        <v>11</v>
      </c>
    </row>
    <row r="31" spans="1:19" ht="14.25" customHeight="1" x14ac:dyDescent="0.2">
      <c r="A31" s="228" t="s">
        <v>377</v>
      </c>
      <c r="B31" s="228" t="s">
        <v>719</v>
      </c>
      <c r="C31" s="244" t="s">
        <v>31</v>
      </c>
      <c r="D31" s="244"/>
      <c r="E31" s="243">
        <v>76</v>
      </c>
      <c r="F31" s="242"/>
      <c r="G31" s="241">
        <v>50</v>
      </c>
      <c r="H31" s="241">
        <v>188</v>
      </c>
      <c r="I31" s="241">
        <v>238</v>
      </c>
      <c r="J31" s="240">
        <v>3.1315789473684212</v>
      </c>
      <c r="K31" s="27" t="s">
        <v>11</v>
      </c>
      <c r="L31" s="242"/>
      <c r="M31" s="241">
        <v>0</v>
      </c>
      <c r="N31" s="240">
        <v>0</v>
      </c>
      <c r="O31" s="27" t="s">
        <v>11</v>
      </c>
      <c r="P31" s="242"/>
      <c r="Q31" s="241">
        <v>238</v>
      </c>
      <c r="R31" s="240">
        <v>3.1315789473684212</v>
      </c>
      <c r="S31" s="27" t="s">
        <v>11</v>
      </c>
    </row>
    <row r="32" spans="1:19" ht="14.25" customHeight="1" x14ac:dyDescent="0.2">
      <c r="A32" s="228" t="s">
        <v>378</v>
      </c>
      <c r="B32" s="228" t="s">
        <v>720</v>
      </c>
      <c r="C32" s="244" t="s">
        <v>32</v>
      </c>
      <c r="D32" s="244"/>
      <c r="E32" s="243">
        <v>47</v>
      </c>
      <c r="F32" s="242"/>
      <c r="G32" s="241">
        <v>41</v>
      </c>
      <c r="H32" s="241">
        <v>41</v>
      </c>
      <c r="I32" s="241">
        <v>82</v>
      </c>
      <c r="J32" s="240">
        <v>1.7446808510638299</v>
      </c>
      <c r="K32" s="27" t="s">
        <v>11</v>
      </c>
      <c r="L32" s="242"/>
      <c r="M32" s="241">
        <v>32</v>
      </c>
      <c r="N32" s="240">
        <v>0.68085106382978722</v>
      </c>
      <c r="O32" s="27" t="s">
        <v>11</v>
      </c>
      <c r="P32" s="242"/>
      <c r="Q32" s="241">
        <v>114</v>
      </c>
      <c r="R32" s="240">
        <v>2.4255319148936172</v>
      </c>
      <c r="S32" s="27" t="s">
        <v>11</v>
      </c>
    </row>
    <row r="33" spans="1:19" ht="14.25" customHeight="1" x14ac:dyDescent="0.2">
      <c r="A33" s="228" t="s">
        <v>379</v>
      </c>
      <c r="B33" s="228" t="s">
        <v>721</v>
      </c>
      <c r="C33" s="244" t="s">
        <v>33</v>
      </c>
      <c r="D33" s="244"/>
      <c r="E33" s="243">
        <v>155</v>
      </c>
      <c r="F33" s="242"/>
      <c r="G33" s="241">
        <v>100</v>
      </c>
      <c r="H33" s="241">
        <v>523</v>
      </c>
      <c r="I33" s="241">
        <v>623</v>
      </c>
      <c r="J33" s="240">
        <v>4.0193548387096776</v>
      </c>
      <c r="K33" s="27" t="s">
        <v>11</v>
      </c>
      <c r="L33" s="242"/>
      <c r="M33" s="241">
        <v>31</v>
      </c>
      <c r="N33" s="240">
        <v>0.2</v>
      </c>
      <c r="O33" s="27" t="s">
        <v>11</v>
      </c>
      <c r="P33" s="242"/>
      <c r="Q33" s="241">
        <v>654</v>
      </c>
      <c r="R33" s="240">
        <v>4.2193548387096778</v>
      </c>
      <c r="S33" s="27" t="s">
        <v>11</v>
      </c>
    </row>
    <row r="34" spans="1:19" ht="14.25" customHeight="1" x14ac:dyDescent="0.2">
      <c r="A34" s="228" t="s">
        <v>380</v>
      </c>
      <c r="B34" s="228" t="s">
        <v>722</v>
      </c>
      <c r="C34" s="244" t="s">
        <v>34</v>
      </c>
      <c r="D34" s="244"/>
      <c r="E34" s="243">
        <v>137</v>
      </c>
      <c r="F34" s="242"/>
      <c r="G34" s="241">
        <v>668</v>
      </c>
      <c r="H34" s="241">
        <v>1098</v>
      </c>
      <c r="I34" s="241">
        <v>1766</v>
      </c>
      <c r="J34" s="240">
        <v>12.89051094890511</v>
      </c>
      <c r="K34" s="27" t="s">
        <v>11</v>
      </c>
      <c r="L34" s="242"/>
      <c r="M34" s="241">
        <v>4</v>
      </c>
      <c r="N34" s="240">
        <v>2.9197080291970802E-2</v>
      </c>
      <c r="O34" s="27" t="s">
        <v>11</v>
      </c>
      <c r="P34" s="242"/>
      <c r="Q34" s="241">
        <v>1770</v>
      </c>
      <c r="R34" s="240">
        <v>12.91970802919708</v>
      </c>
      <c r="S34" s="27" t="s">
        <v>11</v>
      </c>
    </row>
    <row r="35" spans="1:19" ht="14.25" customHeight="1" x14ac:dyDescent="0.2">
      <c r="A35" s="228" t="s">
        <v>381</v>
      </c>
      <c r="B35" s="228" t="s">
        <v>723</v>
      </c>
      <c r="C35" s="244" t="s">
        <v>35</v>
      </c>
      <c r="D35" s="244"/>
      <c r="E35" s="243">
        <v>44</v>
      </c>
      <c r="F35" s="242"/>
      <c r="G35" s="241">
        <v>144</v>
      </c>
      <c r="H35" s="241">
        <v>176</v>
      </c>
      <c r="I35" s="241">
        <v>320</v>
      </c>
      <c r="J35" s="240">
        <v>7.2727272727272725</v>
      </c>
      <c r="K35" s="27" t="s">
        <v>11</v>
      </c>
      <c r="L35" s="242"/>
      <c r="M35" s="241">
        <v>0</v>
      </c>
      <c r="N35" s="240">
        <v>0</v>
      </c>
      <c r="O35" s="27" t="s">
        <v>11</v>
      </c>
      <c r="P35" s="242"/>
      <c r="Q35" s="241">
        <v>320</v>
      </c>
      <c r="R35" s="240">
        <v>7.2727272727272725</v>
      </c>
      <c r="S35" s="27" t="s">
        <v>11</v>
      </c>
    </row>
    <row r="36" spans="1:19" ht="14.25" customHeight="1" x14ac:dyDescent="0.2">
      <c r="A36" s="228" t="s">
        <v>382</v>
      </c>
      <c r="B36" s="228" t="s">
        <v>724</v>
      </c>
      <c r="C36" s="244" t="s">
        <v>36</v>
      </c>
      <c r="D36" s="244"/>
      <c r="E36" s="243">
        <v>31</v>
      </c>
      <c r="F36" s="242"/>
      <c r="G36" s="241">
        <v>11</v>
      </c>
      <c r="H36" s="241">
        <v>28</v>
      </c>
      <c r="I36" s="241">
        <v>39</v>
      </c>
      <c r="J36" s="240">
        <v>1.2580645161290323</v>
      </c>
      <c r="K36" s="27" t="s">
        <v>11</v>
      </c>
      <c r="L36" s="242"/>
      <c r="M36" s="241">
        <v>0</v>
      </c>
      <c r="N36" s="240">
        <v>0</v>
      </c>
      <c r="O36" s="27" t="s">
        <v>11</v>
      </c>
      <c r="P36" s="242"/>
      <c r="Q36" s="241">
        <v>39</v>
      </c>
      <c r="R36" s="240">
        <v>1.2580645161290323</v>
      </c>
      <c r="S36" s="27" t="s">
        <v>11</v>
      </c>
    </row>
    <row r="37" spans="1:19" ht="14.25" customHeight="1" x14ac:dyDescent="0.2">
      <c r="A37" s="228" t="s">
        <v>383</v>
      </c>
      <c r="B37" s="228" t="s">
        <v>725</v>
      </c>
      <c r="C37" s="244" t="s">
        <v>37</v>
      </c>
      <c r="D37" s="244"/>
      <c r="E37" s="243">
        <v>23</v>
      </c>
      <c r="F37" s="242"/>
      <c r="G37" s="241">
        <v>18</v>
      </c>
      <c r="H37" s="241">
        <v>101</v>
      </c>
      <c r="I37" s="241">
        <v>119</v>
      </c>
      <c r="J37" s="240">
        <v>5.1739130434782608</v>
      </c>
      <c r="K37" s="27" t="s">
        <v>11</v>
      </c>
      <c r="L37" s="242"/>
      <c r="M37" s="241">
        <v>4</v>
      </c>
      <c r="N37" s="240">
        <v>0.17391304347826086</v>
      </c>
      <c r="O37" s="27" t="s">
        <v>11</v>
      </c>
      <c r="P37" s="242"/>
      <c r="Q37" s="241">
        <v>123</v>
      </c>
      <c r="R37" s="240">
        <v>5.3478260869565215</v>
      </c>
      <c r="S37" s="27" t="s">
        <v>11</v>
      </c>
    </row>
    <row r="38" spans="1:19" ht="14.25" customHeight="1" x14ac:dyDescent="0.2">
      <c r="A38" s="228" t="s">
        <v>384</v>
      </c>
      <c r="B38" s="228" t="s">
        <v>726</v>
      </c>
      <c r="C38" s="244" t="s">
        <v>38</v>
      </c>
      <c r="D38" s="244"/>
      <c r="E38" s="243">
        <v>35</v>
      </c>
      <c r="F38" s="242"/>
      <c r="G38" s="241">
        <v>14</v>
      </c>
      <c r="H38" s="241">
        <v>14</v>
      </c>
      <c r="I38" s="241">
        <v>28</v>
      </c>
      <c r="J38" s="240">
        <v>0.8</v>
      </c>
      <c r="K38" s="27" t="s">
        <v>11</v>
      </c>
      <c r="L38" s="242"/>
      <c r="M38" s="241">
        <v>7</v>
      </c>
      <c r="N38" s="240">
        <v>0.2</v>
      </c>
      <c r="O38" s="27" t="s">
        <v>11</v>
      </c>
      <c r="P38" s="242"/>
      <c r="Q38" s="241">
        <v>35</v>
      </c>
      <c r="R38" s="240">
        <v>1</v>
      </c>
      <c r="S38" s="27" t="s">
        <v>11</v>
      </c>
    </row>
    <row r="39" spans="1:19" ht="14.25" customHeight="1" x14ac:dyDescent="0.2">
      <c r="A39" s="228" t="s">
        <v>385</v>
      </c>
      <c r="B39" s="228" t="s">
        <v>727</v>
      </c>
      <c r="C39" s="244" t="s">
        <v>39</v>
      </c>
      <c r="D39" s="244"/>
      <c r="E39" s="243">
        <v>49</v>
      </c>
      <c r="F39" s="242"/>
      <c r="G39" s="241">
        <v>653</v>
      </c>
      <c r="H39" s="241">
        <v>416</v>
      </c>
      <c r="I39" s="241">
        <v>1069</v>
      </c>
      <c r="J39" s="240">
        <v>21.816326530612244</v>
      </c>
      <c r="K39" s="27" t="s">
        <v>11</v>
      </c>
      <c r="L39" s="242"/>
      <c r="M39" s="241">
        <v>3</v>
      </c>
      <c r="N39" s="240">
        <v>6.1224489795918366E-2</v>
      </c>
      <c r="O39" s="27" t="s">
        <v>11</v>
      </c>
      <c r="P39" s="242"/>
      <c r="Q39" s="241">
        <v>1072</v>
      </c>
      <c r="R39" s="240">
        <v>21.877551020408163</v>
      </c>
      <c r="S39" s="27" t="s">
        <v>11</v>
      </c>
    </row>
    <row r="40" spans="1:19" ht="14.25" customHeight="1" x14ac:dyDescent="0.2">
      <c r="A40" s="228" t="s">
        <v>386</v>
      </c>
      <c r="B40" s="228" t="s">
        <v>728</v>
      </c>
      <c r="C40" s="244" t="s">
        <v>40</v>
      </c>
      <c r="D40" s="244"/>
      <c r="E40" s="243">
        <v>33</v>
      </c>
      <c r="F40" s="242"/>
      <c r="G40" s="241">
        <v>107</v>
      </c>
      <c r="H40" s="241">
        <v>144</v>
      </c>
      <c r="I40" s="241">
        <v>251</v>
      </c>
      <c r="J40" s="240">
        <v>7.6060606060606064</v>
      </c>
      <c r="K40" s="27" t="s">
        <v>11</v>
      </c>
      <c r="L40" s="242"/>
      <c r="M40" s="241">
        <v>0</v>
      </c>
      <c r="N40" s="240">
        <v>0</v>
      </c>
      <c r="O40" s="27" t="s">
        <v>11</v>
      </c>
      <c r="P40" s="242"/>
      <c r="Q40" s="241">
        <v>251</v>
      </c>
      <c r="R40" s="240">
        <v>7.6060606060606064</v>
      </c>
      <c r="S40" s="27" t="s">
        <v>11</v>
      </c>
    </row>
    <row r="41" spans="1:19" ht="14.25" customHeight="1" x14ac:dyDescent="0.2">
      <c r="A41" s="228" t="s">
        <v>387</v>
      </c>
      <c r="B41" s="228" t="s">
        <v>729</v>
      </c>
      <c r="C41" s="244" t="s">
        <v>41</v>
      </c>
      <c r="D41" s="244"/>
      <c r="E41" s="243">
        <v>62</v>
      </c>
      <c r="F41" s="242"/>
      <c r="G41" s="241">
        <v>245</v>
      </c>
      <c r="H41" s="241">
        <v>492</v>
      </c>
      <c r="I41" s="241">
        <v>737</v>
      </c>
      <c r="J41" s="240">
        <v>11.887096774193548</v>
      </c>
      <c r="K41" s="27" t="s">
        <v>11</v>
      </c>
      <c r="L41" s="242"/>
      <c r="M41" s="241">
        <v>4</v>
      </c>
      <c r="N41" s="240">
        <v>6.4516129032258063E-2</v>
      </c>
      <c r="O41" s="27" t="s">
        <v>11</v>
      </c>
      <c r="P41" s="242"/>
      <c r="Q41" s="241">
        <v>741</v>
      </c>
      <c r="R41" s="240">
        <v>11.951612903225806</v>
      </c>
      <c r="S41" s="27" t="s">
        <v>11</v>
      </c>
    </row>
    <row r="42" spans="1:19" ht="14.25" customHeight="1" x14ac:dyDescent="0.2">
      <c r="A42" s="228" t="s">
        <v>388</v>
      </c>
      <c r="B42" s="228" t="s">
        <v>730</v>
      </c>
      <c r="C42" s="244" t="s">
        <v>42</v>
      </c>
      <c r="D42" s="244"/>
      <c r="E42" s="243">
        <v>60</v>
      </c>
      <c r="F42" s="242"/>
      <c r="G42" s="241">
        <v>123</v>
      </c>
      <c r="H42" s="241">
        <v>208</v>
      </c>
      <c r="I42" s="241">
        <v>331</v>
      </c>
      <c r="J42" s="240">
        <v>5.5166666666666666</v>
      </c>
      <c r="K42" s="27" t="s">
        <v>11</v>
      </c>
      <c r="L42" s="242"/>
      <c r="M42" s="241">
        <v>1</v>
      </c>
      <c r="N42" s="240">
        <v>1.6666666666666666E-2</v>
      </c>
      <c r="O42" s="27" t="s">
        <v>11</v>
      </c>
      <c r="P42" s="242"/>
      <c r="Q42" s="241">
        <v>332</v>
      </c>
      <c r="R42" s="240">
        <v>5.5333333333333332</v>
      </c>
      <c r="S42" s="27" t="s">
        <v>11</v>
      </c>
    </row>
    <row r="43" spans="1:19" ht="14.25" customHeight="1" x14ac:dyDescent="0.2">
      <c r="A43" s="228" t="s">
        <v>389</v>
      </c>
      <c r="B43" s="228" t="s">
        <v>731</v>
      </c>
      <c r="C43" s="244" t="s">
        <v>43</v>
      </c>
      <c r="D43" s="244"/>
      <c r="E43" s="243">
        <v>193</v>
      </c>
      <c r="F43" s="242"/>
      <c r="G43" s="241">
        <v>999</v>
      </c>
      <c r="H43" s="241">
        <v>0</v>
      </c>
      <c r="I43" s="241">
        <v>999</v>
      </c>
      <c r="J43" s="240">
        <v>5.176165803108808</v>
      </c>
      <c r="K43" s="27" t="s">
        <v>11</v>
      </c>
      <c r="L43" s="242"/>
      <c r="M43" s="241">
        <v>957</v>
      </c>
      <c r="N43" s="240">
        <v>4.9585492227979273</v>
      </c>
      <c r="O43" s="27" t="s">
        <v>11</v>
      </c>
      <c r="P43" s="242"/>
      <c r="Q43" s="241">
        <v>1956</v>
      </c>
      <c r="R43" s="240">
        <v>10.134715025906736</v>
      </c>
      <c r="S43" s="27" t="s">
        <v>11</v>
      </c>
    </row>
    <row r="44" spans="1:19" ht="14.25" customHeight="1" x14ac:dyDescent="0.2">
      <c r="A44" s="228" t="s">
        <v>390</v>
      </c>
      <c r="B44" s="228" t="s">
        <v>732</v>
      </c>
      <c r="C44" s="244" t="s">
        <v>44</v>
      </c>
      <c r="D44" s="244"/>
      <c r="E44" s="243">
        <v>202</v>
      </c>
      <c r="F44" s="242"/>
      <c r="G44" s="241">
        <v>1054</v>
      </c>
      <c r="H44" s="241">
        <v>983</v>
      </c>
      <c r="I44" s="241">
        <v>2037</v>
      </c>
      <c r="J44" s="240">
        <v>10.084158415841584</v>
      </c>
      <c r="K44" s="27" t="s">
        <v>11</v>
      </c>
      <c r="L44" s="242"/>
      <c r="M44" s="241">
        <v>200</v>
      </c>
      <c r="N44" s="240">
        <v>0.99009900990099009</v>
      </c>
      <c r="O44" s="27" t="s">
        <v>11</v>
      </c>
      <c r="P44" s="242"/>
      <c r="Q44" s="241">
        <v>2237</v>
      </c>
      <c r="R44" s="240">
        <v>11.074257425742575</v>
      </c>
      <c r="S44" s="27" t="s">
        <v>11</v>
      </c>
    </row>
    <row r="45" spans="1:19" ht="14.25" customHeight="1" x14ac:dyDescent="0.2">
      <c r="A45" s="228" t="s">
        <v>391</v>
      </c>
      <c r="B45" s="228" t="s">
        <v>733</v>
      </c>
      <c r="C45" s="244" t="s">
        <v>45</v>
      </c>
      <c r="D45" s="244"/>
      <c r="E45" s="243">
        <v>89</v>
      </c>
      <c r="F45" s="242"/>
      <c r="G45" s="241">
        <v>806</v>
      </c>
      <c r="H45" s="241">
        <v>416</v>
      </c>
      <c r="I45" s="241">
        <v>1222</v>
      </c>
      <c r="J45" s="240">
        <v>13.730337078651685</v>
      </c>
      <c r="K45" s="27" t="s">
        <v>11</v>
      </c>
      <c r="L45" s="242"/>
      <c r="M45" s="241">
        <v>68</v>
      </c>
      <c r="N45" s="240">
        <v>0.7640449438202247</v>
      </c>
      <c r="O45" s="27" t="s">
        <v>11</v>
      </c>
      <c r="P45" s="242"/>
      <c r="Q45" s="241">
        <v>1290</v>
      </c>
      <c r="R45" s="240">
        <v>14.49438202247191</v>
      </c>
      <c r="S45" s="27" t="s">
        <v>11</v>
      </c>
    </row>
    <row r="46" spans="1:19" ht="14.25" customHeight="1" x14ac:dyDescent="0.2">
      <c r="A46" s="228" t="s">
        <v>392</v>
      </c>
      <c r="B46" s="228" t="s">
        <v>734</v>
      </c>
      <c r="C46" s="244" t="s">
        <v>46</v>
      </c>
      <c r="D46" s="244"/>
      <c r="E46" s="243">
        <v>37</v>
      </c>
      <c r="F46" s="242"/>
      <c r="G46" s="241">
        <v>49</v>
      </c>
      <c r="H46" s="241">
        <v>157</v>
      </c>
      <c r="I46" s="241">
        <v>206</v>
      </c>
      <c r="J46" s="240">
        <v>5.5675675675675675</v>
      </c>
      <c r="K46" s="27" t="s">
        <v>11</v>
      </c>
      <c r="L46" s="242"/>
      <c r="M46" s="241">
        <v>0</v>
      </c>
      <c r="N46" s="240">
        <v>0</v>
      </c>
      <c r="O46" s="27" t="s">
        <v>11</v>
      </c>
      <c r="P46" s="242"/>
      <c r="Q46" s="241">
        <v>206</v>
      </c>
      <c r="R46" s="240">
        <v>5.5675675675675675</v>
      </c>
      <c r="S46" s="27" t="s">
        <v>11</v>
      </c>
    </row>
    <row r="47" spans="1:19" ht="14.25" customHeight="1" x14ac:dyDescent="0.2">
      <c r="A47" s="228" t="s">
        <v>393</v>
      </c>
      <c r="B47" s="228" t="s">
        <v>735</v>
      </c>
      <c r="C47" s="244" t="s">
        <v>47</v>
      </c>
      <c r="D47" s="244"/>
      <c r="E47" s="243">
        <v>56</v>
      </c>
      <c r="F47" s="242"/>
      <c r="G47" s="241">
        <v>118</v>
      </c>
      <c r="H47" s="241">
        <v>252</v>
      </c>
      <c r="I47" s="241">
        <v>370</v>
      </c>
      <c r="J47" s="240">
        <v>6.6071428571428568</v>
      </c>
      <c r="K47" s="27" t="s">
        <v>11</v>
      </c>
      <c r="L47" s="242"/>
      <c r="M47" s="241">
        <v>8</v>
      </c>
      <c r="N47" s="240">
        <v>0.14285714285714285</v>
      </c>
      <c r="O47" s="27" t="s">
        <v>11</v>
      </c>
      <c r="P47" s="242"/>
      <c r="Q47" s="241">
        <v>378</v>
      </c>
      <c r="R47" s="240">
        <v>6.75</v>
      </c>
      <c r="S47" s="27" t="s">
        <v>11</v>
      </c>
    </row>
    <row r="48" spans="1:19" ht="14.25" customHeight="1" x14ac:dyDescent="0.2">
      <c r="A48" s="228" t="s">
        <v>394</v>
      </c>
      <c r="B48" s="228" t="s">
        <v>736</v>
      </c>
      <c r="C48" s="244" t="s">
        <v>48</v>
      </c>
      <c r="D48" s="244"/>
      <c r="E48" s="243">
        <v>24</v>
      </c>
      <c r="F48" s="242"/>
      <c r="G48" s="241">
        <v>13</v>
      </c>
      <c r="H48" s="241">
        <v>47</v>
      </c>
      <c r="I48" s="241">
        <v>60</v>
      </c>
      <c r="J48" s="240">
        <v>2.5</v>
      </c>
      <c r="K48" s="27" t="s">
        <v>11</v>
      </c>
      <c r="L48" s="242"/>
      <c r="M48" s="241">
        <v>0</v>
      </c>
      <c r="N48" s="240">
        <v>0</v>
      </c>
      <c r="O48" s="27" t="s">
        <v>11</v>
      </c>
      <c r="P48" s="242"/>
      <c r="Q48" s="241">
        <v>60</v>
      </c>
      <c r="R48" s="240">
        <v>2.5</v>
      </c>
      <c r="S48" s="27" t="s">
        <v>11</v>
      </c>
    </row>
    <row r="49" spans="1:19" ht="14.25" customHeight="1" x14ac:dyDescent="0.2">
      <c r="A49" s="228" t="s">
        <v>395</v>
      </c>
      <c r="B49" s="228" t="s">
        <v>737</v>
      </c>
      <c r="C49" s="244" t="s">
        <v>49</v>
      </c>
      <c r="D49" s="244"/>
      <c r="E49" s="243">
        <v>84</v>
      </c>
      <c r="F49" s="242"/>
      <c r="G49" s="241">
        <v>825</v>
      </c>
      <c r="H49" s="241">
        <v>560</v>
      </c>
      <c r="I49" s="241">
        <v>1385</v>
      </c>
      <c r="J49" s="240">
        <v>16.488095238095237</v>
      </c>
      <c r="K49" s="27" t="s">
        <v>11</v>
      </c>
      <c r="L49" s="242"/>
      <c r="M49" s="241">
        <v>53</v>
      </c>
      <c r="N49" s="240">
        <v>0.63095238095238093</v>
      </c>
      <c r="O49" s="27" t="s">
        <v>11</v>
      </c>
      <c r="P49" s="242"/>
      <c r="Q49" s="241">
        <v>1438</v>
      </c>
      <c r="R49" s="240">
        <v>17.11904761904762</v>
      </c>
      <c r="S49" s="27" t="s">
        <v>11</v>
      </c>
    </row>
    <row r="50" spans="1:19" ht="14.25" customHeight="1" x14ac:dyDescent="0.2">
      <c r="A50" s="228" t="s">
        <v>396</v>
      </c>
      <c r="B50" s="228" t="s">
        <v>738</v>
      </c>
      <c r="C50" s="244" t="s">
        <v>50</v>
      </c>
      <c r="D50" s="244"/>
      <c r="E50" s="243">
        <v>28</v>
      </c>
      <c r="F50" s="242"/>
      <c r="G50" s="241">
        <v>43</v>
      </c>
      <c r="H50" s="241">
        <v>75</v>
      </c>
      <c r="I50" s="241">
        <v>118</v>
      </c>
      <c r="J50" s="240">
        <v>4.2142857142857144</v>
      </c>
      <c r="K50" s="27" t="s">
        <v>11</v>
      </c>
      <c r="L50" s="242"/>
      <c r="M50" s="241">
        <v>8</v>
      </c>
      <c r="N50" s="240">
        <v>0.2857142857142857</v>
      </c>
      <c r="O50" s="27" t="s">
        <v>11</v>
      </c>
      <c r="P50" s="242"/>
      <c r="Q50" s="241">
        <v>126</v>
      </c>
      <c r="R50" s="240">
        <v>4.5</v>
      </c>
      <c r="S50" s="27" t="s">
        <v>11</v>
      </c>
    </row>
    <row r="51" spans="1:19" ht="14.25" customHeight="1" x14ac:dyDescent="0.2">
      <c r="A51" s="228" t="s">
        <v>397</v>
      </c>
      <c r="B51" s="228" t="s">
        <v>739</v>
      </c>
      <c r="C51" s="244" t="s">
        <v>51</v>
      </c>
      <c r="D51" s="244"/>
      <c r="E51" s="243">
        <v>98</v>
      </c>
      <c r="F51" s="242"/>
      <c r="G51" s="241">
        <v>201</v>
      </c>
      <c r="H51" s="241">
        <v>479</v>
      </c>
      <c r="I51" s="241">
        <v>680</v>
      </c>
      <c r="J51" s="240">
        <v>6.9387755102040813</v>
      </c>
      <c r="K51" s="27" t="s">
        <v>11</v>
      </c>
      <c r="L51" s="242"/>
      <c r="M51" s="241">
        <v>1</v>
      </c>
      <c r="N51" s="240">
        <v>1.020408163265306E-2</v>
      </c>
      <c r="O51" s="27" t="s">
        <v>11</v>
      </c>
      <c r="P51" s="242"/>
      <c r="Q51" s="241">
        <v>681</v>
      </c>
      <c r="R51" s="240">
        <v>6.9489795918367347</v>
      </c>
      <c r="S51" s="27" t="s">
        <v>11</v>
      </c>
    </row>
    <row r="52" spans="1:19" ht="14.25" customHeight="1" x14ac:dyDescent="0.2">
      <c r="A52" s="228" t="s">
        <v>398</v>
      </c>
      <c r="B52" s="228" t="s">
        <v>740</v>
      </c>
      <c r="C52" s="244" t="s">
        <v>52</v>
      </c>
      <c r="D52" s="244"/>
      <c r="E52" s="243">
        <v>117</v>
      </c>
      <c r="F52" s="242"/>
      <c r="G52" s="241">
        <v>132</v>
      </c>
      <c r="H52" s="241">
        <v>218</v>
      </c>
      <c r="I52" s="241">
        <v>350</v>
      </c>
      <c r="J52" s="240">
        <v>2.9914529914529915</v>
      </c>
      <c r="K52" s="27" t="s">
        <v>11</v>
      </c>
      <c r="L52" s="242"/>
      <c r="M52" s="241">
        <v>5</v>
      </c>
      <c r="N52" s="240">
        <v>4.2735042735042736E-2</v>
      </c>
      <c r="O52" s="27" t="s">
        <v>11</v>
      </c>
      <c r="P52" s="242"/>
      <c r="Q52" s="241">
        <v>355</v>
      </c>
      <c r="R52" s="240">
        <v>3.0341880341880341</v>
      </c>
      <c r="S52" s="27" t="s">
        <v>11</v>
      </c>
    </row>
    <row r="53" spans="1:19" ht="14.25" customHeight="1" x14ac:dyDescent="0.2">
      <c r="A53" s="228" t="s">
        <v>399</v>
      </c>
      <c r="B53" s="228" t="s">
        <v>741</v>
      </c>
      <c r="C53" s="244" t="s">
        <v>53</v>
      </c>
      <c r="D53" s="244"/>
      <c r="E53" s="243">
        <v>46</v>
      </c>
      <c r="F53" s="242"/>
      <c r="G53" s="241">
        <v>36</v>
      </c>
      <c r="H53" s="241">
        <v>0</v>
      </c>
      <c r="I53" s="241">
        <v>36</v>
      </c>
      <c r="J53" s="240">
        <v>0.78260869565217395</v>
      </c>
      <c r="K53" s="27" t="s">
        <v>11</v>
      </c>
      <c r="L53" s="242"/>
      <c r="M53" s="241">
        <v>38</v>
      </c>
      <c r="N53" s="240">
        <v>0.82608695652173914</v>
      </c>
      <c r="O53" s="27" t="s">
        <v>11</v>
      </c>
      <c r="P53" s="242"/>
      <c r="Q53" s="241">
        <v>74</v>
      </c>
      <c r="R53" s="240">
        <v>1.6086956521739131</v>
      </c>
      <c r="S53" s="27" t="s">
        <v>11</v>
      </c>
    </row>
    <row r="54" spans="1:19" ht="14.25" customHeight="1" x14ac:dyDescent="0.2">
      <c r="A54" s="228" t="s">
        <v>400</v>
      </c>
      <c r="B54" s="228" t="s">
        <v>742</v>
      </c>
      <c r="C54" s="244" t="s">
        <v>54</v>
      </c>
      <c r="D54" s="244"/>
      <c r="E54" s="243">
        <v>45</v>
      </c>
      <c r="F54" s="242"/>
      <c r="G54" s="241">
        <v>131</v>
      </c>
      <c r="H54" s="241">
        <v>170</v>
      </c>
      <c r="I54" s="241">
        <v>301</v>
      </c>
      <c r="J54" s="240">
        <v>6.6888888888888891</v>
      </c>
      <c r="K54" s="27" t="s">
        <v>11</v>
      </c>
      <c r="L54" s="242"/>
      <c r="M54" s="241">
        <v>1</v>
      </c>
      <c r="N54" s="240">
        <v>2.2222222222222223E-2</v>
      </c>
      <c r="O54" s="27" t="s">
        <v>11</v>
      </c>
      <c r="P54" s="242"/>
      <c r="Q54" s="241">
        <v>302</v>
      </c>
      <c r="R54" s="240">
        <v>6.7111111111111112</v>
      </c>
      <c r="S54" s="27" t="s">
        <v>11</v>
      </c>
    </row>
    <row r="55" spans="1:19" ht="14.25" customHeight="1" x14ac:dyDescent="0.2">
      <c r="A55" s="228" t="s">
        <v>401</v>
      </c>
      <c r="B55" s="228" t="s">
        <v>743</v>
      </c>
      <c r="C55" s="244" t="s">
        <v>55</v>
      </c>
      <c r="D55" s="244"/>
      <c r="E55" s="243">
        <v>75</v>
      </c>
      <c r="F55" s="242"/>
      <c r="G55" s="241">
        <v>87</v>
      </c>
      <c r="H55" s="241">
        <v>354</v>
      </c>
      <c r="I55" s="241">
        <v>441</v>
      </c>
      <c r="J55" s="240">
        <v>5.88</v>
      </c>
      <c r="K55" s="27" t="s">
        <v>11</v>
      </c>
      <c r="L55" s="242"/>
      <c r="M55" s="241">
        <v>0</v>
      </c>
      <c r="N55" s="240">
        <v>0</v>
      </c>
      <c r="O55" s="27" t="s">
        <v>11</v>
      </c>
      <c r="P55" s="242"/>
      <c r="Q55" s="241">
        <v>441</v>
      </c>
      <c r="R55" s="240">
        <v>5.88</v>
      </c>
      <c r="S55" s="27" t="s">
        <v>11</v>
      </c>
    </row>
    <row r="56" spans="1:19" ht="14.25" customHeight="1" x14ac:dyDescent="0.2">
      <c r="A56" s="228" t="s">
        <v>402</v>
      </c>
      <c r="B56" s="228" t="s">
        <v>744</v>
      </c>
      <c r="C56" s="244" t="s">
        <v>56</v>
      </c>
      <c r="D56" s="244"/>
      <c r="E56" s="243">
        <v>123</v>
      </c>
      <c r="F56" s="242"/>
      <c r="G56" s="241">
        <v>495</v>
      </c>
      <c r="H56" s="241">
        <v>333</v>
      </c>
      <c r="I56" s="241">
        <v>828</v>
      </c>
      <c r="J56" s="240">
        <v>6.7317073170731705</v>
      </c>
      <c r="K56" s="27" t="s">
        <v>11</v>
      </c>
      <c r="L56" s="242"/>
      <c r="M56" s="241">
        <v>53</v>
      </c>
      <c r="N56" s="240">
        <v>0.43089430894308944</v>
      </c>
      <c r="O56" s="27" t="s">
        <v>11</v>
      </c>
      <c r="P56" s="242"/>
      <c r="Q56" s="241">
        <v>881</v>
      </c>
      <c r="R56" s="240">
        <v>7.1626016260162606</v>
      </c>
      <c r="S56" s="27" t="s">
        <v>11</v>
      </c>
    </row>
    <row r="57" spans="1:19" ht="14.25" customHeight="1" x14ac:dyDescent="0.2">
      <c r="A57" s="228" t="s">
        <v>403</v>
      </c>
      <c r="B57" s="228" t="s">
        <v>745</v>
      </c>
      <c r="C57" s="244" t="s">
        <v>57</v>
      </c>
      <c r="D57" s="244"/>
      <c r="E57" s="243">
        <v>92</v>
      </c>
      <c r="F57" s="242"/>
      <c r="G57" s="241">
        <v>395</v>
      </c>
      <c r="H57" s="241">
        <v>214</v>
      </c>
      <c r="I57" s="241">
        <v>609</v>
      </c>
      <c r="J57" s="240">
        <v>6.6195652173913047</v>
      </c>
      <c r="K57" s="27" t="s">
        <v>11</v>
      </c>
      <c r="L57" s="242"/>
      <c r="M57" s="241">
        <v>2</v>
      </c>
      <c r="N57" s="240">
        <v>2.1739130434782608E-2</v>
      </c>
      <c r="O57" s="27" t="s">
        <v>11</v>
      </c>
      <c r="P57" s="242"/>
      <c r="Q57" s="241">
        <v>611</v>
      </c>
      <c r="R57" s="240">
        <v>6.6413043478260869</v>
      </c>
      <c r="S57" s="27" t="s">
        <v>11</v>
      </c>
    </row>
    <row r="58" spans="1:19" ht="14.25" customHeight="1" x14ac:dyDescent="0.2">
      <c r="A58" s="228" t="s">
        <v>404</v>
      </c>
      <c r="B58" s="228" t="s">
        <v>746</v>
      </c>
      <c r="C58" s="244" t="s">
        <v>58</v>
      </c>
      <c r="D58" s="244"/>
      <c r="E58" s="243">
        <v>93</v>
      </c>
      <c r="F58" s="242"/>
      <c r="G58" s="241">
        <v>261</v>
      </c>
      <c r="H58" s="241">
        <v>349</v>
      </c>
      <c r="I58" s="241">
        <v>610</v>
      </c>
      <c r="J58" s="240">
        <v>6.559139784946237</v>
      </c>
      <c r="K58" s="27" t="s">
        <v>11</v>
      </c>
      <c r="L58" s="242"/>
      <c r="M58" s="241">
        <v>4</v>
      </c>
      <c r="N58" s="240">
        <v>4.3010752688172046E-2</v>
      </c>
      <c r="O58" s="27" t="s">
        <v>11</v>
      </c>
      <c r="P58" s="242"/>
      <c r="Q58" s="241">
        <v>614</v>
      </c>
      <c r="R58" s="240">
        <v>6.602150537634409</v>
      </c>
      <c r="S58" s="27" t="s">
        <v>11</v>
      </c>
    </row>
    <row r="59" spans="1:19" ht="14.25" customHeight="1" x14ac:dyDescent="0.2">
      <c r="A59" s="228" t="s">
        <v>405</v>
      </c>
      <c r="B59" s="228" t="s">
        <v>747</v>
      </c>
      <c r="C59" s="244" t="s">
        <v>59</v>
      </c>
      <c r="D59" s="244"/>
      <c r="E59" s="243">
        <v>82</v>
      </c>
      <c r="F59" s="242"/>
      <c r="G59" s="241">
        <v>492</v>
      </c>
      <c r="H59" s="241">
        <v>84</v>
      </c>
      <c r="I59" s="241">
        <v>576</v>
      </c>
      <c r="J59" s="240">
        <v>7.024390243902439</v>
      </c>
      <c r="K59" s="27" t="s">
        <v>11</v>
      </c>
      <c r="L59" s="242"/>
      <c r="M59" s="241">
        <v>2</v>
      </c>
      <c r="N59" s="240">
        <v>2.4390243902439025E-2</v>
      </c>
      <c r="O59" s="27" t="s">
        <v>11</v>
      </c>
      <c r="P59" s="242"/>
      <c r="Q59" s="241">
        <v>578</v>
      </c>
      <c r="R59" s="240">
        <v>7.0487804878048781</v>
      </c>
      <c r="S59" s="27" t="s">
        <v>11</v>
      </c>
    </row>
    <row r="60" spans="1:19" ht="14.25" customHeight="1" x14ac:dyDescent="0.2">
      <c r="A60" s="228" t="s">
        <v>406</v>
      </c>
      <c r="B60" s="228" t="s">
        <v>748</v>
      </c>
      <c r="C60" s="244" t="s">
        <v>60</v>
      </c>
      <c r="D60" s="244"/>
      <c r="E60" s="243">
        <v>46</v>
      </c>
      <c r="F60" s="242"/>
      <c r="G60" s="241">
        <v>29</v>
      </c>
      <c r="H60" s="241">
        <v>3</v>
      </c>
      <c r="I60" s="241">
        <v>32</v>
      </c>
      <c r="J60" s="240">
        <v>0.69565217391304346</v>
      </c>
      <c r="K60" s="27" t="s">
        <v>11</v>
      </c>
      <c r="L60" s="242"/>
      <c r="M60" s="241">
        <v>5</v>
      </c>
      <c r="N60" s="240">
        <v>0.10869565217391304</v>
      </c>
      <c r="O60" s="27" t="s">
        <v>11</v>
      </c>
      <c r="P60" s="242"/>
      <c r="Q60" s="241">
        <v>37</v>
      </c>
      <c r="R60" s="240">
        <v>0.80434782608695654</v>
      </c>
      <c r="S60" s="27" t="s">
        <v>11</v>
      </c>
    </row>
    <row r="61" spans="1:19" ht="14.25" customHeight="1" x14ac:dyDescent="0.2">
      <c r="A61" s="228" t="s">
        <v>407</v>
      </c>
      <c r="B61" s="228" t="s">
        <v>749</v>
      </c>
      <c r="C61" s="244" t="s">
        <v>61</v>
      </c>
      <c r="D61" s="244"/>
      <c r="E61" s="243">
        <v>130</v>
      </c>
      <c r="F61" s="242"/>
      <c r="G61" s="241">
        <v>631</v>
      </c>
      <c r="H61" s="241">
        <v>483</v>
      </c>
      <c r="I61" s="241">
        <v>1114</v>
      </c>
      <c r="J61" s="240">
        <v>8.569230769230769</v>
      </c>
      <c r="K61" s="27" t="s">
        <v>11</v>
      </c>
      <c r="L61" s="242"/>
      <c r="M61" s="241">
        <v>6</v>
      </c>
      <c r="N61" s="240">
        <v>4.6153846153846156E-2</v>
      </c>
      <c r="O61" s="27" t="s">
        <v>11</v>
      </c>
      <c r="P61" s="242"/>
      <c r="Q61" s="241">
        <v>1120</v>
      </c>
      <c r="R61" s="240">
        <v>8.615384615384615</v>
      </c>
      <c r="S61" s="27" t="s">
        <v>11</v>
      </c>
    </row>
    <row r="62" spans="1:19" ht="14.25" customHeight="1" x14ac:dyDescent="0.2">
      <c r="A62" s="228" t="s">
        <v>408</v>
      </c>
      <c r="B62" s="228" t="s">
        <v>750</v>
      </c>
      <c r="C62" s="244" t="s">
        <v>62</v>
      </c>
      <c r="D62" s="244"/>
      <c r="E62" s="243">
        <v>135</v>
      </c>
      <c r="F62" s="242"/>
      <c r="G62" s="241">
        <v>79</v>
      </c>
      <c r="H62" s="241">
        <v>295</v>
      </c>
      <c r="I62" s="241">
        <v>374</v>
      </c>
      <c r="J62" s="240">
        <v>2.7703703703703701</v>
      </c>
      <c r="K62" s="27" t="s">
        <v>11</v>
      </c>
      <c r="L62" s="242"/>
      <c r="M62" s="241">
        <v>4</v>
      </c>
      <c r="N62" s="240">
        <v>2.9629629629629631E-2</v>
      </c>
      <c r="O62" s="27" t="s">
        <v>11</v>
      </c>
      <c r="P62" s="242"/>
      <c r="Q62" s="241">
        <v>378</v>
      </c>
      <c r="R62" s="240">
        <v>2.8</v>
      </c>
      <c r="S62" s="27" t="s">
        <v>11</v>
      </c>
    </row>
    <row r="63" spans="1:19" ht="14.25" customHeight="1" x14ac:dyDescent="0.2">
      <c r="A63" s="228" t="s">
        <v>409</v>
      </c>
      <c r="B63" s="228" t="s">
        <v>751</v>
      </c>
      <c r="C63" s="244" t="s">
        <v>63</v>
      </c>
      <c r="D63" s="244"/>
      <c r="E63" s="243">
        <v>49</v>
      </c>
      <c r="F63" s="242"/>
      <c r="G63" s="241">
        <v>116</v>
      </c>
      <c r="H63" s="241">
        <v>208</v>
      </c>
      <c r="I63" s="241">
        <v>324</v>
      </c>
      <c r="J63" s="240">
        <v>6.6122448979591839</v>
      </c>
      <c r="K63" s="27" t="s">
        <v>11</v>
      </c>
      <c r="L63" s="242"/>
      <c r="M63" s="241">
        <v>1</v>
      </c>
      <c r="N63" s="240">
        <v>2.0408163265306121E-2</v>
      </c>
      <c r="O63" s="27" t="s">
        <v>11</v>
      </c>
      <c r="P63" s="242"/>
      <c r="Q63" s="241">
        <v>325</v>
      </c>
      <c r="R63" s="240">
        <v>6.6326530612244898</v>
      </c>
      <c r="S63" s="27" t="s">
        <v>11</v>
      </c>
    </row>
    <row r="64" spans="1:19" ht="14.25" customHeight="1" x14ac:dyDescent="0.2">
      <c r="A64" s="228" t="s">
        <v>11</v>
      </c>
      <c r="C64" s="244"/>
      <c r="D64" s="244"/>
      <c r="E64" s="243" t="s">
        <v>11</v>
      </c>
      <c r="F64" s="242"/>
      <c r="G64" s="241"/>
      <c r="H64" s="241"/>
      <c r="I64" s="241"/>
      <c r="J64" s="240" t="s">
        <v>11</v>
      </c>
      <c r="K64" s="27"/>
      <c r="L64" s="242"/>
      <c r="M64" s="241"/>
      <c r="N64" s="240" t="s">
        <v>11</v>
      </c>
      <c r="O64" s="27"/>
      <c r="P64" s="242"/>
      <c r="Q64" s="241"/>
      <c r="R64" s="240" t="s">
        <v>11</v>
      </c>
      <c r="S64" s="27"/>
    </row>
    <row r="65" spans="1:19" s="24" customFormat="1" ht="14.25" customHeight="1" x14ac:dyDescent="0.25">
      <c r="A65" s="251" t="s">
        <v>410</v>
      </c>
      <c r="B65" s="228" t="s">
        <v>752</v>
      </c>
      <c r="C65" s="250" t="s">
        <v>64</v>
      </c>
      <c r="D65" s="250"/>
      <c r="E65" s="249">
        <v>2203</v>
      </c>
      <c r="F65" s="269"/>
      <c r="G65" s="246">
        <v>13300</v>
      </c>
      <c r="H65" s="246">
        <v>7600</v>
      </c>
      <c r="I65" s="246">
        <v>20900</v>
      </c>
      <c r="J65" s="245">
        <v>9.4870630957784847</v>
      </c>
      <c r="K65" s="25"/>
      <c r="L65" s="247"/>
      <c r="M65" s="246">
        <v>3000</v>
      </c>
      <c r="N65" s="245">
        <v>1.3617793917385383</v>
      </c>
      <c r="O65" s="25"/>
      <c r="P65" s="247"/>
      <c r="Q65" s="246">
        <v>23800</v>
      </c>
      <c r="R65" s="245">
        <v>10.803449841125738</v>
      </c>
      <c r="S65" s="25"/>
    </row>
    <row r="66" spans="1:19" ht="14.25" customHeight="1" x14ac:dyDescent="0.2">
      <c r="A66" s="228" t="s">
        <v>11</v>
      </c>
      <c r="C66" s="244"/>
      <c r="D66" s="244"/>
      <c r="E66" s="243" t="s">
        <v>11</v>
      </c>
      <c r="F66" s="242"/>
      <c r="G66" s="241"/>
      <c r="H66" s="241"/>
      <c r="I66" s="241"/>
      <c r="J66" s="240" t="s">
        <v>11</v>
      </c>
      <c r="K66" s="27"/>
      <c r="L66" s="242"/>
      <c r="M66" s="241"/>
      <c r="N66" s="240" t="s">
        <v>11</v>
      </c>
      <c r="O66" s="27"/>
      <c r="P66" s="242"/>
      <c r="Q66" s="241"/>
      <c r="R66" s="240" t="s">
        <v>11</v>
      </c>
      <c r="S66" s="27"/>
    </row>
    <row r="67" spans="1:19" ht="14.25" customHeight="1" x14ac:dyDescent="0.2">
      <c r="A67" s="228" t="s">
        <v>411</v>
      </c>
      <c r="B67" s="228" t="s">
        <v>753</v>
      </c>
      <c r="C67" s="244" t="s">
        <v>65</v>
      </c>
      <c r="D67" s="244"/>
      <c r="E67" s="243">
        <v>96</v>
      </c>
      <c r="F67" s="242"/>
      <c r="G67" s="241">
        <v>197</v>
      </c>
      <c r="H67" s="241">
        <v>169</v>
      </c>
      <c r="I67" s="241">
        <v>366</v>
      </c>
      <c r="J67" s="240">
        <v>3.8125</v>
      </c>
      <c r="K67" s="27" t="s">
        <v>11</v>
      </c>
      <c r="L67" s="242"/>
      <c r="M67" s="241">
        <v>4</v>
      </c>
      <c r="N67" s="240">
        <v>4.1666666666666664E-2</v>
      </c>
      <c r="O67" s="27" t="s">
        <v>11</v>
      </c>
      <c r="P67" s="242"/>
      <c r="Q67" s="241">
        <v>370</v>
      </c>
      <c r="R67" s="240">
        <v>3.8541666666666665</v>
      </c>
      <c r="S67" s="27" t="s">
        <v>11</v>
      </c>
    </row>
    <row r="68" spans="1:19" ht="14.25" customHeight="1" x14ac:dyDescent="0.2">
      <c r="A68" s="228" t="s">
        <v>412</v>
      </c>
      <c r="B68" s="228" t="s">
        <v>754</v>
      </c>
      <c r="C68" s="244" t="s">
        <v>66</v>
      </c>
      <c r="D68" s="244"/>
      <c r="E68" s="243">
        <v>192</v>
      </c>
      <c r="F68" s="242"/>
      <c r="G68" s="241">
        <v>747</v>
      </c>
      <c r="H68" s="241">
        <v>0</v>
      </c>
      <c r="I68" s="241">
        <v>747</v>
      </c>
      <c r="J68" s="240">
        <v>3.890625</v>
      </c>
      <c r="K68" s="27" t="s">
        <v>11</v>
      </c>
      <c r="L68" s="242"/>
      <c r="M68" s="241">
        <v>1344</v>
      </c>
      <c r="N68" s="240">
        <v>7</v>
      </c>
      <c r="O68" s="27" t="s">
        <v>11</v>
      </c>
      <c r="P68" s="242"/>
      <c r="Q68" s="241">
        <v>2091</v>
      </c>
      <c r="R68" s="240">
        <v>10.890625</v>
      </c>
      <c r="S68" s="27" t="s">
        <v>11</v>
      </c>
    </row>
    <row r="69" spans="1:19" ht="14.25" customHeight="1" x14ac:dyDescent="0.2">
      <c r="A69" s="228" t="s">
        <v>413</v>
      </c>
      <c r="B69" s="228" t="s">
        <v>755</v>
      </c>
      <c r="C69" s="244" t="s">
        <v>67</v>
      </c>
      <c r="D69" s="244"/>
      <c r="E69" s="243">
        <v>86</v>
      </c>
      <c r="F69" s="242"/>
      <c r="G69" s="241">
        <v>105</v>
      </c>
      <c r="H69" s="241">
        <v>209</v>
      </c>
      <c r="I69" s="241">
        <v>314</v>
      </c>
      <c r="J69" s="240">
        <v>3.6511627906976742</v>
      </c>
      <c r="K69" s="27" t="s">
        <v>11</v>
      </c>
      <c r="L69" s="242"/>
      <c r="M69" s="241">
        <v>37</v>
      </c>
      <c r="N69" s="240">
        <v>0.43023255813953487</v>
      </c>
      <c r="O69" s="27" t="s">
        <v>11</v>
      </c>
      <c r="P69" s="242"/>
      <c r="Q69" s="241">
        <v>351</v>
      </c>
      <c r="R69" s="240">
        <v>4.0813953488372094</v>
      </c>
      <c r="S69" s="27" t="s">
        <v>11</v>
      </c>
    </row>
    <row r="70" spans="1:19" ht="14.25" customHeight="1" x14ac:dyDescent="0.2">
      <c r="A70" s="228" t="s">
        <v>414</v>
      </c>
      <c r="B70" s="228" t="s">
        <v>756</v>
      </c>
      <c r="C70" s="244" t="s">
        <v>68</v>
      </c>
      <c r="D70" s="244"/>
      <c r="E70" s="243">
        <v>24</v>
      </c>
      <c r="F70" s="242"/>
      <c r="G70" s="241">
        <v>66</v>
      </c>
      <c r="H70" s="241">
        <v>28</v>
      </c>
      <c r="I70" s="241">
        <v>94</v>
      </c>
      <c r="J70" s="240">
        <v>3.9166666666666665</v>
      </c>
      <c r="K70" s="27" t="s">
        <v>11</v>
      </c>
      <c r="L70" s="242"/>
      <c r="M70" s="241">
        <v>9</v>
      </c>
      <c r="N70" s="240">
        <v>0.375</v>
      </c>
      <c r="O70" s="27" t="s">
        <v>11</v>
      </c>
      <c r="P70" s="242"/>
      <c r="Q70" s="241">
        <v>103</v>
      </c>
      <c r="R70" s="240">
        <v>4.291666666666667</v>
      </c>
      <c r="S70" s="27" t="s">
        <v>11</v>
      </c>
    </row>
    <row r="71" spans="1:19" ht="14.25" customHeight="1" x14ac:dyDescent="0.2">
      <c r="A71" s="228" t="s">
        <v>415</v>
      </c>
      <c r="B71" s="228" t="s">
        <v>757</v>
      </c>
      <c r="C71" s="244" t="s">
        <v>69</v>
      </c>
      <c r="D71" s="244"/>
      <c r="E71" s="243">
        <v>122</v>
      </c>
      <c r="F71" s="242"/>
      <c r="G71" s="241">
        <v>48</v>
      </c>
      <c r="H71" s="241">
        <v>829</v>
      </c>
      <c r="I71" s="241">
        <v>877</v>
      </c>
      <c r="J71" s="240">
        <v>7.1885245901639347</v>
      </c>
      <c r="K71" s="27" t="s">
        <v>11</v>
      </c>
      <c r="L71" s="242"/>
      <c r="M71" s="241">
        <v>31</v>
      </c>
      <c r="N71" s="240">
        <v>0.25409836065573771</v>
      </c>
      <c r="O71" s="27" t="s">
        <v>11</v>
      </c>
      <c r="P71" s="242"/>
      <c r="Q71" s="241">
        <v>908</v>
      </c>
      <c r="R71" s="240">
        <v>7.442622950819672</v>
      </c>
      <c r="S71" s="27" t="s">
        <v>11</v>
      </c>
    </row>
    <row r="72" spans="1:19" ht="14.25" customHeight="1" x14ac:dyDescent="0.2">
      <c r="A72" s="228" t="s">
        <v>416</v>
      </c>
      <c r="B72" s="228" t="s">
        <v>758</v>
      </c>
      <c r="C72" s="244" t="s">
        <v>70</v>
      </c>
      <c r="D72" s="244"/>
      <c r="E72" s="243">
        <v>144</v>
      </c>
      <c r="F72" s="242"/>
      <c r="G72" s="241">
        <v>1198</v>
      </c>
      <c r="H72" s="241">
        <v>188</v>
      </c>
      <c r="I72" s="241">
        <v>1386</v>
      </c>
      <c r="J72" s="240">
        <v>9.625</v>
      </c>
      <c r="K72" s="27" t="s">
        <v>11</v>
      </c>
      <c r="L72" s="242"/>
      <c r="M72" s="241">
        <v>9</v>
      </c>
      <c r="N72" s="240">
        <v>6.25E-2</v>
      </c>
      <c r="O72" s="27" t="s">
        <v>11</v>
      </c>
      <c r="P72" s="242"/>
      <c r="Q72" s="241">
        <v>1395</v>
      </c>
      <c r="R72" s="240">
        <v>9.6875</v>
      </c>
      <c r="S72" s="27" t="s">
        <v>11</v>
      </c>
    </row>
    <row r="73" spans="1:19" ht="14.25" customHeight="1" x14ac:dyDescent="0.2">
      <c r="A73" s="228" t="s">
        <v>417</v>
      </c>
      <c r="B73" s="228" t="s">
        <v>759</v>
      </c>
      <c r="C73" s="244" t="s">
        <v>71</v>
      </c>
      <c r="D73" s="244"/>
      <c r="E73" s="243">
        <v>37</v>
      </c>
      <c r="F73" s="242"/>
      <c r="G73" s="241">
        <v>102</v>
      </c>
      <c r="H73" s="241">
        <v>66</v>
      </c>
      <c r="I73" s="241">
        <v>168</v>
      </c>
      <c r="J73" s="240">
        <v>4.5405405405405403</v>
      </c>
      <c r="K73" s="27" t="s">
        <v>11</v>
      </c>
      <c r="L73" s="242"/>
      <c r="M73" s="241">
        <v>0</v>
      </c>
      <c r="N73" s="240">
        <v>0</v>
      </c>
      <c r="O73" s="27" t="s">
        <v>11</v>
      </c>
      <c r="P73" s="242"/>
      <c r="Q73" s="241">
        <v>168</v>
      </c>
      <c r="R73" s="240">
        <v>4.5405405405405403</v>
      </c>
      <c r="S73" s="27" t="s">
        <v>11</v>
      </c>
    </row>
    <row r="74" spans="1:19" ht="14.25" customHeight="1" x14ac:dyDescent="0.2">
      <c r="A74" s="228" t="s">
        <v>418</v>
      </c>
      <c r="B74" s="228" t="s">
        <v>760</v>
      </c>
      <c r="C74" s="244" t="s">
        <v>72</v>
      </c>
      <c r="D74" s="244"/>
      <c r="E74" s="243">
        <v>67</v>
      </c>
      <c r="F74" s="242"/>
      <c r="G74" s="241">
        <v>468</v>
      </c>
      <c r="H74" s="241">
        <v>190</v>
      </c>
      <c r="I74" s="241">
        <v>658</v>
      </c>
      <c r="J74" s="240">
        <v>9.8208955223880601</v>
      </c>
      <c r="K74" s="27" t="s">
        <v>11</v>
      </c>
      <c r="L74" s="242"/>
      <c r="M74" s="241">
        <v>0</v>
      </c>
      <c r="N74" s="240">
        <v>0</v>
      </c>
      <c r="O74" s="27" t="s">
        <v>11</v>
      </c>
      <c r="P74" s="242"/>
      <c r="Q74" s="241">
        <v>658</v>
      </c>
      <c r="R74" s="240">
        <v>9.8208955223880601</v>
      </c>
      <c r="S74" s="27" t="s">
        <v>11</v>
      </c>
    </row>
    <row r="75" spans="1:19" ht="14.25" customHeight="1" x14ac:dyDescent="0.2">
      <c r="A75" s="228" t="s">
        <v>419</v>
      </c>
      <c r="B75" s="228" t="s">
        <v>761</v>
      </c>
      <c r="C75" s="244" t="s">
        <v>73</v>
      </c>
      <c r="D75" s="244"/>
      <c r="E75" s="243">
        <v>115</v>
      </c>
      <c r="F75" s="242"/>
      <c r="G75" s="241">
        <v>4799</v>
      </c>
      <c r="H75" s="241">
        <v>440</v>
      </c>
      <c r="I75" s="241">
        <v>5239</v>
      </c>
      <c r="J75" s="240">
        <v>45.556521739130432</v>
      </c>
      <c r="K75" s="27" t="s">
        <v>11</v>
      </c>
      <c r="L75" s="242"/>
      <c r="M75" s="241">
        <v>523</v>
      </c>
      <c r="N75" s="240">
        <v>4.5478260869565217</v>
      </c>
      <c r="O75" s="27" t="s">
        <v>11</v>
      </c>
      <c r="P75" s="242"/>
      <c r="Q75" s="241">
        <v>5762</v>
      </c>
      <c r="R75" s="240">
        <v>50.104347826086958</v>
      </c>
      <c r="S75" s="27" t="s">
        <v>11</v>
      </c>
    </row>
    <row r="76" spans="1:19" ht="14.25" customHeight="1" x14ac:dyDescent="0.2">
      <c r="A76" s="228" t="s">
        <v>420</v>
      </c>
      <c r="B76" s="228" t="s">
        <v>762</v>
      </c>
      <c r="C76" s="244" t="s">
        <v>74</v>
      </c>
      <c r="D76" s="244"/>
      <c r="E76" s="243">
        <v>167</v>
      </c>
      <c r="F76" s="242"/>
      <c r="G76" s="241">
        <v>1113</v>
      </c>
      <c r="H76" s="241">
        <v>4</v>
      </c>
      <c r="I76" s="241">
        <v>1117</v>
      </c>
      <c r="J76" s="240">
        <v>6.6886227544910177</v>
      </c>
      <c r="K76" s="27" t="s">
        <v>11</v>
      </c>
      <c r="L76" s="242"/>
      <c r="M76" s="241">
        <v>256</v>
      </c>
      <c r="N76" s="240">
        <v>1.532934131736527</v>
      </c>
      <c r="O76" s="27" t="s">
        <v>11</v>
      </c>
      <c r="P76" s="242"/>
      <c r="Q76" s="241">
        <v>1373</v>
      </c>
      <c r="R76" s="240">
        <v>8.2215568862275443</v>
      </c>
      <c r="S76" s="27" t="s">
        <v>11</v>
      </c>
    </row>
    <row r="77" spans="1:19" ht="14.25" customHeight="1" x14ac:dyDescent="0.2">
      <c r="A77" s="228" t="s">
        <v>421</v>
      </c>
      <c r="B77" s="228" t="s">
        <v>763</v>
      </c>
      <c r="C77" s="244" t="s">
        <v>75</v>
      </c>
      <c r="D77" s="244"/>
      <c r="E77" s="243">
        <v>334</v>
      </c>
      <c r="F77" s="242"/>
      <c r="G77" s="241">
        <v>1070</v>
      </c>
      <c r="H77" s="241">
        <v>2482</v>
      </c>
      <c r="I77" s="241">
        <v>3552</v>
      </c>
      <c r="J77" s="240">
        <v>10.634730538922156</v>
      </c>
      <c r="K77" s="27" t="s">
        <v>11</v>
      </c>
      <c r="L77" s="242"/>
      <c r="M77" s="241">
        <v>55</v>
      </c>
      <c r="N77" s="240">
        <v>0.16467065868263472</v>
      </c>
      <c r="O77" s="27" t="s">
        <v>11</v>
      </c>
      <c r="P77" s="242"/>
      <c r="Q77" s="241">
        <v>3607</v>
      </c>
      <c r="R77" s="240">
        <v>10.799401197604791</v>
      </c>
      <c r="S77" s="27" t="s">
        <v>11</v>
      </c>
    </row>
    <row r="78" spans="1:19" ht="14.25" customHeight="1" x14ac:dyDescent="0.2">
      <c r="A78" s="228" t="s">
        <v>422</v>
      </c>
      <c r="B78" s="228" t="s">
        <v>764</v>
      </c>
      <c r="C78" s="244" t="s">
        <v>76</v>
      </c>
      <c r="D78" s="244"/>
      <c r="E78" s="243">
        <v>67</v>
      </c>
      <c r="F78" s="242"/>
      <c r="G78" s="241">
        <v>69</v>
      </c>
      <c r="H78" s="241">
        <v>291</v>
      </c>
      <c r="I78" s="241">
        <v>360</v>
      </c>
      <c r="J78" s="240">
        <v>5.3731343283582094</v>
      </c>
      <c r="K78" s="27" t="s">
        <v>11</v>
      </c>
      <c r="L78" s="242"/>
      <c r="M78" s="241">
        <v>2</v>
      </c>
      <c r="N78" s="240">
        <v>2.9850746268656716E-2</v>
      </c>
      <c r="O78" s="27" t="s">
        <v>11</v>
      </c>
      <c r="P78" s="242"/>
      <c r="Q78" s="241">
        <v>362</v>
      </c>
      <c r="R78" s="240">
        <v>5.4029850746268657</v>
      </c>
      <c r="S78" s="27" t="s">
        <v>11</v>
      </c>
    </row>
    <row r="79" spans="1:19" ht="14.25" customHeight="1" x14ac:dyDescent="0.2">
      <c r="A79" s="228" t="s">
        <v>423</v>
      </c>
      <c r="B79" s="228" t="s">
        <v>765</v>
      </c>
      <c r="C79" s="244" t="s">
        <v>77</v>
      </c>
      <c r="D79" s="244"/>
      <c r="E79" s="243">
        <v>68</v>
      </c>
      <c r="F79" s="242"/>
      <c r="G79" s="241">
        <v>281</v>
      </c>
      <c r="H79" s="241">
        <v>493</v>
      </c>
      <c r="I79" s="241">
        <v>774</v>
      </c>
      <c r="J79" s="240">
        <v>11.382352941176471</v>
      </c>
      <c r="K79" s="27" t="s">
        <v>11</v>
      </c>
      <c r="L79" s="242"/>
      <c r="M79" s="241">
        <v>11</v>
      </c>
      <c r="N79" s="240">
        <v>0.16176470588235295</v>
      </c>
      <c r="O79" s="27" t="s">
        <v>11</v>
      </c>
      <c r="P79" s="242"/>
      <c r="Q79" s="241">
        <v>785</v>
      </c>
      <c r="R79" s="240">
        <v>11.544117647058824</v>
      </c>
      <c r="S79" s="27" t="s">
        <v>11</v>
      </c>
    </row>
    <row r="80" spans="1:19" ht="14.25" customHeight="1" x14ac:dyDescent="0.2">
      <c r="A80" s="228" t="s">
        <v>424</v>
      </c>
      <c r="B80" s="228" t="s">
        <v>766</v>
      </c>
      <c r="C80" s="244" t="s">
        <v>78</v>
      </c>
      <c r="D80" s="244"/>
      <c r="E80" s="243">
        <v>20</v>
      </c>
      <c r="F80" s="242"/>
      <c r="G80" s="241">
        <v>221</v>
      </c>
      <c r="H80" s="241">
        <v>68</v>
      </c>
      <c r="I80" s="241">
        <v>289</v>
      </c>
      <c r="J80" s="240">
        <v>14.45</v>
      </c>
      <c r="K80" s="27" t="s">
        <v>11</v>
      </c>
      <c r="L80" s="242"/>
      <c r="M80" s="241">
        <v>1</v>
      </c>
      <c r="N80" s="240">
        <v>0.05</v>
      </c>
      <c r="O80" s="27" t="s">
        <v>11</v>
      </c>
      <c r="P80" s="242"/>
      <c r="Q80" s="241">
        <v>290</v>
      </c>
      <c r="R80" s="240">
        <v>14.5</v>
      </c>
      <c r="S80" s="27" t="s">
        <v>11</v>
      </c>
    </row>
    <row r="81" spans="1:19" ht="14.25" customHeight="1" x14ac:dyDescent="0.2">
      <c r="A81" s="228" t="s">
        <v>425</v>
      </c>
      <c r="B81" s="228" t="s">
        <v>767</v>
      </c>
      <c r="C81" s="244" t="s">
        <v>79</v>
      </c>
      <c r="D81" s="244"/>
      <c r="E81" s="243">
        <v>106</v>
      </c>
      <c r="F81" s="242"/>
      <c r="G81" s="241">
        <v>170</v>
      </c>
      <c r="H81" s="241">
        <v>472</v>
      </c>
      <c r="I81" s="241">
        <v>642</v>
      </c>
      <c r="J81" s="240">
        <v>6.0566037735849054</v>
      </c>
      <c r="K81" s="27" t="s">
        <v>11</v>
      </c>
      <c r="L81" s="242"/>
      <c r="M81" s="241">
        <v>3</v>
      </c>
      <c r="N81" s="240">
        <v>2.8301886792452831E-2</v>
      </c>
      <c r="O81" s="27" t="s">
        <v>11</v>
      </c>
      <c r="P81" s="242"/>
      <c r="Q81" s="241">
        <v>645</v>
      </c>
      <c r="R81" s="240">
        <v>6.0849056603773581</v>
      </c>
      <c r="S81" s="27" t="s">
        <v>11</v>
      </c>
    </row>
    <row r="82" spans="1:19" ht="14.25" customHeight="1" x14ac:dyDescent="0.2">
      <c r="A82" s="228" t="s">
        <v>426</v>
      </c>
      <c r="B82" s="228" t="s">
        <v>768</v>
      </c>
      <c r="C82" s="244" t="s">
        <v>80</v>
      </c>
      <c r="D82" s="244"/>
      <c r="E82" s="243">
        <v>23</v>
      </c>
      <c r="F82" s="242"/>
      <c r="G82" s="241">
        <v>91</v>
      </c>
      <c r="H82" s="241">
        <v>105</v>
      </c>
      <c r="I82" s="241">
        <v>196</v>
      </c>
      <c r="J82" s="240">
        <v>8.5217391304347831</v>
      </c>
      <c r="K82" s="27" t="s">
        <v>11</v>
      </c>
      <c r="L82" s="242"/>
      <c r="M82" s="241">
        <v>0</v>
      </c>
      <c r="N82" s="240">
        <v>0</v>
      </c>
      <c r="O82" s="27" t="s">
        <v>11</v>
      </c>
      <c r="P82" s="242"/>
      <c r="Q82" s="241">
        <v>196</v>
      </c>
      <c r="R82" s="240">
        <v>8.5217391304347831</v>
      </c>
      <c r="S82" s="27" t="s">
        <v>11</v>
      </c>
    </row>
    <row r="83" spans="1:19" ht="14.25" customHeight="1" x14ac:dyDescent="0.2">
      <c r="A83" s="228" t="s">
        <v>427</v>
      </c>
      <c r="B83" s="228" t="s">
        <v>769</v>
      </c>
      <c r="C83" s="244" t="s">
        <v>81</v>
      </c>
      <c r="D83" s="244"/>
      <c r="E83" s="243">
        <v>49</v>
      </c>
      <c r="F83" s="242"/>
      <c r="G83" s="241">
        <v>275</v>
      </c>
      <c r="H83" s="241">
        <v>481</v>
      </c>
      <c r="I83" s="241">
        <v>756</v>
      </c>
      <c r="J83" s="240">
        <v>15.428571428571429</v>
      </c>
      <c r="K83" s="27" t="s">
        <v>11</v>
      </c>
      <c r="L83" s="242"/>
      <c r="M83" s="241">
        <v>14</v>
      </c>
      <c r="N83" s="240">
        <v>0.2857142857142857</v>
      </c>
      <c r="O83" s="27" t="s">
        <v>11</v>
      </c>
      <c r="P83" s="242"/>
      <c r="Q83" s="241">
        <v>770</v>
      </c>
      <c r="R83" s="240">
        <v>15.714285714285714</v>
      </c>
      <c r="S83" s="27" t="s">
        <v>11</v>
      </c>
    </row>
    <row r="84" spans="1:19" ht="14.25" customHeight="1" x14ac:dyDescent="0.2">
      <c r="A84" s="228" t="s">
        <v>428</v>
      </c>
      <c r="B84" s="228" t="s">
        <v>770</v>
      </c>
      <c r="C84" s="244" t="s">
        <v>82</v>
      </c>
      <c r="D84" s="244"/>
      <c r="E84" s="243">
        <v>33</v>
      </c>
      <c r="F84" s="242"/>
      <c r="G84" s="241">
        <v>110</v>
      </c>
      <c r="H84" s="241">
        <v>69</v>
      </c>
      <c r="I84" s="241">
        <v>179</v>
      </c>
      <c r="J84" s="240">
        <v>5.4242424242424239</v>
      </c>
      <c r="K84" s="27" t="s">
        <v>11</v>
      </c>
      <c r="L84" s="242"/>
      <c r="M84" s="241">
        <v>32</v>
      </c>
      <c r="N84" s="240">
        <v>0.96969696969696972</v>
      </c>
      <c r="O84" s="27" t="s">
        <v>11</v>
      </c>
      <c r="P84" s="242"/>
      <c r="Q84" s="241">
        <v>211</v>
      </c>
      <c r="R84" s="240">
        <v>6.3939393939393936</v>
      </c>
      <c r="S84" s="27" t="s">
        <v>11</v>
      </c>
    </row>
    <row r="85" spans="1:19" ht="14.25" customHeight="1" x14ac:dyDescent="0.2">
      <c r="A85" s="228" t="s">
        <v>429</v>
      </c>
      <c r="B85" s="228" t="s">
        <v>771</v>
      </c>
      <c r="C85" s="244" t="s">
        <v>83</v>
      </c>
      <c r="D85" s="244"/>
      <c r="E85" s="243">
        <v>230</v>
      </c>
      <c r="F85" s="242"/>
      <c r="G85" s="241">
        <v>1077</v>
      </c>
      <c r="H85" s="241">
        <v>322</v>
      </c>
      <c r="I85" s="241">
        <v>1399</v>
      </c>
      <c r="J85" s="240">
        <v>6.0826086956521737</v>
      </c>
      <c r="K85" s="27" t="s">
        <v>11</v>
      </c>
      <c r="L85" s="242"/>
      <c r="M85" s="241">
        <v>542</v>
      </c>
      <c r="N85" s="240">
        <v>2.3565217391304349</v>
      </c>
      <c r="O85" s="27" t="s">
        <v>11</v>
      </c>
      <c r="P85" s="242"/>
      <c r="Q85" s="241">
        <v>1941</v>
      </c>
      <c r="R85" s="240">
        <v>8.4391304347826086</v>
      </c>
      <c r="S85" s="27" t="s">
        <v>11</v>
      </c>
    </row>
    <row r="86" spans="1:19" ht="14.25" customHeight="1" x14ac:dyDescent="0.2">
      <c r="A86" s="228" t="s">
        <v>430</v>
      </c>
      <c r="B86" s="228" t="s">
        <v>772</v>
      </c>
      <c r="C86" s="244" t="s">
        <v>84</v>
      </c>
      <c r="D86" s="244"/>
      <c r="E86" s="243">
        <v>139</v>
      </c>
      <c r="F86" s="242"/>
      <c r="G86" s="241">
        <v>803</v>
      </c>
      <c r="H86" s="241">
        <v>349</v>
      </c>
      <c r="I86" s="241">
        <v>1152</v>
      </c>
      <c r="J86" s="240">
        <v>8.2877697841726619</v>
      </c>
      <c r="K86" s="27" t="s">
        <v>11</v>
      </c>
      <c r="L86" s="242"/>
      <c r="M86" s="241">
        <v>67</v>
      </c>
      <c r="N86" s="240">
        <v>0.48201438848920863</v>
      </c>
      <c r="O86" s="27" t="s">
        <v>11</v>
      </c>
      <c r="P86" s="242"/>
      <c r="Q86" s="241">
        <v>1219</v>
      </c>
      <c r="R86" s="240">
        <v>8.7697841726618702</v>
      </c>
      <c r="S86" s="27" t="s">
        <v>11</v>
      </c>
    </row>
    <row r="87" spans="1:19" ht="14.25" customHeight="1" x14ac:dyDescent="0.2">
      <c r="A87" s="228" t="s">
        <v>431</v>
      </c>
      <c r="B87" s="228" t="s">
        <v>773</v>
      </c>
      <c r="C87" s="244" t="s">
        <v>85</v>
      </c>
      <c r="D87" s="244"/>
      <c r="E87" s="243">
        <v>84</v>
      </c>
      <c r="F87" s="242"/>
      <c r="G87" s="241">
        <v>277</v>
      </c>
      <c r="H87" s="241">
        <v>319</v>
      </c>
      <c r="I87" s="241">
        <v>596</v>
      </c>
      <c r="J87" s="240">
        <v>7.0952380952380949</v>
      </c>
      <c r="K87" s="27" t="s">
        <v>11</v>
      </c>
      <c r="L87" s="242"/>
      <c r="M87" s="241">
        <v>35</v>
      </c>
      <c r="N87" s="240">
        <v>0.41666666666666669</v>
      </c>
      <c r="O87" s="27" t="s">
        <v>11</v>
      </c>
      <c r="P87" s="242"/>
      <c r="Q87" s="241">
        <v>631</v>
      </c>
      <c r="R87" s="240">
        <v>7.5119047619047619</v>
      </c>
      <c r="S87" s="27" t="s">
        <v>11</v>
      </c>
    </row>
    <row r="88" spans="1:19" ht="14.25" customHeight="1" x14ac:dyDescent="0.2">
      <c r="A88" s="228" t="s">
        <v>11</v>
      </c>
      <c r="C88" s="244"/>
      <c r="D88" s="244"/>
      <c r="E88" s="243" t="s">
        <v>11</v>
      </c>
      <c r="F88" s="242"/>
      <c r="G88" s="241"/>
      <c r="H88" s="241"/>
      <c r="I88" s="241"/>
      <c r="J88" s="240" t="s">
        <v>11</v>
      </c>
      <c r="K88" s="27"/>
      <c r="L88" s="242"/>
      <c r="M88" s="241"/>
      <c r="N88" s="240" t="s">
        <v>11</v>
      </c>
      <c r="O88" s="27"/>
      <c r="P88" s="242"/>
      <c r="Q88" s="241"/>
      <c r="R88" s="240" t="s">
        <v>11</v>
      </c>
      <c r="S88" s="27"/>
    </row>
    <row r="89" spans="1:19" s="24" customFormat="1" ht="14.25" customHeight="1" x14ac:dyDescent="0.25">
      <c r="A89" s="251" t="s">
        <v>432</v>
      </c>
      <c r="B89" s="228" t="s">
        <v>774</v>
      </c>
      <c r="C89" s="250" t="s">
        <v>86</v>
      </c>
      <c r="D89" s="250"/>
      <c r="E89" s="249">
        <v>1868</v>
      </c>
      <c r="F89" s="269"/>
      <c r="G89" s="246">
        <v>9300</v>
      </c>
      <c r="H89" s="246">
        <v>7900</v>
      </c>
      <c r="I89" s="246">
        <v>17200</v>
      </c>
      <c r="J89" s="245">
        <v>9.2077087794432551</v>
      </c>
      <c r="K89" s="25"/>
      <c r="L89" s="247"/>
      <c r="M89" s="246">
        <v>1900</v>
      </c>
      <c r="N89" s="245">
        <v>1.0171306209850106</v>
      </c>
      <c r="O89" s="25"/>
      <c r="P89" s="247"/>
      <c r="Q89" s="246">
        <v>19100</v>
      </c>
      <c r="R89" s="245">
        <v>10.224839400428266</v>
      </c>
      <c r="S89" s="25"/>
    </row>
    <row r="90" spans="1:19" ht="14.25" customHeight="1" x14ac:dyDescent="0.2">
      <c r="A90" s="228" t="s">
        <v>11</v>
      </c>
      <c r="C90" s="244"/>
      <c r="D90" s="244"/>
      <c r="E90" s="243" t="s">
        <v>11</v>
      </c>
      <c r="F90" s="242"/>
      <c r="G90" s="241"/>
      <c r="H90" s="241"/>
      <c r="I90" s="241"/>
      <c r="J90" s="240" t="s">
        <v>11</v>
      </c>
      <c r="K90" s="27"/>
      <c r="L90" s="242"/>
      <c r="M90" s="241"/>
      <c r="N90" s="240" t="s">
        <v>11</v>
      </c>
      <c r="O90" s="27"/>
      <c r="P90" s="242"/>
      <c r="Q90" s="241"/>
      <c r="R90" s="240" t="s">
        <v>11</v>
      </c>
      <c r="S90" s="27"/>
    </row>
    <row r="91" spans="1:19" ht="14.25" customHeight="1" x14ac:dyDescent="0.2">
      <c r="A91" s="228" t="s">
        <v>433</v>
      </c>
      <c r="B91" s="228" t="s">
        <v>775</v>
      </c>
      <c r="C91" s="244" t="s">
        <v>87</v>
      </c>
      <c r="D91" s="244"/>
      <c r="E91" s="243">
        <v>52</v>
      </c>
      <c r="F91" s="242"/>
      <c r="G91" s="241">
        <v>117</v>
      </c>
      <c r="H91" s="241">
        <v>3</v>
      </c>
      <c r="I91" s="241">
        <v>120</v>
      </c>
      <c r="J91" s="240">
        <v>2.3076923076923075</v>
      </c>
      <c r="K91" s="27" t="s">
        <v>11</v>
      </c>
      <c r="L91" s="242"/>
      <c r="M91" s="241">
        <v>271</v>
      </c>
      <c r="N91" s="240">
        <v>5.2115384615384617</v>
      </c>
      <c r="O91" s="27" t="s">
        <v>11</v>
      </c>
      <c r="P91" s="242"/>
      <c r="Q91" s="241">
        <v>391</v>
      </c>
      <c r="R91" s="240">
        <v>7.5192307692307692</v>
      </c>
      <c r="S91" s="27" t="s">
        <v>11</v>
      </c>
    </row>
    <row r="92" spans="1:19" ht="14.25" customHeight="1" x14ac:dyDescent="0.2">
      <c r="A92" s="228" t="s">
        <v>434</v>
      </c>
      <c r="B92" s="228" t="s">
        <v>776</v>
      </c>
      <c r="C92" s="244" t="s">
        <v>88</v>
      </c>
      <c r="D92" s="244"/>
      <c r="E92" s="243">
        <v>49</v>
      </c>
      <c r="F92" s="242"/>
      <c r="G92" s="241">
        <v>35</v>
      </c>
      <c r="H92" s="241">
        <v>0</v>
      </c>
      <c r="I92" s="241">
        <v>35</v>
      </c>
      <c r="J92" s="240">
        <v>0.7142857142857143</v>
      </c>
      <c r="K92" s="27" t="s">
        <v>11</v>
      </c>
      <c r="L92" s="242"/>
      <c r="M92" s="241">
        <v>90</v>
      </c>
      <c r="N92" s="240">
        <v>1.8367346938775511</v>
      </c>
      <c r="O92" s="27" t="s">
        <v>11</v>
      </c>
      <c r="P92" s="242"/>
      <c r="Q92" s="241">
        <v>125</v>
      </c>
      <c r="R92" s="240">
        <v>2.5510204081632653</v>
      </c>
      <c r="S92" s="27" t="s">
        <v>11</v>
      </c>
    </row>
    <row r="93" spans="1:19" ht="14.25" customHeight="1" x14ac:dyDescent="0.2">
      <c r="A93" s="228" t="s">
        <v>435</v>
      </c>
      <c r="B93" s="228" t="s">
        <v>777</v>
      </c>
      <c r="C93" s="244" t="s">
        <v>89</v>
      </c>
      <c r="D93" s="244"/>
      <c r="E93" s="243">
        <v>47</v>
      </c>
      <c r="F93" s="242"/>
      <c r="G93" s="241">
        <v>266</v>
      </c>
      <c r="H93" s="241">
        <v>37</v>
      </c>
      <c r="I93" s="241">
        <v>303</v>
      </c>
      <c r="J93" s="240">
        <v>6.4468085106382977</v>
      </c>
      <c r="K93" s="27" t="s">
        <v>11</v>
      </c>
      <c r="L93" s="242"/>
      <c r="M93" s="241">
        <v>41</v>
      </c>
      <c r="N93" s="240">
        <v>0.87234042553191493</v>
      </c>
      <c r="O93" s="27" t="s">
        <v>11</v>
      </c>
      <c r="P93" s="242"/>
      <c r="Q93" s="241">
        <v>344</v>
      </c>
      <c r="R93" s="240">
        <v>7.3191489361702127</v>
      </c>
      <c r="S93" s="27" t="s">
        <v>11</v>
      </c>
    </row>
    <row r="94" spans="1:19" ht="14.25" customHeight="1" x14ac:dyDescent="0.2">
      <c r="A94" s="228" t="s">
        <v>436</v>
      </c>
      <c r="B94" s="228" t="s">
        <v>778</v>
      </c>
      <c r="C94" s="244" t="s">
        <v>90</v>
      </c>
      <c r="D94" s="244"/>
      <c r="E94" s="243">
        <v>38</v>
      </c>
      <c r="F94" s="242"/>
      <c r="G94" s="241">
        <v>64</v>
      </c>
      <c r="H94" s="241">
        <v>63</v>
      </c>
      <c r="I94" s="241">
        <v>127</v>
      </c>
      <c r="J94" s="240">
        <v>3.3421052631578947</v>
      </c>
      <c r="K94" s="27" t="s">
        <v>11</v>
      </c>
      <c r="L94" s="242"/>
      <c r="M94" s="241">
        <v>101</v>
      </c>
      <c r="N94" s="240">
        <v>2.6578947368421053</v>
      </c>
      <c r="O94" s="27" t="s">
        <v>11</v>
      </c>
      <c r="P94" s="242"/>
      <c r="Q94" s="241">
        <v>228</v>
      </c>
      <c r="R94" s="240">
        <v>6</v>
      </c>
      <c r="S94" s="27" t="s">
        <v>11</v>
      </c>
    </row>
    <row r="95" spans="1:19" ht="14.25" customHeight="1" x14ac:dyDescent="0.2">
      <c r="A95" s="228" t="s">
        <v>437</v>
      </c>
      <c r="B95" s="228" t="s">
        <v>779</v>
      </c>
      <c r="C95" s="244" t="s">
        <v>91</v>
      </c>
      <c r="D95" s="244"/>
      <c r="E95" s="243">
        <v>32</v>
      </c>
      <c r="F95" s="242"/>
      <c r="G95" s="241">
        <v>37</v>
      </c>
      <c r="H95" s="241">
        <v>147</v>
      </c>
      <c r="I95" s="241">
        <v>184</v>
      </c>
      <c r="J95" s="240">
        <v>5.75</v>
      </c>
      <c r="K95" s="27" t="s">
        <v>11</v>
      </c>
      <c r="L95" s="242"/>
      <c r="M95" s="241">
        <v>0</v>
      </c>
      <c r="N95" s="240">
        <v>0</v>
      </c>
      <c r="O95" s="27" t="s">
        <v>11</v>
      </c>
      <c r="P95" s="242"/>
      <c r="Q95" s="241">
        <v>184</v>
      </c>
      <c r="R95" s="240">
        <v>5.75</v>
      </c>
      <c r="S95" s="27" t="s">
        <v>11</v>
      </c>
    </row>
    <row r="96" spans="1:19" ht="14.25" customHeight="1" x14ac:dyDescent="0.2">
      <c r="A96" s="228" t="s">
        <v>438</v>
      </c>
      <c r="B96" s="228" t="s">
        <v>780</v>
      </c>
      <c r="C96" s="244" t="s">
        <v>92</v>
      </c>
      <c r="D96" s="244"/>
      <c r="E96" s="243">
        <v>26</v>
      </c>
      <c r="F96" s="242"/>
      <c r="G96" s="241">
        <v>132</v>
      </c>
      <c r="H96" s="241">
        <v>24</v>
      </c>
      <c r="I96" s="241">
        <v>156</v>
      </c>
      <c r="J96" s="240">
        <v>6</v>
      </c>
      <c r="K96" s="27" t="s">
        <v>11</v>
      </c>
      <c r="L96" s="242"/>
      <c r="M96" s="241">
        <v>23</v>
      </c>
      <c r="N96" s="240">
        <v>0.88461538461538458</v>
      </c>
      <c r="O96" s="27" t="s">
        <v>11</v>
      </c>
      <c r="P96" s="242"/>
      <c r="Q96" s="241">
        <v>179</v>
      </c>
      <c r="R96" s="240">
        <v>6.884615384615385</v>
      </c>
      <c r="S96" s="27" t="s">
        <v>11</v>
      </c>
    </row>
    <row r="97" spans="1:19" ht="14.25" customHeight="1" x14ac:dyDescent="0.2">
      <c r="A97" s="228" t="s">
        <v>439</v>
      </c>
      <c r="B97" s="228" t="s">
        <v>781</v>
      </c>
      <c r="C97" s="244" t="s">
        <v>93</v>
      </c>
      <c r="D97" s="244"/>
      <c r="E97" s="243">
        <v>48</v>
      </c>
      <c r="F97" s="242"/>
      <c r="G97" s="241">
        <v>29</v>
      </c>
      <c r="H97" s="241">
        <v>224</v>
      </c>
      <c r="I97" s="241">
        <v>253</v>
      </c>
      <c r="J97" s="240">
        <v>5.270833333333333</v>
      </c>
      <c r="K97" s="27" t="s">
        <v>11</v>
      </c>
      <c r="L97" s="242"/>
      <c r="M97" s="241">
        <v>6</v>
      </c>
      <c r="N97" s="240">
        <v>0.125</v>
      </c>
      <c r="O97" s="27" t="s">
        <v>11</v>
      </c>
      <c r="P97" s="242"/>
      <c r="Q97" s="241">
        <v>259</v>
      </c>
      <c r="R97" s="240">
        <v>5.395833333333333</v>
      </c>
      <c r="S97" s="27" t="s">
        <v>11</v>
      </c>
    </row>
    <row r="98" spans="1:19" ht="14.25" customHeight="1" x14ac:dyDescent="0.2">
      <c r="A98" s="228" t="s">
        <v>440</v>
      </c>
      <c r="B98" s="228" t="s">
        <v>782</v>
      </c>
      <c r="C98" s="244" t="s">
        <v>94</v>
      </c>
      <c r="D98" s="244"/>
      <c r="E98" s="243">
        <v>65</v>
      </c>
      <c r="F98" s="242"/>
      <c r="G98" s="241">
        <v>98</v>
      </c>
      <c r="H98" s="241">
        <v>211</v>
      </c>
      <c r="I98" s="241">
        <v>309</v>
      </c>
      <c r="J98" s="240">
        <v>4.7538461538461538</v>
      </c>
      <c r="K98" s="27" t="s">
        <v>11</v>
      </c>
      <c r="L98" s="242"/>
      <c r="M98" s="241">
        <v>0</v>
      </c>
      <c r="N98" s="240">
        <v>0</v>
      </c>
      <c r="O98" s="27" t="s">
        <v>11</v>
      </c>
      <c r="P98" s="242"/>
      <c r="Q98" s="241">
        <v>309</v>
      </c>
      <c r="R98" s="240">
        <v>4.7538461538461538</v>
      </c>
      <c r="S98" s="27" t="s">
        <v>11</v>
      </c>
    </row>
    <row r="99" spans="1:19" ht="14.25" customHeight="1" x14ac:dyDescent="0.2">
      <c r="A99" s="228" t="s">
        <v>441</v>
      </c>
      <c r="B99" s="228" t="s">
        <v>783</v>
      </c>
      <c r="C99" s="244" t="s">
        <v>95</v>
      </c>
      <c r="D99" s="244"/>
      <c r="E99" s="243">
        <v>45</v>
      </c>
      <c r="F99" s="242"/>
      <c r="G99" s="241">
        <v>65</v>
      </c>
      <c r="H99" s="241">
        <v>72</v>
      </c>
      <c r="I99" s="241">
        <v>137</v>
      </c>
      <c r="J99" s="240">
        <v>3.0444444444444443</v>
      </c>
      <c r="K99" s="27" t="s">
        <v>11</v>
      </c>
      <c r="L99" s="242"/>
      <c r="M99" s="241">
        <v>22</v>
      </c>
      <c r="N99" s="240">
        <v>0.48888888888888887</v>
      </c>
      <c r="O99" s="27" t="s">
        <v>11</v>
      </c>
      <c r="P99" s="242"/>
      <c r="Q99" s="241">
        <v>159</v>
      </c>
      <c r="R99" s="240">
        <v>3.5333333333333332</v>
      </c>
      <c r="S99" s="27" t="s">
        <v>11</v>
      </c>
    </row>
    <row r="100" spans="1:19" ht="14.25" customHeight="1" x14ac:dyDescent="0.2">
      <c r="A100" s="228" t="s">
        <v>442</v>
      </c>
      <c r="B100" s="228" t="s">
        <v>784</v>
      </c>
      <c r="C100" s="244" t="s">
        <v>96</v>
      </c>
      <c r="D100" s="244"/>
      <c r="E100" s="243">
        <v>23</v>
      </c>
      <c r="F100" s="242"/>
      <c r="G100" s="241">
        <v>254</v>
      </c>
      <c r="H100" s="241">
        <v>170</v>
      </c>
      <c r="I100" s="241">
        <v>424</v>
      </c>
      <c r="J100" s="240">
        <v>18.434782608695652</v>
      </c>
      <c r="K100" s="27" t="s">
        <v>11</v>
      </c>
      <c r="L100" s="242"/>
      <c r="M100" s="241">
        <v>4</v>
      </c>
      <c r="N100" s="240">
        <v>0.17391304347826086</v>
      </c>
      <c r="O100" s="27" t="s">
        <v>11</v>
      </c>
      <c r="P100" s="242"/>
      <c r="Q100" s="241">
        <v>428</v>
      </c>
      <c r="R100" s="240">
        <v>18.608695652173914</v>
      </c>
      <c r="S100" s="27" t="s">
        <v>11</v>
      </c>
    </row>
    <row r="101" spans="1:19" ht="14.25" customHeight="1" x14ac:dyDescent="0.2">
      <c r="A101" s="228" t="s">
        <v>443</v>
      </c>
      <c r="B101" s="228" t="s">
        <v>785</v>
      </c>
      <c r="C101" s="244" t="s">
        <v>97</v>
      </c>
      <c r="D101" s="244"/>
      <c r="E101" s="243">
        <v>32</v>
      </c>
      <c r="F101" s="242"/>
      <c r="G101" s="241">
        <v>8</v>
      </c>
      <c r="H101" s="241">
        <v>0</v>
      </c>
      <c r="I101" s="241">
        <v>8</v>
      </c>
      <c r="J101" s="240">
        <v>0.25</v>
      </c>
      <c r="K101" s="27" t="s">
        <v>11</v>
      </c>
      <c r="L101" s="242"/>
      <c r="M101" s="241">
        <v>32</v>
      </c>
      <c r="N101" s="240">
        <v>1</v>
      </c>
      <c r="O101" s="27" t="s">
        <v>11</v>
      </c>
      <c r="P101" s="242"/>
      <c r="Q101" s="241">
        <v>40</v>
      </c>
      <c r="R101" s="240">
        <v>1.25</v>
      </c>
      <c r="S101" s="27" t="s">
        <v>11</v>
      </c>
    </row>
    <row r="102" spans="1:19" ht="14.25" customHeight="1" x14ac:dyDescent="0.2">
      <c r="A102" s="228" t="s">
        <v>444</v>
      </c>
      <c r="B102" s="228" t="s">
        <v>786</v>
      </c>
      <c r="C102" s="244" t="s">
        <v>98</v>
      </c>
      <c r="D102" s="244"/>
      <c r="E102" s="243">
        <v>102</v>
      </c>
      <c r="F102" s="242"/>
      <c r="G102" s="241">
        <v>563</v>
      </c>
      <c r="H102" s="241">
        <v>967</v>
      </c>
      <c r="I102" s="241">
        <v>1530</v>
      </c>
      <c r="J102" s="240">
        <v>15</v>
      </c>
      <c r="K102" s="27" t="s">
        <v>11</v>
      </c>
      <c r="L102" s="242"/>
      <c r="M102" s="241">
        <v>73</v>
      </c>
      <c r="N102" s="240">
        <v>0.71568627450980393</v>
      </c>
      <c r="O102" s="27" t="s">
        <v>11</v>
      </c>
      <c r="P102" s="242"/>
      <c r="Q102" s="241">
        <v>1603</v>
      </c>
      <c r="R102" s="240">
        <v>15.715686274509803</v>
      </c>
      <c r="S102" s="27" t="s">
        <v>11</v>
      </c>
    </row>
    <row r="103" spans="1:19" ht="14.25" customHeight="1" x14ac:dyDescent="0.2">
      <c r="A103" s="228" t="s">
        <v>445</v>
      </c>
      <c r="B103" s="228" t="s">
        <v>787</v>
      </c>
      <c r="C103" s="244" t="s">
        <v>99</v>
      </c>
      <c r="D103" s="244"/>
      <c r="E103" s="243">
        <v>30</v>
      </c>
      <c r="F103" s="242"/>
      <c r="G103" s="241">
        <v>294</v>
      </c>
      <c r="H103" s="241">
        <v>160</v>
      </c>
      <c r="I103" s="241">
        <v>454</v>
      </c>
      <c r="J103" s="240">
        <v>15.133333333333333</v>
      </c>
      <c r="K103" s="27" t="s">
        <v>11</v>
      </c>
      <c r="L103" s="242"/>
      <c r="M103" s="241">
        <v>62</v>
      </c>
      <c r="N103" s="240">
        <v>2.0666666666666669</v>
      </c>
      <c r="O103" s="27" t="s">
        <v>11</v>
      </c>
      <c r="P103" s="242"/>
      <c r="Q103" s="241">
        <v>516</v>
      </c>
      <c r="R103" s="240">
        <v>17.2</v>
      </c>
      <c r="S103" s="27" t="s">
        <v>11</v>
      </c>
    </row>
    <row r="104" spans="1:19" ht="14.25" customHeight="1" x14ac:dyDescent="0.2">
      <c r="A104" s="228" t="s">
        <v>446</v>
      </c>
      <c r="B104" s="228" t="s">
        <v>788</v>
      </c>
      <c r="C104" s="244" t="s">
        <v>100</v>
      </c>
      <c r="D104" s="244"/>
      <c r="E104" s="243">
        <v>62</v>
      </c>
      <c r="F104" s="242"/>
      <c r="G104" s="241">
        <v>140</v>
      </c>
      <c r="H104" s="241">
        <v>373</v>
      </c>
      <c r="I104" s="241">
        <v>513</v>
      </c>
      <c r="J104" s="240">
        <v>8.2741935483870961</v>
      </c>
      <c r="K104" s="27" t="s">
        <v>11</v>
      </c>
      <c r="L104" s="242"/>
      <c r="M104" s="241">
        <v>21</v>
      </c>
      <c r="N104" s="240">
        <v>0.33870967741935482</v>
      </c>
      <c r="O104" s="27" t="s">
        <v>11</v>
      </c>
      <c r="P104" s="242"/>
      <c r="Q104" s="241">
        <v>534</v>
      </c>
      <c r="R104" s="240">
        <v>8.612903225806452</v>
      </c>
      <c r="S104" s="27" t="s">
        <v>11</v>
      </c>
    </row>
    <row r="105" spans="1:19" ht="14.25" customHeight="1" x14ac:dyDescent="0.2">
      <c r="A105" s="228" t="s">
        <v>447</v>
      </c>
      <c r="B105" s="228" t="s">
        <v>789</v>
      </c>
      <c r="C105" s="244" t="s">
        <v>101</v>
      </c>
      <c r="D105" s="244"/>
      <c r="E105" s="243">
        <v>35</v>
      </c>
      <c r="F105" s="242"/>
      <c r="G105" s="241">
        <v>73</v>
      </c>
      <c r="H105" s="241">
        <v>49</v>
      </c>
      <c r="I105" s="241">
        <v>122</v>
      </c>
      <c r="J105" s="240">
        <v>3.4857142857142858</v>
      </c>
      <c r="K105" s="27" t="s">
        <v>11</v>
      </c>
      <c r="L105" s="242"/>
      <c r="M105" s="241">
        <v>26</v>
      </c>
      <c r="N105" s="240">
        <v>0.74285714285714288</v>
      </c>
      <c r="O105" s="27" t="s">
        <v>11</v>
      </c>
      <c r="P105" s="242"/>
      <c r="Q105" s="241">
        <v>148</v>
      </c>
      <c r="R105" s="240">
        <v>4.2285714285714286</v>
      </c>
      <c r="S105" s="27" t="s">
        <v>11</v>
      </c>
    </row>
    <row r="106" spans="1:19" ht="14.25" customHeight="1" x14ac:dyDescent="0.2">
      <c r="A106" s="228" t="s">
        <v>448</v>
      </c>
      <c r="B106" s="228" t="s">
        <v>790</v>
      </c>
      <c r="C106" s="244" t="s">
        <v>102</v>
      </c>
      <c r="D106" s="244"/>
      <c r="E106" s="243">
        <v>48</v>
      </c>
      <c r="F106" s="242"/>
      <c r="G106" s="241">
        <v>200</v>
      </c>
      <c r="H106" s="241">
        <v>180</v>
      </c>
      <c r="I106" s="241">
        <v>380</v>
      </c>
      <c r="J106" s="240">
        <v>7.916666666666667</v>
      </c>
      <c r="K106" s="27" t="s">
        <v>11</v>
      </c>
      <c r="L106" s="242"/>
      <c r="M106" s="241">
        <v>92</v>
      </c>
      <c r="N106" s="240">
        <v>1.9166666666666667</v>
      </c>
      <c r="O106" s="27" t="s">
        <v>11</v>
      </c>
      <c r="P106" s="242"/>
      <c r="Q106" s="241">
        <v>472</v>
      </c>
      <c r="R106" s="240">
        <v>9.8333333333333339</v>
      </c>
      <c r="S106" s="27" t="s">
        <v>11</v>
      </c>
    </row>
    <row r="107" spans="1:19" ht="14.25" customHeight="1" x14ac:dyDescent="0.2">
      <c r="A107" s="228" t="s">
        <v>449</v>
      </c>
      <c r="B107" s="228" t="s">
        <v>791</v>
      </c>
      <c r="C107" s="244" t="s">
        <v>103</v>
      </c>
      <c r="D107" s="244"/>
      <c r="E107" s="243">
        <v>49</v>
      </c>
      <c r="F107" s="242"/>
      <c r="G107" s="241">
        <v>40</v>
      </c>
      <c r="H107" s="241">
        <v>166</v>
      </c>
      <c r="I107" s="241">
        <v>206</v>
      </c>
      <c r="J107" s="240">
        <v>4.204081632653061</v>
      </c>
      <c r="K107" s="27" t="s">
        <v>11</v>
      </c>
      <c r="L107" s="242"/>
      <c r="M107" s="241">
        <v>4</v>
      </c>
      <c r="N107" s="240">
        <v>8.1632653061224483E-2</v>
      </c>
      <c r="O107" s="27" t="s">
        <v>11</v>
      </c>
      <c r="P107" s="242"/>
      <c r="Q107" s="241">
        <v>210</v>
      </c>
      <c r="R107" s="240">
        <v>4.2857142857142856</v>
      </c>
      <c r="S107" s="27" t="s">
        <v>11</v>
      </c>
    </row>
    <row r="108" spans="1:19" ht="14.25" customHeight="1" x14ac:dyDescent="0.2">
      <c r="A108" s="228" t="s">
        <v>450</v>
      </c>
      <c r="B108" s="228" t="s">
        <v>792</v>
      </c>
      <c r="C108" s="244" t="s">
        <v>104</v>
      </c>
      <c r="D108" s="244"/>
      <c r="E108" s="243">
        <v>34</v>
      </c>
      <c r="F108" s="242"/>
      <c r="G108" s="241">
        <v>42</v>
      </c>
      <c r="H108" s="241">
        <v>58</v>
      </c>
      <c r="I108" s="241">
        <v>100</v>
      </c>
      <c r="J108" s="240">
        <v>2.9411764705882355</v>
      </c>
      <c r="K108" s="27" t="s">
        <v>11</v>
      </c>
      <c r="L108" s="242"/>
      <c r="M108" s="241">
        <v>3</v>
      </c>
      <c r="N108" s="240">
        <v>8.8235294117647065E-2</v>
      </c>
      <c r="O108" s="27" t="s">
        <v>11</v>
      </c>
      <c r="P108" s="242"/>
      <c r="Q108" s="241">
        <v>103</v>
      </c>
      <c r="R108" s="240">
        <v>3.0294117647058822</v>
      </c>
      <c r="S108" s="27" t="s">
        <v>11</v>
      </c>
    </row>
    <row r="109" spans="1:19" ht="14.25" customHeight="1" x14ac:dyDescent="0.2">
      <c r="A109" s="228" t="s">
        <v>451</v>
      </c>
      <c r="B109" s="228" t="s">
        <v>793</v>
      </c>
      <c r="C109" s="244" t="s">
        <v>105</v>
      </c>
      <c r="D109" s="244"/>
      <c r="E109" s="243">
        <v>39</v>
      </c>
      <c r="F109" s="242"/>
      <c r="G109" s="241">
        <v>59</v>
      </c>
      <c r="H109" s="241">
        <v>147</v>
      </c>
      <c r="I109" s="241">
        <v>206</v>
      </c>
      <c r="J109" s="240">
        <v>5.2820512820512819</v>
      </c>
      <c r="K109" s="27" t="s">
        <v>11</v>
      </c>
      <c r="L109" s="242"/>
      <c r="M109" s="241">
        <v>7</v>
      </c>
      <c r="N109" s="240">
        <v>0.17948717948717949</v>
      </c>
      <c r="O109" s="27" t="s">
        <v>11</v>
      </c>
      <c r="P109" s="242"/>
      <c r="Q109" s="241">
        <v>213</v>
      </c>
      <c r="R109" s="240">
        <v>5.4615384615384617</v>
      </c>
      <c r="S109" s="27" t="s">
        <v>11</v>
      </c>
    </row>
    <row r="110" spans="1:19" ht="14.25" customHeight="1" x14ac:dyDescent="0.2">
      <c r="A110" s="228" t="s">
        <v>452</v>
      </c>
      <c r="B110" s="228" t="s">
        <v>794</v>
      </c>
      <c r="C110" s="244" t="s">
        <v>106</v>
      </c>
      <c r="D110" s="244"/>
      <c r="E110" s="243">
        <v>44</v>
      </c>
      <c r="F110" s="242"/>
      <c r="G110" s="241">
        <v>285</v>
      </c>
      <c r="H110" s="241">
        <v>162</v>
      </c>
      <c r="I110" s="241">
        <v>447</v>
      </c>
      <c r="J110" s="240">
        <v>10.159090909090908</v>
      </c>
      <c r="K110" s="27" t="s">
        <v>11</v>
      </c>
      <c r="L110" s="242"/>
      <c r="M110" s="241">
        <v>34</v>
      </c>
      <c r="N110" s="240">
        <v>0.77272727272727271</v>
      </c>
      <c r="O110" s="27" t="s">
        <v>11</v>
      </c>
      <c r="P110" s="242"/>
      <c r="Q110" s="241">
        <v>481</v>
      </c>
      <c r="R110" s="240">
        <v>10.931818181818182</v>
      </c>
      <c r="S110" s="27" t="s">
        <v>11</v>
      </c>
    </row>
    <row r="111" spans="1:19" ht="14.25" customHeight="1" x14ac:dyDescent="0.2">
      <c r="A111" s="228" t="s">
        <v>453</v>
      </c>
      <c r="B111" s="228" t="s">
        <v>795</v>
      </c>
      <c r="C111" s="244" t="s">
        <v>107</v>
      </c>
      <c r="D111" s="244"/>
      <c r="E111" s="243">
        <v>38</v>
      </c>
      <c r="F111" s="242"/>
      <c r="G111" s="241">
        <v>113</v>
      </c>
      <c r="H111" s="241">
        <v>89</v>
      </c>
      <c r="I111" s="241">
        <v>202</v>
      </c>
      <c r="J111" s="240">
        <v>5.3157894736842106</v>
      </c>
      <c r="K111" s="27" t="s">
        <v>11</v>
      </c>
      <c r="L111" s="242"/>
      <c r="M111" s="241">
        <v>3</v>
      </c>
      <c r="N111" s="240">
        <v>7.8947368421052627E-2</v>
      </c>
      <c r="O111" s="27" t="s">
        <v>11</v>
      </c>
      <c r="P111" s="242"/>
      <c r="Q111" s="241">
        <v>205</v>
      </c>
      <c r="R111" s="240">
        <v>5.3947368421052628</v>
      </c>
      <c r="S111" s="27" t="s">
        <v>11</v>
      </c>
    </row>
    <row r="112" spans="1:19" ht="14.25" customHeight="1" x14ac:dyDescent="0.2">
      <c r="A112" s="228" t="s">
        <v>454</v>
      </c>
      <c r="B112" s="228" t="s">
        <v>796</v>
      </c>
      <c r="C112" s="244" t="s">
        <v>108</v>
      </c>
      <c r="D112" s="244"/>
      <c r="E112" s="243">
        <v>121</v>
      </c>
      <c r="F112" s="242"/>
      <c r="G112" s="241">
        <v>1092</v>
      </c>
      <c r="H112" s="241">
        <v>322</v>
      </c>
      <c r="I112" s="241">
        <v>1414</v>
      </c>
      <c r="J112" s="240">
        <v>11.685950413223141</v>
      </c>
      <c r="K112" s="27" t="s">
        <v>11</v>
      </c>
      <c r="L112" s="242"/>
      <c r="M112" s="241">
        <v>282</v>
      </c>
      <c r="N112" s="240">
        <v>2.330578512396694</v>
      </c>
      <c r="O112" s="27" t="s">
        <v>11</v>
      </c>
      <c r="P112" s="242"/>
      <c r="Q112" s="241">
        <v>1696</v>
      </c>
      <c r="R112" s="240">
        <v>14.016528925619834</v>
      </c>
      <c r="S112" s="27" t="s">
        <v>11</v>
      </c>
    </row>
    <row r="113" spans="1:19" ht="14.25" customHeight="1" x14ac:dyDescent="0.2">
      <c r="A113" s="228" t="s">
        <v>455</v>
      </c>
      <c r="B113" s="228" t="s">
        <v>797</v>
      </c>
      <c r="C113" s="244" t="s">
        <v>109</v>
      </c>
      <c r="D113" s="244"/>
      <c r="E113" s="243">
        <v>38</v>
      </c>
      <c r="F113" s="242"/>
      <c r="G113" s="241">
        <v>111</v>
      </c>
      <c r="H113" s="241">
        <v>197</v>
      </c>
      <c r="I113" s="241">
        <v>308</v>
      </c>
      <c r="J113" s="240">
        <v>8.1052631578947363</v>
      </c>
      <c r="K113" s="27" t="s">
        <v>11</v>
      </c>
      <c r="L113" s="242"/>
      <c r="M113" s="241">
        <v>5</v>
      </c>
      <c r="N113" s="240">
        <v>0.13157894736842105</v>
      </c>
      <c r="O113" s="27" t="s">
        <v>11</v>
      </c>
      <c r="P113" s="242"/>
      <c r="Q113" s="241">
        <v>313</v>
      </c>
      <c r="R113" s="240">
        <v>8.2368421052631575</v>
      </c>
      <c r="S113" s="27" t="s">
        <v>11</v>
      </c>
    </row>
    <row r="114" spans="1:19" ht="14.25" customHeight="1" x14ac:dyDescent="0.2">
      <c r="A114" s="228" t="s">
        <v>456</v>
      </c>
      <c r="B114" s="228" t="s">
        <v>798</v>
      </c>
      <c r="C114" s="244" t="s">
        <v>110</v>
      </c>
      <c r="D114" s="244"/>
      <c r="E114" s="243">
        <v>43</v>
      </c>
      <c r="F114" s="242"/>
      <c r="G114" s="241">
        <v>569</v>
      </c>
      <c r="H114" s="241">
        <v>4</v>
      </c>
      <c r="I114" s="241">
        <v>573</v>
      </c>
      <c r="J114" s="240">
        <v>13.325581395348838</v>
      </c>
      <c r="K114" s="27" t="s">
        <v>11</v>
      </c>
      <c r="L114" s="242"/>
      <c r="M114" s="241">
        <v>140</v>
      </c>
      <c r="N114" s="240">
        <v>3.2558139534883721</v>
      </c>
      <c r="O114" s="27" t="s">
        <v>11</v>
      </c>
      <c r="P114" s="242"/>
      <c r="Q114" s="241">
        <v>713</v>
      </c>
      <c r="R114" s="240">
        <v>16.581395348837209</v>
      </c>
      <c r="S114" s="27" t="s">
        <v>11</v>
      </c>
    </row>
    <row r="115" spans="1:19" ht="14.25" customHeight="1" x14ac:dyDescent="0.2">
      <c r="A115" s="228" t="s">
        <v>457</v>
      </c>
      <c r="B115" s="228" t="s">
        <v>799</v>
      </c>
      <c r="C115" s="244" t="s">
        <v>111</v>
      </c>
      <c r="D115" s="244"/>
      <c r="E115" s="243">
        <v>20</v>
      </c>
      <c r="F115" s="242"/>
      <c r="G115" s="241">
        <v>5</v>
      </c>
      <c r="H115" s="241">
        <v>44</v>
      </c>
      <c r="I115" s="241">
        <v>49</v>
      </c>
      <c r="J115" s="240">
        <v>2.4500000000000002</v>
      </c>
      <c r="K115" s="27" t="s">
        <v>11</v>
      </c>
      <c r="L115" s="242"/>
      <c r="M115" s="241">
        <v>8</v>
      </c>
      <c r="N115" s="240">
        <v>0.4</v>
      </c>
      <c r="O115" s="27" t="s">
        <v>11</v>
      </c>
      <c r="P115" s="242"/>
      <c r="Q115" s="241">
        <v>57</v>
      </c>
      <c r="R115" s="240">
        <v>2.85</v>
      </c>
      <c r="S115" s="27" t="s">
        <v>11</v>
      </c>
    </row>
    <row r="116" spans="1:19" ht="14.25" customHeight="1" x14ac:dyDescent="0.2">
      <c r="A116" s="228" t="s">
        <v>458</v>
      </c>
      <c r="B116" s="228" t="s">
        <v>800</v>
      </c>
      <c r="C116" s="244" t="s">
        <v>112</v>
      </c>
      <c r="D116" s="244"/>
      <c r="E116" s="243">
        <v>48</v>
      </c>
      <c r="F116" s="242"/>
      <c r="G116" s="241">
        <v>57</v>
      </c>
      <c r="H116" s="241">
        <v>0</v>
      </c>
      <c r="I116" s="241">
        <v>57</v>
      </c>
      <c r="J116" s="240">
        <v>1.1875</v>
      </c>
      <c r="K116" s="27" t="s">
        <v>11</v>
      </c>
      <c r="L116" s="242"/>
      <c r="M116" s="241">
        <v>101</v>
      </c>
      <c r="N116" s="240">
        <v>2.1041666666666665</v>
      </c>
      <c r="O116" s="27" t="s">
        <v>11</v>
      </c>
      <c r="P116" s="242"/>
      <c r="Q116" s="241">
        <v>158</v>
      </c>
      <c r="R116" s="240">
        <v>3.2916666666666665</v>
      </c>
      <c r="S116" s="27" t="s">
        <v>11</v>
      </c>
    </row>
    <row r="117" spans="1:19" ht="14.25" customHeight="1" x14ac:dyDescent="0.2">
      <c r="A117" s="228" t="s">
        <v>459</v>
      </c>
      <c r="B117" s="228" t="s">
        <v>801</v>
      </c>
      <c r="C117" s="244" t="s">
        <v>113</v>
      </c>
      <c r="D117" s="244"/>
      <c r="E117" s="243">
        <v>42</v>
      </c>
      <c r="F117" s="242"/>
      <c r="G117" s="241">
        <v>27</v>
      </c>
      <c r="H117" s="241">
        <v>5</v>
      </c>
      <c r="I117" s="241">
        <v>32</v>
      </c>
      <c r="J117" s="240">
        <v>0.76190476190476186</v>
      </c>
      <c r="K117" s="27" t="s">
        <v>11</v>
      </c>
      <c r="L117" s="242"/>
      <c r="M117" s="241">
        <v>48</v>
      </c>
      <c r="N117" s="240">
        <v>1.1428571428571428</v>
      </c>
      <c r="O117" s="27" t="s">
        <v>11</v>
      </c>
      <c r="P117" s="242"/>
      <c r="Q117" s="241">
        <v>80</v>
      </c>
      <c r="R117" s="240">
        <v>1.9047619047619047</v>
      </c>
      <c r="S117" s="27" t="s">
        <v>11</v>
      </c>
    </row>
    <row r="118" spans="1:19" ht="14.25" customHeight="1" x14ac:dyDescent="0.2">
      <c r="A118" s="228" t="s">
        <v>460</v>
      </c>
      <c r="B118" s="228" t="s">
        <v>802</v>
      </c>
      <c r="C118" s="244" t="s">
        <v>114</v>
      </c>
      <c r="D118" s="244"/>
      <c r="E118" s="243">
        <v>44</v>
      </c>
      <c r="F118" s="242"/>
      <c r="G118" s="241">
        <v>150</v>
      </c>
      <c r="H118" s="241">
        <v>195</v>
      </c>
      <c r="I118" s="241">
        <v>345</v>
      </c>
      <c r="J118" s="240">
        <v>7.8409090909090908</v>
      </c>
      <c r="K118" s="27" t="s">
        <v>11</v>
      </c>
      <c r="L118" s="242"/>
      <c r="M118" s="241">
        <v>30</v>
      </c>
      <c r="N118" s="240">
        <v>0.68181818181818177</v>
      </c>
      <c r="O118" s="27" t="s">
        <v>11</v>
      </c>
      <c r="P118" s="242"/>
      <c r="Q118" s="241">
        <v>375</v>
      </c>
      <c r="R118" s="240">
        <v>8.5227272727272734</v>
      </c>
      <c r="S118" s="27" t="s">
        <v>11</v>
      </c>
    </row>
    <row r="119" spans="1:19" ht="14.25" customHeight="1" x14ac:dyDescent="0.2">
      <c r="A119" s="228" t="s">
        <v>461</v>
      </c>
      <c r="B119" s="228" t="s">
        <v>803</v>
      </c>
      <c r="C119" s="244" t="s">
        <v>115</v>
      </c>
      <c r="D119" s="244"/>
      <c r="E119" s="243">
        <v>38</v>
      </c>
      <c r="F119" s="242"/>
      <c r="G119" s="241">
        <v>7</v>
      </c>
      <c r="H119" s="241">
        <v>122</v>
      </c>
      <c r="I119" s="241">
        <v>129</v>
      </c>
      <c r="J119" s="240">
        <v>3.3947368421052633</v>
      </c>
      <c r="K119" s="27" t="s">
        <v>11</v>
      </c>
      <c r="L119" s="242"/>
      <c r="M119" s="241">
        <v>0</v>
      </c>
      <c r="N119" s="240">
        <v>0</v>
      </c>
      <c r="O119" s="27" t="s">
        <v>11</v>
      </c>
      <c r="P119" s="242"/>
      <c r="Q119" s="241">
        <v>129</v>
      </c>
      <c r="R119" s="240">
        <v>3.3947368421052633</v>
      </c>
      <c r="S119" s="27" t="s">
        <v>11</v>
      </c>
    </row>
    <row r="120" spans="1:19" ht="14.25" customHeight="1" x14ac:dyDescent="0.2">
      <c r="A120" s="228" t="s">
        <v>462</v>
      </c>
      <c r="B120" s="228" t="s">
        <v>804</v>
      </c>
      <c r="C120" s="244" t="s">
        <v>116</v>
      </c>
      <c r="D120" s="244"/>
      <c r="E120" s="243">
        <v>90</v>
      </c>
      <c r="F120" s="242"/>
      <c r="G120" s="241">
        <v>1481</v>
      </c>
      <c r="H120" s="241">
        <v>396</v>
      </c>
      <c r="I120" s="241">
        <v>1877</v>
      </c>
      <c r="J120" s="240">
        <v>20.855555555555554</v>
      </c>
      <c r="K120" s="27" t="s">
        <v>11</v>
      </c>
      <c r="L120" s="242"/>
      <c r="M120" s="241">
        <v>0</v>
      </c>
      <c r="N120" s="240">
        <v>0</v>
      </c>
      <c r="O120" s="27" t="s">
        <v>11</v>
      </c>
      <c r="P120" s="242"/>
      <c r="Q120" s="241">
        <v>1877</v>
      </c>
      <c r="R120" s="240">
        <v>20.855555555555554</v>
      </c>
      <c r="S120" s="27" t="s">
        <v>11</v>
      </c>
    </row>
    <row r="121" spans="1:19" ht="14.25" customHeight="1" x14ac:dyDescent="0.2">
      <c r="A121" s="228" t="s">
        <v>463</v>
      </c>
      <c r="B121" s="228" t="s">
        <v>805</v>
      </c>
      <c r="C121" s="244" t="s">
        <v>117</v>
      </c>
      <c r="D121" s="244"/>
      <c r="E121" s="243">
        <v>129</v>
      </c>
      <c r="F121" s="242"/>
      <c r="G121" s="241">
        <v>2119</v>
      </c>
      <c r="H121" s="241">
        <v>2441</v>
      </c>
      <c r="I121" s="241">
        <v>4560</v>
      </c>
      <c r="J121" s="240">
        <v>35.348837209302324</v>
      </c>
      <c r="K121" s="27" t="s">
        <v>11</v>
      </c>
      <c r="L121" s="242"/>
      <c r="M121" s="241">
        <v>60</v>
      </c>
      <c r="N121" s="240">
        <v>0.46511627906976744</v>
      </c>
      <c r="O121" s="27" t="s">
        <v>11</v>
      </c>
      <c r="P121" s="242"/>
      <c r="Q121" s="241">
        <v>4620</v>
      </c>
      <c r="R121" s="240">
        <v>35.813953488372093</v>
      </c>
      <c r="S121" s="27" t="s">
        <v>11</v>
      </c>
    </row>
    <row r="122" spans="1:19" ht="14.25" customHeight="1" x14ac:dyDescent="0.2">
      <c r="A122" s="228" t="s">
        <v>464</v>
      </c>
      <c r="B122" s="228" t="s">
        <v>806</v>
      </c>
      <c r="C122" s="244" t="s">
        <v>118</v>
      </c>
      <c r="D122" s="244"/>
      <c r="E122" s="243">
        <v>23</v>
      </c>
      <c r="F122" s="242"/>
      <c r="G122" s="241">
        <v>20</v>
      </c>
      <c r="H122" s="241">
        <v>0</v>
      </c>
      <c r="I122" s="241">
        <v>20</v>
      </c>
      <c r="J122" s="240">
        <v>0.86956521739130432</v>
      </c>
      <c r="K122" s="27">
        <v>3</v>
      </c>
      <c r="L122" s="242"/>
      <c r="M122" s="241">
        <v>48</v>
      </c>
      <c r="N122" s="240">
        <v>2.0869565217391304</v>
      </c>
      <c r="O122" s="27">
        <v>3</v>
      </c>
      <c r="P122" s="242"/>
      <c r="Q122" s="241">
        <v>68</v>
      </c>
      <c r="R122" s="240">
        <v>2.9565217391304346</v>
      </c>
      <c r="S122" s="27">
        <v>3</v>
      </c>
    </row>
    <row r="123" spans="1:19" ht="14.25" customHeight="1" x14ac:dyDescent="0.2">
      <c r="A123" s="228" t="s">
        <v>465</v>
      </c>
      <c r="B123" s="228" t="s">
        <v>807</v>
      </c>
      <c r="C123" s="244" t="s">
        <v>119</v>
      </c>
      <c r="D123" s="244"/>
      <c r="E123" s="243">
        <v>47</v>
      </c>
      <c r="F123" s="242"/>
      <c r="G123" s="241">
        <v>55</v>
      </c>
      <c r="H123" s="241">
        <v>156</v>
      </c>
      <c r="I123" s="241">
        <v>211</v>
      </c>
      <c r="J123" s="240">
        <v>4.4893617021276597</v>
      </c>
      <c r="K123" s="27" t="s">
        <v>11</v>
      </c>
      <c r="L123" s="242"/>
      <c r="M123" s="241">
        <v>26</v>
      </c>
      <c r="N123" s="240">
        <v>0.55319148936170215</v>
      </c>
      <c r="O123" s="27" t="s">
        <v>11</v>
      </c>
      <c r="P123" s="242"/>
      <c r="Q123" s="241">
        <v>237</v>
      </c>
      <c r="R123" s="240">
        <v>5.042553191489362</v>
      </c>
      <c r="S123" s="27" t="s">
        <v>11</v>
      </c>
    </row>
    <row r="124" spans="1:19" ht="14.25" customHeight="1" x14ac:dyDescent="0.2">
      <c r="A124" s="228" t="s">
        <v>466</v>
      </c>
      <c r="B124" s="228" t="s">
        <v>808</v>
      </c>
      <c r="C124" s="244" t="s">
        <v>120</v>
      </c>
      <c r="D124" s="244"/>
      <c r="E124" s="243">
        <v>15</v>
      </c>
      <c r="F124" s="242"/>
      <c r="G124" s="241">
        <v>214</v>
      </c>
      <c r="H124" s="241">
        <v>47</v>
      </c>
      <c r="I124" s="241">
        <v>261</v>
      </c>
      <c r="J124" s="240">
        <v>17.399999999999999</v>
      </c>
      <c r="K124" s="27" t="s">
        <v>11</v>
      </c>
      <c r="L124" s="242"/>
      <c r="M124" s="241">
        <v>10</v>
      </c>
      <c r="N124" s="240">
        <v>0.66666666666666663</v>
      </c>
      <c r="O124" s="27" t="s">
        <v>11</v>
      </c>
      <c r="P124" s="242"/>
      <c r="Q124" s="241">
        <v>271</v>
      </c>
      <c r="R124" s="240">
        <v>18.066666666666666</v>
      </c>
      <c r="S124" s="27" t="s">
        <v>11</v>
      </c>
    </row>
    <row r="125" spans="1:19" ht="14.25" customHeight="1" x14ac:dyDescent="0.2">
      <c r="A125" s="228" t="s">
        <v>467</v>
      </c>
      <c r="B125" s="228" t="s">
        <v>809</v>
      </c>
      <c r="C125" s="244" t="s">
        <v>121</v>
      </c>
      <c r="D125" s="244"/>
      <c r="E125" s="243">
        <v>37</v>
      </c>
      <c r="F125" s="242"/>
      <c r="G125" s="241">
        <v>35</v>
      </c>
      <c r="H125" s="241">
        <v>67</v>
      </c>
      <c r="I125" s="241">
        <v>102</v>
      </c>
      <c r="J125" s="240">
        <v>2.7567567567567566</v>
      </c>
      <c r="K125" s="27" t="s">
        <v>11</v>
      </c>
      <c r="L125" s="242"/>
      <c r="M125" s="241">
        <v>9</v>
      </c>
      <c r="N125" s="240">
        <v>0.24324324324324326</v>
      </c>
      <c r="O125" s="27" t="s">
        <v>11</v>
      </c>
      <c r="P125" s="242"/>
      <c r="Q125" s="241">
        <v>111</v>
      </c>
      <c r="R125" s="240">
        <v>3</v>
      </c>
      <c r="S125" s="27" t="s">
        <v>11</v>
      </c>
    </row>
    <row r="126" spans="1:19" ht="14.25" customHeight="1" x14ac:dyDescent="0.2">
      <c r="A126" s="228" t="s">
        <v>468</v>
      </c>
      <c r="B126" s="228" t="s">
        <v>810</v>
      </c>
      <c r="C126" s="244" t="s">
        <v>122</v>
      </c>
      <c r="D126" s="244"/>
      <c r="E126" s="243">
        <v>36</v>
      </c>
      <c r="F126" s="242"/>
      <c r="G126" s="241">
        <v>137</v>
      </c>
      <c r="H126" s="241">
        <v>261</v>
      </c>
      <c r="I126" s="241">
        <v>398</v>
      </c>
      <c r="J126" s="240">
        <v>11.055555555555555</v>
      </c>
      <c r="K126" s="27" t="s">
        <v>11</v>
      </c>
      <c r="L126" s="242"/>
      <c r="M126" s="241">
        <v>8</v>
      </c>
      <c r="N126" s="240">
        <v>0.22222222222222221</v>
      </c>
      <c r="O126" s="27" t="s">
        <v>11</v>
      </c>
      <c r="P126" s="242"/>
      <c r="Q126" s="241">
        <v>406</v>
      </c>
      <c r="R126" s="240">
        <v>11.277777777777779</v>
      </c>
      <c r="S126" s="27" t="s">
        <v>11</v>
      </c>
    </row>
    <row r="127" spans="1:19" ht="14.25" customHeight="1" x14ac:dyDescent="0.2">
      <c r="A127" s="228" t="s">
        <v>469</v>
      </c>
      <c r="B127" s="228" t="s">
        <v>811</v>
      </c>
      <c r="C127" s="244" t="s">
        <v>123</v>
      </c>
      <c r="D127" s="244"/>
      <c r="E127" s="243">
        <v>55</v>
      </c>
      <c r="F127" s="242"/>
      <c r="G127" s="241">
        <v>191</v>
      </c>
      <c r="H127" s="241">
        <v>159</v>
      </c>
      <c r="I127" s="241">
        <v>350</v>
      </c>
      <c r="J127" s="240">
        <v>6.3636363636363633</v>
      </c>
      <c r="K127" s="27" t="s">
        <v>11</v>
      </c>
      <c r="L127" s="242"/>
      <c r="M127" s="241">
        <v>3</v>
      </c>
      <c r="N127" s="240">
        <v>5.4545454545454543E-2</v>
      </c>
      <c r="O127" s="27" t="s">
        <v>11</v>
      </c>
      <c r="P127" s="242"/>
      <c r="Q127" s="241">
        <v>353</v>
      </c>
      <c r="R127" s="240">
        <v>6.418181818181818</v>
      </c>
      <c r="S127" s="27" t="s">
        <v>11</v>
      </c>
    </row>
    <row r="128" spans="1:19" ht="14.25" customHeight="1" x14ac:dyDescent="0.2">
      <c r="A128" s="228" t="s">
        <v>470</v>
      </c>
      <c r="B128" s="228" t="s">
        <v>812</v>
      </c>
      <c r="C128" s="244" t="s">
        <v>124</v>
      </c>
      <c r="D128" s="244"/>
      <c r="E128" s="243">
        <v>36</v>
      </c>
      <c r="F128" s="242"/>
      <c r="G128" s="241">
        <v>24</v>
      </c>
      <c r="H128" s="241">
        <v>27</v>
      </c>
      <c r="I128" s="241">
        <v>51</v>
      </c>
      <c r="J128" s="240">
        <v>1.4166666666666667</v>
      </c>
      <c r="K128" s="27" t="s">
        <v>11</v>
      </c>
      <c r="L128" s="242"/>
      <c r="M128" s="241">
        <v>8</v>
      </c>
      <c r="N128" s="240">
        <v>0.22222222222222221</v>
      </c>
      <c r="O128" s="27" t="s">
        <v>11</v>
      </c>
      <c r="P128" s="242"/>
      <c r="Q128" s="241">
        <v>59</v>
      </c>
      <c r="R128" s="240">
        <v>1.6388888888888888</v>
      </c>
      <c r="S128" s="27" t="s">
        <v>11</v>
      </c>
    </row>
    <row r="129" spans="1:19" ht="14.25" customHeight="1" x14ac:dyDescent="0.2">
      <c r="A129" s="228" t="s">
        <v>471</v>
      </c>
      <c r="B129" s="228" t="s">
        <v>813</v>
      </c>
      <c r="C129" s="244" t="s">
        <v>125</v>
      </c>
      <c r="D129" s="244"/>
      <c r="E129" s="243">
        <v>32</v>
      </c>
      <c r="F129" s="242"/>
      <c r="G129" s="241">
        <v>78</v>
      </c>
      <c r="H129" s="241">
        <v>52</v>
      </c>
      <c r="I129" s="241">
        <v>130</v>
      </c>
      <c r="J129" s="240">
        <v>4.0625</v>
      </c>
      <c r="K129" s="27" t="s">
        <v>11</v>
      </c>
      <c r="L129" s="242"/>
      <c r="M129" s="241">
        <v>106</v>
      </c>
      <c r="N129" s="240">
        <v>3.3125</v>
      </c>
      <c r="O129" s="27" t="s">
        <v>11</v>
      </c>
      <c r="P129" s="242"/>
      <c r="Q129" s="241">
        <v>236</v>
      </c>
      <c r="R129" s="240">
        <v>7.375</v>
      </c>
      <c r="S129" s="27" t="s">
        <v>11</v>
      </c>
    </row>
    <row r="130" spans="1:19" ht="14.25" customHeight="1" x14ac:dyDescent="0.2">
      <c r="A130" s="228" t="s">
        <v>472</v>
      </c>
      <c r="B130" s="228" t="s">
        <v>814</v>
      </c>
      <c r="C130" s="244" t="s">
        <v>126</v>
      </c>
      <c r="D130" s="244"/>
      <c r="E130" s="243">
        <v>37</v>
      </c>
      <c r="F130" s="242"/>
      <c r="G130" s="241">
        <v>30</v>
      </c>
      <c r="H130" s="241">
        <v>84</v>
      </c>
      <c r="I130" s="241">
        <v>114</v>
      </c>
      <c r="J130" s="240">
        <v>3.0810810810810811</v>
      </c>
      <c r="K130" s="27" t="s">
        <v>11</v>
      </c>
      <c r="L130" s="242"/>
      <c r="M130" s="241">
        <v>61</v>
      </c>
      <c r="N130" s="240">
        <v>1.6486486486486487</v>
      </c>
      <c r="O130" s="27" t="s">
        <v>11</v>
      </c>
      <c r="P130" s="242"/>
      <c r="Q130" s="241">
        <v>175</v>
      </c>
      <c r="R130" s="240">
        <v>4.7297297297297298</v>
      </c>
      <c r="S130" s="27" t="s">
        <v>11</v>
      </c>
    </row>
    <row r="131" spans="1:19" ht="14.25" customHeight="1" x14ac:dyDescent="0.2">
      <c r="A131" s="228" t="s">
        <v>11</v>
      </c>
      <c r="C131" s="244"/>
      <c r="D131" s="244"/>
      <c r="E131" s="243" t="s">
        <v>11</v>
      </c>
      <c r="F131" s="242"/>
      <c r="G131" s="241"/>
      <c r="H131" s="241"/>
      <c r="I131" s="241"/>
      <c r="J131" s="240" t="s">
        <v>11</v>
      </c>
      <c r="K131" s="27"/>
      <c r="L131" s="242"/>
      <c r="M131" s="241"/>
      <c r="N131" s="240" t="s">
        <v>11</v>
      </c>
      <c r="O131" s="27"/>
      <c r="P131" s="242"/>
      <c r="Q131" s="241"/>
      <c r="R131" s="240" t="s">
        <v>11</v>
      </c>
      <c r="S131" s="27"/>
    </row>
    <row r="132" spans="1:19" s="24" customFormat="1" ht="14.25" customHeight="1" x14ac:dyDescent="0.25">
      <c r="A132" s="251" t="s">
        <v>473</v>
      </c>
      <c r="B132" s="228" t="s">
        <v>815</v>
      </c>
      <c r="C132" s="250" t="s">
        <v>127</v>
      </c>
      <c r="D132" s="250"/>
      <c r="E132" s="249">
        <v>2242</v>
      </c>
      <c r="F132" s="269"/>
      <c r="G132" s="246">
        <v>7700</v>
      </c>
      <c r="H132" s="246">
        <v>10700</v>
      </c>
      <c r="I132" s="246">
        <v>18400</v>
      </c>
      <c r="J132" s="245">
        <v>8.2069580731489733</v>
      </c>
      <c r="K132" s="247"/>
      <c r="L132" s="247"/>
      <c r="M132" s="246">
        <v>700</v>
      </c>
      <c r="N132" s="245">
        <v>0.31222123104371097</v>
      </c>
      <c r="O132" s="25"/>
      <c r="P132" s="247"/>
      <c r="Q132" s="246">
        <v>19200</v>
      </c>
      <c r="R132" s="245">
        <v>8.5637823371989299</v>
      </c>
      <c r="S132" s="25"/>
    </row>
    <row r="133" spans="1:19" ht="14.25" customHeight="1" x14ac:dyDescent="0.2">
      <c r="A133" s="228" t="s">
        <v>11</v>
      </c>
      <c r="C133" s="244"/>
      <c r="D133" s="244"/>
      <c r="E133" s="243" t="s">
        <v>11</v>
      </c>
      <c r="F133" s="242"/>
      <c r="G133" s="241"/>
      <c r="H133" s="241"/>
      <c r="I133" s="241"/>
      <c r="J133" s="240" t="s">
        <v>11</v>
      </c>
      <c r="K133" s="242"/>
      <c r="L133" s="242"/>
      <c r="M133" s="241"/>
      <c r="N133" s="240" t="s">
        <v>11</v>
      </c>
      <c r="O133" s="27"/>
      <c r="P133" s="242"/>
      <c r="Q133" s="241"/>
      <c r="R133" s="240" t="s">
        <v>11</v>
      </c>
      <c r="S133" s="27"/>
    </row>
    <row r="134" spans="1:19" ht="14.25" customHeight="1" x14ac:dyDescent="0.2">
      <c r="A134" s="228" t="s">
        <v>474</v>
      </c>
      <c r="B134" s="228" t="s">
        <v>816</v>
      </c>
      <c r="C134" s="244" t="s">
        <v>128</v>
      </c>
      <c r="D134" s="244"/>
      <c r="E134" s="243">
        <v>406</v>
      </c>
      <c r="F134" s="242"/>
      <c r="G134" s="241">
        <v>1396</v>
      </c>
      <c r="H134" s="241">
        <v>3414</v>
      </c>
      <c r="I134" s="241">
        <v>4810</v>
      </c>
      <c r="J134" s="240">
        <v>11.847290640394089</v>
      </c>
      <c r="K134" s="242" t="s">
        <v>11</v>
      </c>
      <c r="L134" s="242"/>
      <c r="M134" s="241">
        <v>22</v>
      </c>
      <c r="N134" s="240">
        <v>5.4187192118226604E-2</v>
      </c>
      <c r="O134" s="27" t="s">
        <v>11</v>
      </c>
      <c r="P134" s="242"/>
      <c r="Q134" s="241">
        <v>4832</v>
      </c>
      <c r="R134" s="240">
        <v>11.901477832512315</v>
      </c>
      <c r="S134" s="27" t="s">
        <v>11</v>
      </c>
    </row>
    <row r="135" spans="1:19" ht="14.25" customHeight="1" x14ac:dyDescent="0.2">
      <c r="A135" s="228" t="s">
        <v>475</v>
      </c>
      <c r="B135" s="228" t="s">
        <v>817</v>
      </c>
      <c r="C135" s="244" t="s">
        <v>129</v>
      </c>
      <c r="D135" s="244"/>
      <c r="E135" s="243">
        <v>38</v>
      </c>
      <c r="F135" s="242"/>
      <c r="G135" s="241">
        <v>73</v>
      </c>
      <c r="H135" s="241">
        <v>91</v>
      </c>
      <c r="I135" s="241">
        <v>164</v>
      </c>
      <c r="J135" s="240">
        <v>4.3157894736842106</v>
      </c>
      <c r="K135" s="242" t="s">
        <v>11</v>
      </c>
      <c r="L135" s="242"/>
      <c r="M135" s="241">
        <v>37</v>
      </c>
      <c r="N135" s="240">
        <v>0.97368421052631582</v>
      </c>
      <c r="O135" s="27" t="s">
        <v>11</v>
      </c>
      <c r="P135" s="242"/>
      <c r="Q135" s="241">
        <v>201</v>
      </c>
      <c r="R135" s="240">
        <v>5.2894736842105265</v>
      </c>
      <c r="S135" s="27" t="s">
        <v>11</v>
      </c>
    </row>
    <row r="136" spans="1:19" ht="14.25" customHeight="1" x14ac:dyDescent="0.2">
      <c r="A136" s="228" t="s">
        <v>476</v>
      </c>
      <c r="B136" s="228" t="s">
        <v>818</v>
      </c>
      <c r="C136" s="244" t="s">
        <v>130</v>
      </c>
      <c r="D136" s="244"/>
      <c r="E136" s="243">
        <v>39</v>
      </c>
      <c r="F136" s="242"/>
      <c r="G136" s="241">
        <v>317</v>
      </c>
      <c r="H136" s="241">
        <v>0</v>
      </c>
      <c r="I136" s="241">
        <v>317</v>
      </c>
      <c r="J136" s="240">
        <v>8.1282051282051277</v>
      </c>
      <c r="K136" s="242" t="s">
        <v>11</v>
      </c>
      <c r="L136" s="242"/>
      <c r="M136" s="241">
        <v>160</v>
      </c>
      <c r="N136" s="240">
        <v>4.1025641025641022</v>
      </c>
      <c r="O136" s="27" t="s">
        <v>11</v>
      </c>
      <c r="P136" s="242"/>
      <c r="Q136" s="241">
        <v>477</v>
      </c>
      <c r="R136" s="240">
        <v>12.23076923076923</v>
      </c>
      <c r="S136" s="27" t="s">
        <v>11</v>
      </c>
    </row>
    <row r="137" spans="1:19" ht="14.25" customHeight="1" x14ac:dyDescent="0.2">
      <c r="A137" s="228" t="s">
        <v>477</v>
      </c>
      <c r="B137" s="228" t="s">
        <v>819</v>
      </c>
      <c r="C137" s="244" t="s">
        <v>131</v>
      </c>
      <c r="D137" s="244"/>
      <c r="E137" s="243">
        <v>127</v>
      </c>
      <c r="F137" s="242"/>
      <c r="G137" s="241">
        <v>194</v>
      </c>
      <c r="H137" s="241">
        <v>729</v>
      </c>
      <c r="I137" s="241">
        <v>923</v>
      </c>
      <c r="J137" s="240">
        <v>7.2677165354330713</v>
      </c>
      <c r="K137" s="242" t="s">
        <v>11</v>
      </c>
      <c r="L137" s="242"/>
      <c r="M137" s="241">
        <v>5</v>
      </c>
      <c r="N137" s="240">
        <v>3.937007874015748E-2</v>
      </c>
      <c r="O137" s="27" t="s">
        <v>11</v>
      </c>
      <c r="P137" s="242"/>
      <c r="Q137" s="241">
        <v>928</v>
      </c>
      <c r="R137" s="240">
        <v>7.3070866141732287</v>
      </c>
      <c r="S137" s="27" t="s">
        <v>11</v>
      </c>
    </row>
    <row r="138" spans="1:19" ht="14.25" customHeight="1" x14ac:dyDescent="0.2">
      <c r="A138" s="228" t="s">
        <v>478</v>
      </c>
      <c r="B138" s="228" t="s">
        <v>820</v>
      </c>
      <c r="C138" s="244" t="s">
        <v>132</v>
      </c>
      <c r="D138" s="244"/>
      <c r="E138" s="243">
        <v>127</v>
      </c>
      <c r="F138" s="242"/>
      <c r="G138" s="241">
        <v>295</v>
      </c>
      <c r="H138" s="241">
        <v>250</v>
      </c>
      <c r="I138" s="241">
        <v>545</v>
      </c>
      <c r="J138" s="240">
        <v>4.2913385826771657</v>
      </c>
      <c r="K138" s="242" t="s">
        <v>11</v>
      </c>
      <c r="L138" s="242"/>
      <c r="M138" s="241">
        <v>7</v>
      </c>
      <c r="N138" s="240">
        <v>5.5118110236220472E-2</v>
      </c>
      <c r="O138" s="27" t="s">
        <v>11</v>
      </c>
      <c r="P138" s="242"/>
      <c r="Q138" s="241">
        <v>552</v>
      </c>
      <c r="R138" s="240">
        <v>4.3464566929133861</v>
      </c>
      <c r="S138" s="27" t="s">
        <v>11</v>
      </c>
    </row>
    <row r="139" spans="1:19" ht="14.25" customHeight="1" x14ac:dyDescent="0.2">
      <c r="A139" s="228" t="s">
        <v>479</v>
      </c>
      <c r="B139" s="228" t="s">
        <v>821</v>
      </c>
      <c r="C139" s="244" t="s">
        <v>133</v>
      </c>
      <c r="D139" s="244"/>
      <c r="E139" s="243">
        <v>45</v>
      </c>
      <c r="F139" s="242"/>
      <c r="G139" s="241">
        <v>27</v>
      </c>
      <c r="H139" s="241">
        <v>17</v>
      </c>
      <c r="I139" s="241">
        <v>44</v>
      </c>
      <c r="J139" s="240">
        <v>0.97777777777777775</v>
      </c>
      <c r="K139" s="242" t="s">
        <v>11</v>
      </c>
      <c r="L139" s="242"/>
      <c r="M139" s="241">
        <v>23</v>
      </c>
      <c r="N139" s="240">
        <v>0.51111111111111107</v>
      </c>
      <c r="O139" s="27" t="s">
        <v>11</v>
      </c>
      <c r="P139" s="242"/>
      <c r="Q139" s="241">
        <v>67</v>
      </c>
      <c r="R139" s="240">
        <v>1.4888888888888889</v>
      </c>
      <c r="S139" s="27" t="s">
        <v>11</v>
      </c>
    </row>
    <row r="140" spans="1:19" ht="14.25" customHeight="1" x14ac:dyDescent="0.2">
      <c r="A140" s="228" t="s">
        <v>480</v>
      </c>
      <c r="B140" s="228" t="s">
        <v>822</v>
      </c>
      <c r="C140" s="244" t="s">
        <v>134</v>
      </c>
      <c r="D140" s="244"/>
      <c r="E140" s="243">
        <v>78</v>
      </c>
      <c r="F140" s="242"/>
      <c r="G140" s="241" t="s">
        <v>18</v>
      </c>
      <c r="H140" s="241" t="s">
        <v>18</v>
      </c>
      <c r="I140" s="241">
        <v>813</v>
      </c>
      <c r="J140" s="240">
        <v>10.423076923076923</v>
      </c>
      <c r="K140" s="242" t="s">
        <v>11</v>
      </c>
      <c r="L140" s="242"/>
      <c r="M140" s="241">
        <v>0</v>
      </c>
      <c r="N140" s="240">
        <v>0</v>
      </c>
      <c r="O140" s="27" t="s">
        <v>11</v>
      </c>
      <c r="P140" s="242"/>
      <c r="Q140" s="241">
        <v>813</v>
      </c>
      <c r="R140" s="240">
        <v>10.423076923076923</v>
      </c>
      <c r="S140" s="27" t="s">
        <v>11</v>
      </c>
    </row>
    <row r="141" spans="1:19" ht="14.25" customHeight="1" x14ac:dyDescent="0.2">
      <c r="A141" s="228" t="s">
        <v>481</v>
      </c>
      <c r="B141" s="228" t="s">
        <v>823</v>
      </c>
      <c r="C141" s="244" t="s">
        <v>135</v>
      </c>
      <c r="D141" s="244"/>
      <c r="E141" s="243">
        <v>40</v>
      </c>
      <c r="F141" s="242"/>
      <c r="G141" s="241">
        <v>21</v>
      </c>
      <c r="H141" s="241">
        <v>56</v>
      </c>
      <c r="I141" s="241">
        <v>77</v>
      </c>
      <c r="J141" s="240">
        <v>1.925</v>
      </c>
      <c r="K141" s="242" t="s">
        <v>11</v>
      </c>
      <c r="L141" s="242"/>
      <c r="M141" s="241">
        <v>46</v>
      </c>
      <c r="N141" s="240">
        <v>1.1499999999999999</v>
      </c>
      <c r="O141" s="27" t="s">
        <v>11</v>
      </c>
      <c r="P141" s="242"/>
      <c r="Q141" s="241">
        <v>123</v>
      </c>
      <c r="R141" s="240">
        <v>3.0750000000000002</v>
      </c>
      <c r="S141" s="27" t="s">
        <v>11</v>
      </c>
    </row>
    <row r="142" spans="1:19" ht="14.25" customHeight="1" x14ac:dyDescent="0.2">
      <c r="A142" s="228" t="s">
        <v>482</v>
      </c>
      <c r="B142" s="228" t="s">
        <v>824</v>
      </c>
      <c r="C142" s="244" t="s">
        <v>136</v>
      </c>
      <c r="D142" s="244"/>
      <c r="E142" s="243">
        <v>32</v>
      </c>
      <c r="F142" s="242"/>
      <c r="G142" s="241">
        <v>66</v>
      </c>
      <c r="H142" s="241">
        <v>153</v>
      </c>
      <c r="I142" s="241">
        <v>219</v>
      </c>
      <c r="J142" s="240">
        <v>6.84375</v>
      </c>
      <c r="K142" s="242" t="s">
        <v>11</v>
      </c>
      <c r="L142" s="242"/>
      <c r="M142" s="241">
        <v>3</v>
      </c>
      <c r="N142" s="240">
        <v>9.375E-2</v>
      </c>
      <c r="O142" s="27" t="s">
        <v>11</v>
      </c>
      <c r="P142" s="242"/>
      <c r="Q142" s="241">
        <v>222</v>
      </c>
      <c r="R142" s="240">
        <v>6.9375</v>
      </c>
      <c r="S142" s="27" t="s">
        <v>11</v>
      </c>
    </row>
    <row r="143" spans="1:19" ht="14.25" customHeight="1" x14ac:dyDescent="0.2">
      <c r="A143" s="228" t="s">
        <v>483</v>
      </c>
      <c r="B143" s="228" t="s">
        <v>825</v>
      </c>
      <c r="C143" s="244" t="s">
        <v>137</v>
      </c>
      <c r="D143" s="244"/>
      <c r="E143" s="243">
        <v>53</v>
      </c>
      <c r="F143" s="242"/>
      <c r="G143" s="241">
        <v>100</v>
      </c>
      <c r="H143" s="241">
        <v>321</v>
      </c>
      <c r="I143" s="241">
        <v>421</v>
      </c>
      <c r="J143" s="240">
        <v>7.9433962264150946</v>
      </c>
      <c r="K143" s="242" t="s">
        <v>11</v>
      </c>
      <c r="L143" s="242"/>
      <c r="M143" s="241">
        <v>0</v>
      </c>
      <c r="N143" s="240">
        <v>0</v>
      </c>
      <c r="O143" s="27" t="s">
        <v>11</v>
      </c>
      <c r="P143" s="242"/>
      <c r="Q143" s="241">
        <v>421</v>
      </c>
      <c r="R143" s="240">
        <v>7.9433962264150946</v>
      </c>
      <c r="S143" s="27" t="s">
        <v>11</v>
      </c>
    </row>
    <row r="144" spans="1:19" ht="14.25" customHeight="1" x14ac:dyDescent="0.2">
      <c r="A144" s="228" t="s">
        <v>484</v>
      </c>
      <c r="B144" s="228" t="s">
        <v>826</v>
      </c>
      <c r="C144" s="244" t="s">
        <v>138</v>
      </c>
      <c r="D144" s="244"/>
      <c r="E144" s="243">
        <v>26</v>
      </c>
      <c r="F144" s="242"/>
      <c r="G144" s="241">
        <v>26</v>
      </c>
      <c r="H144" s="241">
        <v>5</v>
      </c>
      <c r="I144" s="241">
        <v>31</v>
      </c>
      <c r="J144" s="240">
        <v>1.1923076923076923</v>
      </c>
      <c r="K144" s="242" t="s">
        <v>11</v>
      </c>
      <c r="L144" s="242"/>
      <c r="M144" s="241">
        <v>11</v>
      </c>
      <c r="N144" s="240">
        <v>0.42307692307692307</v>
      </c>
      <c r="O144" s="27" t="s">
        <v>11</v>
      </c>
      <c r="P144" s="242"/>
      <c r="Q144" s="241">
        <v>42</v>
      </c>
      <c r="R144" s="240">
        <v>1.6153846153846154</v>
      </c>
      <c r="S144" s="27" t="s">
        <v>11</v>
      </c>
    </row>
    <row r="145" spans="1:19" ht="14.25" customHeight="1" x14ac:dyDescent="0.2">
      <c r="A145" s="228" t="s">
        <v>485</v>
      </c>
      <c r="B145" s="228" t="s">
        <v>827</v>
      </c>
      <c r="C145" s="244" t="s">
        <v>139</v>
      </c>
      <c r="D145" s="244"/>
      <c r="E145" s="243">
        <v>51</v>
      </c>
      <c r="F145" s="242"/>
      <c r="G145" s="241">
        <v>61</v>
      </c>
      <c r="H145" s="241">
        <v>152</v>
      </c>
      <c r="I145" s="241">
        <v>213</v>
      </c>
      <c r="J145" s="240">
        <v>4.1764705882352944</v>
      </c>
      <c r="K145" s="242" t="s">
        <v>11</v>
      </c>
      <c r="L145" s="242"/>
      <c r="M145" s="241">
        <v>30</v>
      </c>
      <c r="N145" s="240">
        <v>0.58823529411764708</v>
      </c>
      <c r="O145" s="27" t="s">
        <v>11</v>
      </c>
      <c r="P145" s="242"/>
      <c r="Q145" s="241">
        <v>243</v>
      </c>
      <c r="R145" s="240">
        <v>4.7647058823529411</v>
      </c>
      <c r="S145" s="27" t="s">
        <v>11</v>
      </c>
    </row>
    <row r="146" spans="1:19" ht="14.25" customHeight="1" x14ac:dyDescent="0.2">
      <c r="A146" s="228" t="s">
        <v>486</v>
      </c>
      <c r="B146" s="228" t="s">
        <v>828</v>
      </c>
      <c r="C146" s="244" t="s">
        <v>140</v>
      </c>
      <c r="D146" s="244"/>
      <c r="E146" s="243">
        <v>33</v>
      </c>
      <c r="F146" s="242"/>
      <c r="G146" s="241">
        <v>97</v>
      </c>
      <c r="H146" s="241">
        <v>25</v>
      </c>
      <c r="I146" s="241">
        <v>122</v>
      </c>
      <c r="J146" s="240">
        <v>3.6969696969696968</v>
      </c>
      <c r="K146" s="242" t="s">
        <v>11</v>
      </c>
      <c r="L146" s="242"/>
      <c r="M146" s="241">
        <v>148</v>
      </c>
      <c r="N146" s="240">
        <v>4.4848484848484844</v>
      </c>
      <c r="O146" s="27" t="s">
        <v>11</v>
      </c>
      <c r="P146" s="242"/>
      <c r="Q146" s="241">
        <v>270</v>
      </c>
      <c r="R146" s="240">
        <v>8.1818181818181817</v>
      </c>
      <c r="S146" s="27" t="s">
        <v>11</v>
      </c>
    </row>
    <row r="147" spans="1:19" ht="14.25" customHeight="1" x14ac:dyDescent="0.2">
      <c r="A147" s="228" t="s">
        <v>487</v>
      </c>
      <c r="B147" s="228" t="s">
        <v>829</v>
      </c>
      <c r="C147" s="244" t="s">
        <v>141</v>
      </c>
      <c r="D147" s="244"/>
      <c r="E147" s="243">
        <v>39</v>
      </c>
      <c r="F147" s="242"/>
      <c r="G147" s="241">
        <v>80</v>
      </c>
      <c r="H147" s="241">
        <v>7</v>
      </c>
      <c r="I147" s="241">
        <v>87</v>
      </c>
      <c r="J147" s="240">
        <v>2.2307692307692308</v>
      </c>
      <c r="K147" s="242" t="s">
        <v>11</v>
      </c>
      <c r="L147" s="242"/>
      <c r="M147" s="241">
        <v>46</v>
      </c>
      <c r="N147" s="240">
        <v>1.1794871794871795</v>
      </c>
      <c r="O147" s="27" t="s">
        <v>11</v>
      </c>
      <c r="P147" s="242"/>
      <c r="Q147" s="241">
        <v>133</v>
      </c>
      <c r="R147" s="240">
        <v>3.4102564102564101</v>
      </c>
      <c r="S147" s="27" t="s">
        <v>11</v>
      </c>
    </row>
    <row r="148" spans="1:19" ht="14.25" customHeight="1" x14ac:dyDescent="0.2">
      <c r="A148" s="228" t="s">
        <v>488</v>
      </c>
      <c r="B148" s="228" t="s">
        <v>830</v>
      </c>
      <c r="C148" s="244" t="s">
        <v>142</v>
      </c>
      <c r="D148" s="244"/>
      <c r="E148" s="243">
        <v>118</v>
      </c>
      <c r="F148" s="242"/>
      <c r="G148" s="241">
        <v>814</v>
      </c>
      <c r="H148" s="241">
        <v>617</v>
      </c>
      <c r="I148" s="241">
        <v>1431</v>
      </c>
      <c r="J148" s="240">
        <v>12.127118644067796</v>
      </c>
      <c r="K148" s="242" t="s">
        <v>11</v>
      </c>
      <c r="L148" s="242"/>
      <c r="M148" s="241">
        <v>44</v>
      </c>
      <c r="N148" s="240">
        <v>0.3728813559322034</v>
      </c>
      <c r="O148" s="27" t="s">
        <v>11</v>
      </c>
      <c r="P148" s="242"/>
      <c r="Q148" s="241">
        <v>1475</v>
      </c>
      <c r="R148" s="240">
        <v>12.5</v>
      </c>
      <c r="S148" s="27" t="s">
        <v>11</v>
      </c>
    </row>
    <row r="149" spans="1:19" ht="14.25" customHeight="1" x14ac:dyDescent="0.2">
      <c r="A149" s="228" t="s">
        <v>489</v>
      </c>
      <c r="B149" s="228" t="s">
        <v>831</v>
      </c>
      <c r="C149" s="244" t="s">
        <v>143</v>
      </c>
      <c r="D149" s="244"/>
      <c r="E149" s="243">
        <v>123</v>
      </c>
      <c r="F149" s="242"/>
      <c r="G149" s="241">
        <v>249</v>
      </c>
      <c r="H149" s="241">
        <v>514</v>
      </c>
      <c r="I149" s="241">
        <v>763</v>
      </c>
      <c r="J149" s="240">
        <v>6.2032520325203251</v>
      </c>
      <c r="K149" s="242" t="s">
        <v>11</v>
      </c>
      <c r="L149" s="242"/>
      <c r="M149" s="241">
        <v>19</v>
      </c>
      <c r="N149" s="240">
        <v>0.15447154471544716</v>
      </c>
      <c r="O149" s="27" t="s">
        <v>11</v>
      </c>
      <c r="P149" s="242"/>
      <c r="Q149" s="241">
        <v>782</v>
      </c>
      <c r="R149" s="240">
        <v>6.3577235772357721</v>
      </c>
      <c r="S149" s="27" t="s">
        <v>11</v>
      </c>
    </row>
    <row r="150" spans="1:19" ht="14.25" customHeight="1" x14ac:dyDescent="0.2">
      <c r="A150" s="228" t="s">
        <v>490</v>
      </c>
      <c r="B150" s="228" t="s">
        <v>832</v>
      </c>
      <c r="C150" s="244" t="s">
        <v>144</v>
      </c>
      <c r="D150" s="244"/>
      <c r="E150" s="243">
        <v>84</v>
      </c>
      <c r="F150" s="242"/>
      <c r="G150" s="241">
        <v>253</v>
      </c>
      <c r="H150" s="241">
        <v>182</v>
      </c>
      <c r="I150" s="241">
        <v>435</v>
      </c>
      <c r="J150" s="240">
        <v>5.1785714285714288</v>
      </c>
      <c r="K150" s="242" t="s">
        <v>11</v>
      </c>
      <c r="L150" s="242"/>
      <c r="M150" s="241">
        <v>21</v>
      </c>
      <c r="N150" s="240">
        <v>0.25</v>
      </c>
      <c r="O150" s="27" t="s">
        <v>11</v>
      </c>
      <c r="P150" s="242"/>
      <c r="Q150" s="241">
        <v>456</v>
      </c>
      <c r="R150" s="240">
        <v>5.4285714285714288</v>
      </c>
      <c r="S150" s="27" t="s">
        <v>11</v>
      </c>
    </row>
    <row r="151" spans="1:19" ht="14.25" customHeight="1" x14ac:dyDescent="0.2">
      <c r="A151" s="228" t="s">
        <v>491</v>
      </c>
      <c r="B151" s="228" t="s">
        <v>833</v>
      </c>
      <c r="C151" s="244" t="s">
        <v>145</v>
      </c>
      <c r="D151" s="244"/>
      <c r="E151" s="243">
        <v>43</v>
      </c>
      <c r="F151" s="242"/>
      <c r="G151" s="241">
        <v>25</v>
      </c>
      <c r="H151" s="241">
        <v>23</v>
      </c>
      <c r="I151" s="241">
        <v>48</v>
      </c>
      <c r="J151" s="240">
        <v>1.1162790697674418</v>
      </c>
      <c r="K151" s="242" t="s">
        <v>11</v>
      </c>
      <c r="L151" s="242"/>
      <c r="M151" s="241">
        <v>0</v>
      </c>
      <c r="N151" s="240">
        <v>0</v>
      </c>
      <c r="O151" s="27" t="s">
        <v>11</v>
      </c>
      <c r="P151" s="242"/>
      <c r="Q151" s="241">
        <v>48</v>
      </c>
      <c r="R151" s="240">
        <v>1.1162790697674418</v>
      </c>
      <c r="S151" s="27" t="s">
        <v>11</v>
      </c>
    </row>
    <row r="152" spans="1:19" ht="14.25" customHeight="1" x14ac:dyDescent="0.2">
      <c r="A152" s="228" t="s">
        <v>492</v>
      </c>
      <c r="B152" s="228" t="s">
        <v>834</v>
      </c>
      <c r="C152" s="244" t="s">
        <v>146</v>
      </c>
      <c r="D152" s="244"/>
      <c r="E152" s="243">
        <v>53</v>
      </c>
      <c r="F152" s="242"/>
      <c r="G152" s="241">
        <v>76</v>
      </c>
      <c r="H152" s="241">
        <v>174</v>
      </c>
      <c r="I152" s="241">
        <v>250</v>
      </c>
      <c r="J152" s="240">
        <v>4.716981132075472</v>
      </c>
      <c r="K152" s="242" t="s">
        <v>11</v>
      </c>
      <c r="L152" s="242"/>
      <c r="M152" s="241">
        <v>1</v>
      </c>
      <c r="N152" s="240">
        <v>1.8867924528301886E-2</v>
      </c>
      <c r="O152" s="27" t="s">
        <v>11</v>
      </c>
      <c r="P152" s="242"/>
      <c r="Q152" s="241">
        <v>251</v>
      </c>
      <c r="R152" s="240">
        <v>4.7358490566037732</v>
      </c>
      <c r="S152" s="27" t="s">
        <v>11</v>
      </c>
    </row>
    <row r="153" spans="1:19" ht="14.25" customHeight="1" x14ac:dyDescent="0.2">
      <c r="A153" s="228" t="s">
        <v>493</v>
      </c>
      <c r="B153" s="228" t="s">
        <v>835</v>
      </c>
      <c r="C153" s="244" t="s">
        <v>147</v>
      </c>
      <c r="D153" s="244"/>
      <c r="E153" s="243">
        <v>40</v>
      </c>
      <c r="F153" s="242"/>
      <c r="G153" s="241">
        <v>28</v>
      </c>
      <c r="H153" s="241">
        <v>64</v>
      </c>
      <c r="I153" s="241">
        <v>92</v>
      </c>
      <c r="J153" s="240">
        <v>2.2999999999999998</v>
      </c>
      <c r="K153" s="242" t="s">
        <v>11</v>
      </c>
      <c r="L153" s="242"/>
      <c r="M153" s="241">
        <v>11</v>
      </c>
      <c r="N153" s="240">
        <v>0.27500000000000002</v>
      </c>
      <c r="O153" s="27" t="s">
        <v>11</v>
      </c>
      <c r="P153" s="242"/>
      <c r="Q153" s="241">
        <v>103</v>
      </c>
      <c r="R153" s="240">
        <v>2.5750000000000002</v>
      </c>
      <c r="S153" s="27" t="s">
        <v>11</v>
      </c>
    </row>
    <row r="154" spans="1:19" ht="14.25" customHeight="1" x14ac:dyDescent="0.2">
      <c r="A154" s="228" t="s">
        <v>494</v>
      </c>
      <c r="B154" s="228" t="s">
        <v>836</v>
      </c>
      <c r="C154" s="244" t="s">
        <v>148</v>
      </c>
      <c r="D154" s="244"/>
      <c r="E154" s="243">
        <v>104</v>
      </c>
      <c r="F154" s="242"/>
      <c r="G154" s="241">
        <v>263</v>
      </c>
      <c r="H154" s="241">
        <v>887</v>
      </c>
      <c r="I154" s="241">
        <v>1150</v>
      </c>
      <c r="J154" s="240">
        <v>11.057692307692308</v>
      </c>
      <c r="K154" s="242" t="s">
        <v>11</v>
      </c>
      <c r="L154" s="242"/>
      <c r="M154" s="241">
        <v>24</v>
      </c>
      <c r="N154" s="240">
        <v>0.23076923076923078</v>
      </c>
      <c r="O154" s="27" t="s">
        <v>11</v>
      </c>
      <c r="P154" s="242"/>
      <c r="Q154" s="241">
        <v>1174</v>
      </c>
      <c r="R154" s="240">
        <v>11.288461538461538</v>
      </c>
      <c r="S154" s="27" t="s">
        <v>11</v>
      </c>
    </row>
    <row r="155" spans="1:19" ht="14.25" customHeight="1" x14ac:dyDescent="0.2">
      <c r="A155" s="228" t="s">
        <v>495</v>
      </c>
      <c r="B155" s="228" t="s">
        <v>837</v>
      </c>
      <c r="C155" s="244" t="s">
        <v>149</v>
      </c>
      <c r="D155" s="244"/>
      <c r="E155" s="243">
        <v>51</v>
      </c>
      <c r="F155" s="242"/>
      <c r="G155" s="241">
        <v>122</v>
      </c>
      <c r="H155" s="241">
        <v>121</v>
      </c>
      <c r="I155" s="241">
        <v>243</v>
      </c>
      <c r="J155" s="240">
        <v>4.7647058823529411</v>
      </c>
      <c r="K155" s="242" t="s">
        <v>11</v>
      </c>
      <c r="L155" s="242"/>
      <c r="M155" s="241">
        <v>5</v>
      </c>
      <c r="N155" s="240">
        <v>9.8039215686274508E-2</v>
      </c>
      <c r="O155" s="27" t="s">
        <v>11</v>
      </c>
      <c r="P155" s="242"/>
      <c r="Q155" s="241">
        <v>248</v>
      </c>
      <c r="R155" s="240">
        <v>4.8627450980392153</v>
      </c>
      <c r="S155" s="27" t="s">
        <v>11</v>
      </c>
    </row>
    <row r="156" spans="1:19" ht="14.25" customHeight="1" x14ac:dyDescent="0.2">
      <c r="A156" s="228" t="s">
        <v>496</v>
      </c>
      <c r="B156" s="228" t="s">
        <v>838</v>
      </c>
      <c r="C156" s="244" t="s">
        <v>150</v>
      </c>
      <c r="D156" s="244"/>
      <c r="E156" s="243">
        <v>31</v>
      </c>
      <c r="F156" s="242"/>
      <c r="G156" s="241">
        <v>308</v>
      </c>
      <c r="H156" s="241">
        <v>74</v>
      </c>
      <c r="I156" s="241">
        <v>382</v>
      </c>
      <c r="J156" s="240">
        <v>12.32258064516129</v>
      </c>
      <c r="K156" s="242" t="s">
        <v>11</v>
      </c>
      <c r="L156" s="242"/>
      <c r="M156" s="241">
        <v>1</v>
      </c>
      <c r="N156" s="240">
        <v>3.2258064516129031E-2</v>
      </c>
      <c r="O156" s="27" t="s">
        <v>11</v>
      </c>
      <c r="P156" s="242"/>
      <c r="Q156" s="241">
        <v>383</v>
      </c>
      <c r="R156" s="240">
        <v>12.35483870967742</v>
      </c>
      <c r="S156" s="27" t="s">
        <v>11</v>
      </c>
    </row>
    <row r="157" spans="1:19" ht="14.25" customHeight="1" x14ac:dyDescent="0.2">
      <c r="A157" s="228" t="s">
        <v>497</v>
      </c>
      <c r="B157" s="228" t="s">
        <v>839</v>
      </c>
      <c r="C157" s="244" t="s">
        <v>151</v>
      </c>
      <c r="D157" s="244"/>
      <c r="E157" s="243">
        <v>67</v>
      </c>
      <c r="F157" s="242"/>
      <c r="G157" s="241">
        <v>158</v>
      </c>
      <c r="H157" s="241">
        <v>439</v>
      </c>
      <c r="I157" s="241">
        <v>597</v>
      </c>
      <c r="J157" s="240">
        <v>8.91044776119403</v>
      </c>
      <c r="K157" s="242" t="s">
        <v>11</v>
      </c>
      <c r="L157" s="242"/>
      <c r="M157" s="241">
        <v>4</v>
      </c>
      <c r="N157" s="240">
        <v>5.9701492537313432E-2</v>
      </c>
      <c r="O157" s="27" t="s">
        <v>11</v>
      </c>
      <c r="P157" s="242"/>
      <c r="Q157" s="241">
        <v>601</v>
      </c>
      <c r="R157" s="240">
        <v>8.9701492537313428</v>
      </c>
      <c r="S157" s="27" t="s">
        <v>11</v>
      </c>
    </row>
    <row r="158" spans="1:19" ht="14.25" customHeight="1" x14ac:dyDescent="0.2">
      <c r="A158" s="228" t="s">
        <v>498</v>
      </c>
      <c r="B158" s="228" t="s">
        <v>840</v>
      </c>
      <c r="C158" s="244" t="s">
        <v>152</v>
      </c>
      <c r="D158" s="244"/>
      <c r="E158" s="243">
        <v>103</v>
      </c>
      <c r="F158" s="242"/>
      <c r="G158" s="241">
        <v>462</v>
      </c>
      <c r="H158" s="241">
        <v>476</v>
      </c>
      <c r="I158" s="241">
        <v>938</v>
      </c>
      <c r="J158" s="240">
        <v>9.1067961165048548</v>
      </c>
      <c r="K158" s="242" t="s">
        <v>11</v>
      </c>
      <c r="L158" s="242"/>
      <c r="M158" s="241">
        <v>1</v>
      </c>
      <c r="N158" s="240">
        <v>9.7087378640776691E-3</v>
      </c>
      <c r="O158" s="27" t="s">
        <v>11</v>
      </c>
      <c r="P158" s="242"/>
      <c r="Q158" s="241">
        <v>939</v>
      </c>
      <c r="R158" s="240">
        <v>9.116504854368932</v>
      </c>
      <c r="S158" s="27" t="s">
        <v>11</v>
      </c>
    </row>
    <row r="159" spans="1:19" ht="14.25" customHeight="1" x14ac:dyDescent="0.2">
      <c r="A159" s="228" t="s">
        <v>499</v>
      </c>
      <c r="B159" s="228" t="s">
        <v>841</v>
      </c>
      <c r="C159" s="244" t="s">
        <v>153</v>
      </c>
      <c r="D159" s="244"/>
      <c r="E159" s="243">
        <v>60</v>
      </c>
      <c r="F159" s="242"/>
      <c r="G159" s="241">
        <v>140</v>
      </c>
      <c r="H159" s="241">
        <v>80</v>
      </c>
      <c r="I159" s="241">
        <v>220</v>
      </c>
      <c r="J159" s="240">
        <v>3.6666666666666665</v>
      </c>
      <c r="K159" s="242" t="s">
        <v>11</v>
      </c>
      <c r="L159" s="242"/>
      <c r="M159" s="241">
        <v>49</v>
      </c>
      <c r="N159" s="240">
        <v>0.81666666666666665</v>
      </c>
      <c r="O159" s="27" t="s">
        <v>11</v>
      </c>
      <c r="P159" s="242"/>
      <c r="Q159" s="241">
        <v>269</v>
      </c>
      <c r="R159" s="240">
        <v>4.4833333333333334</v>
      </c>
      <c r="S159" s="27" t="s">
        <v>11</v>
      </c>
    </row>
    <row r="160" spans="1:19" ht="14.25" customHeight="1" x14ac:dyDescent="0.2">
      <c r="A160" s="228" t="s">
        <v>500</v>
      </c>
      <c r="B160" s="228" t="s">
        <v>842</v>
      </c>
      <c r="C160" s="244" t="s">
        <v>154</v>
      </c>
      <c r="D160" s="244"/>
      <c r="E160" s="243">
        <v>99</v>
      </c>
      <c r="F160" s="242"/>
      <c r="G160" s="241">
        <v>1305</v>
      </c>
      <c r="H160" s="241">
        <v>899</v>
      </c>
      <c r="I160" s="241">
        <v>2204</v>
      </c>
      <c r="J160" s="240">
        <v>22.262626262626263</v>
      </c>
      <c r="K160" s="242" t="s">
        <v>11</v>
      </c>
      <c r="L160" s="242"/>
      <c r="M160" s="241">
        <v>4</v>
      </c>
      <c r="N160" s="240">
        <v>4.0404040404040407E-2</v>
      </c>
      <c r="O160" s="27" t="s">
        <v>11</v>
      </c>
      <c r="P160" s="242"/>
      <c r="Q160" s="241">
        <v>2208</v>
      </c>
      <c r="R160" s="240">
        <v>22.303030303030305</v>
      </c>
      <c r="S160" s="27" t="s">
        <v>11</v>
      </c>
    </row>
    <row r="161" spans="1:19" ht="14.25" customHeight="1" x14ac:dyDescent="0.2">
      <c r="A161" s="228" t="s">
        <v>501</v>
      </c>
      <c r="B161" s="228" t="s">
        <v>843</v>
      </c>
      <c r="C161" s="244" t="s">
        <v>155</v>
      </c>
      <c r="D161" s="244"/>
      <c r="E161" s="243">
        <v>40</v>
      </c>
      <c r="F161" s="242"/>
      <c r="G161" s="241">
        <v>114</v>
      </c>
      <c r="H161" s="241">
        <v>291</v>
      </c>
      <c r="I161" s="241">
        <v>405</v>
      </c>
      <c r="J161" s="240">
        <v>10.125</v>
      </c>
      <c r="K161" s="242" t="s">
        <v>11</v>
      </c>
      <c r="L161" s="242"/>
      <c r="M161" s="241">
        <v>4</v>
      </c>
      <c r="N161" s="240">
        <v>0.1</v>
      </c>
      <c r="O161" s="27" t="s">
        <v>11</v>
      </c>
      <c r="P161" s="242"/>
      <c r="Q161" s="241">
        <v>409</v>
      </c>
      <c r="R161" s="240">
        <v>10.225</v>
      </c>
      <c r="S161" s="27" t="s">
        <v>11</v>
      </c>
    </row>
    <row r="162" spans="1:19" ht="14.25" customHeight="1" x14ac:dyDescent="0.2">
      <c r="A162" s="228" t="s">
        <v>502</v>
      </c>
      <c r="B162" s="228" t="s">
        <v>844</v>
      </c>
      <c r="C162" s="244" t="s">
        <v>156</v>
      </c>
      <c r="D162" s="244"/>
      <c r="E162" s="243">
        <v>49</v>
      </c>
      <c r="F162" s="242"/>
      <c r="G162" s="241">
        <v>28</v>
      </c>
      <c r="H162" s="241">
        <v>137</v>
      </c>
      <c r="I162" s="241">
        <v>165</v>
      </c>
      <c r="J162" s="240">
        <v>3.3673469387755102</v>
      </c>
      <c r="K162" s="242" t="s">
        <v>11</v>
      </c>
      <c r="L162" s="242"/>
      <c r="M162" s="241">
        <v>10</v>
      </c>
      <c r="N162" s="240">
        <v>0.20408163265306123</v>
      </c>
      <c r="O162" s="27" t="s">
        <v>11</v>
      </c>
      <c r="P162" s="242"/>
      <c r="Q162" s="241">
        <v>175</v>
      </c>
      <c r="R162" s="240">
        <v>3.5714285714285716</v>
      </c>
      <c r="S162" s="27" t="s">
        <v>11</v>
      </c>
    </row>
    <row r="163" spans="1:19" ht="14.25" customHeight="1" x14ac:dyDescent="0.2">
      <c r="A163" s="228" t="s">
        <v>503</v>
      </c>
      <c r="B163" s="228" t="s">
        <v>845</v>
      </c>
      <c r="C163" s="244" t="s">
        <v>157</v>
      </c>
      <c r="D163" s="244"/>
      <c r="E163" s="243">
        <v>42</v>
      </c>
      <c r="F163" s="242"/>
      <c r="G163" s="241">
        <v>249</v>
      </c>
      <c r="H163" s="241">
        <v>84</v>
      </c>
      <c r="I163" s="241">
        <v>333</v>
      </c>
      <c r="J163" s="240">
        <v>7.9285714285714288</v>
      </c>
      <c r="K163" s="242" t="s">
        <v>11</v>
      </c>
      <c r="L163" s="242"/>
      <c r="M163" s="241">
        <v>6</v>
      </c>
      <c r="N163" s="240">
        <v>0.14285714285714285</v>
      </c>
      <c r="O163" s="27" t="s">
        <v>11</v>
      </c>
      <c r="P163" s="242"/>
      <c r="Q163" s="241">
        <v>339</v>
      </c>
      <c r="R163" s="240">
        <v>8.0714285714285712</v>
      </c>
      <c r="S163" s="27" t="s">
        <v>11</v>
      </c>
    </row>
    <row r="164" spans="1:19" ht="14.25" customHeight="1" x14ac:dyDescent="0.2">
      <c r="A164" s="228" t="s">
        <v>11</v>
      </c>
      <c r="C164" s="244"/>
      <c r="D164" s="244"/>
      <c r="E164" s="243" t="s">
        <v>11</v>
      </c>
      <c r="F164" s="242"/>
      <c r="G164" s="241"/>
      <c r="H164" s="241"/>
      <c r="I164" s="241"/>
      <c r="J164" s="240" t="s">
        <v>11</v>
      </c>
      <c r="K164" s="27"/>
      <c r="L164" s="242"/>
      <c r="M164" s="241"/>
      <c r="N164" s="240" t="s">
        <v>11</v>
      </c>
      <c r="O164" s="27"/>
      <c r="P164" s="242"/>
      <c r="Q164" s="241"/>
      <c r="R164" s="240" t="s">
        <v>11</v>
      </c>
      <c r="S164" s="27"/>
    </row>
    <row r="165" spans="1:19" s="24" customFormat="1" ht="14.25" customHeight="1" x14ac:dyDescent="0.25">
      <c r="A165" s="251" t="s">
        <v>504</v>
      </c>
      <c r="B165" s="228" t="s">
        <v>846</v>
      </c>
      <c r="C165" s="253" t="s">
        <v>694</v>
      </c>
      <c r="D165" s="253"/>
      <c r="E165" s="249">
        <v>2406</v>
      </c>
      <c r="F165" s="269"/>
      <c r="G165" s="246">
        <v>6100</v>
      </c>
      <c r="H165" s="246">
        <v>6700</v>
      </c>
      <c r="I165" s="246">
        <v>12900</v>
      </c>
      <c r="J165" s="245">
        <v>5.3615960099750621</v>
      </c>
      <c r="K165" s="25"/>
      <c r="L165" s="247"/>
      <c r="M165" s="246">
        <v>2900</v>
      </c>
      <c r="N165" s="245">
        <v>1.2053200332502079</v>
      </c>
      <c r="O165" s="25"/>
      <c r="P165" s="247"/>
      <c r="Q165" s="246">
        <v>15800</v>
      </c>
      <c r="R165" s="245">
        <v>6.5669160432252704</v>
      </c>
      <c r="S165" s="25"/>
    </row>
    <row r="166" spans="1:19" ht="14.25" customHeight="1" x14ac:dyDescent="0.2">
      <c r="A166" s="228" t="s">
        <v>11</v>
      </c>
      <c r="C166" s="244"/>
      <c r="D166" s="244"/>
      <c r="E166" s="243" t="s">
        <v>11</v>
      </c>
      <c r="F166" s="242"/>
      <c r="G166" s="241"/>
      <c r="H166" s="241"/>
      <c r="I166" s="241"/>
      <c r="J166" s="240" t="s">
        <v>11</v>
      </c>
      <c r="K166" s="27"/>
      <c r="L166" s="242"/>
      <c r="M166" s="241"/>
      <c r="N166" s="240" t="s">
        <v>11</v>
      </c>
      <c r="O166" s="27"/>
      <c r="P166" s="242"/>
      <c r="Q166" s="241"/>
      <c r="R166" s="240" t="s">
        <v>11</v>
      </c>
      <c r="S166" s="27"/>
    </row>
    <row r="167" spans="1:19" ht="14.25" customHeight="1" x14ac:dyDescent="0.2">
      <c r="A167" s="228" t="s">
        <v>505</v>
      </c>
      <c r="B167" s="228" t="s">
        <v>847</v>
      </c>
      <c r="C167" s="244" t="s">
        <v>158</v>
      </c>
      <c r="D167" s="244"/>
      <c r="E167" s="243">
        <v>37</v>
      </c>
      <c r="F167" s="242"/>
      <c r="G167" s="241">
        <v>19</v>
      </c>
      <c r="H167" s="241">
        <v>37</v>
      </c>
      <c r="I167" s="241">
        <v>56</v>
      </c>
      <c r="J167" s="240">
        <v>1.5135135135135136</v>
      </c>
      <c r="K167" s="27" t="s">
        <v>11</v>
      </c>
      <c r="L167" s="242"/>
      <c r="M167" s="241">
        <v>15</v>
      </c>
      <c r="N167" s="240">
        <v>0.40540540540540543</v>
      </c>
      <c r="O167" s="27" t="s">
        <v>11</v>
      </c>
      <c r="P167" s="242"/>
      <c r="Q167" s="241">
        <v>71</v>
      </c>
      <c r="R167" s="240">
        <v>1.9189189189189189</v>
      </c>
      <c r="S167" s="27" t="s">
        <v>11</v>
      </c>
    </row>
    <row r="168" spans="1:19" ht="14.25" customHeight="1" x14ac:dyDescent="0.2">
      <c r="A168" s="228" t="s">
        <v>506</v>
      </c>
      <c r="B168" s="228" t="s">
        <v>848</v>
      </c>
      <c r="C168" s="244" t="s">
        <v>159</v>
      </c>
      <c r="D168" s="244"/>
      <c r="E168" s="243">
        <v>74</v>
      </c>
      <c r="F168" s="242"/>
      <c r="G168" s="241">
        <v>761</v>
      </c>
      <c r="H168" s="241">
        <v>382</v>
      </c>
      <c r="I168" s="241">
        <v>1143</v>
      </c>
      <c r="J168" s="240">
        <v>15.445945945945946</v>
      </c>
      <c r="K168" s="27" t="s">
        <v>11</v>
      </c>
      <c r="L168" s="242"/>
      <c r="M168" s="241">
        <v>0</v>
      </c>
      <c r="N168" s="240">
        <v>0</v>
      </c>
      <c r="O168" s="27" t="s">
        <v>11</v>
      </c>
      <c r="P168" s="242"/>
      <c r="Q168" s="241">
        <v>1143</v>
      </c>
      <c r="R168" s="240">
        <v>15.445945945945946</v>
      </c>
      <c r="S168" s="27" t="s">
        <v>11</v>
      </c>
    </row>
    <row r="169" spans="1:19" ht="14.25" customHeight="1" x14ac:dyDescent="0.2">
      <c r="A169" s="228" t="s">
        <v>507</v>
      </c>
      <c r="B169" s="228" t="s">
        <v>849</v>
      </c>
      <c r="C169" s="244" t="s">
        <v>160</v>
      </c>
      <c r="D169" s="244"/>
      <c r="E169" s="243">
        <v>65</v>
      </c>
      <c r="F169" s="242"/>
      <c r="G169" s="241">
        <v>268</v>
      </c>
      <c r="H169" s="241">
        <v>188</v>
      </c>
      <c r="I169" s="241">
        <v>456</v>
      </c>
      <c r="J169" s="240">
        <v>7.0153846153846153</v>
      </c>
      <c r="K169" s="27" t="s">
        <v>11</v>
      </c>
      <c r="L169" s="242"/>
      <c r="M169" s="241">
        <v>14</v>
      </c>
      <c r="N169" s="240">
        <v>0.2153846153846154</v>
      </c>
      <c r="O169" s="27" t="s">
        <v>11</v>
      </c>
      <c r="P169" s="242"/>
      <c r="Q169" s="241">
        <v>470</v>
      </c>
      <c r="R169" s="240">
        <v>7.2307692307692308</v>
      </c>
      <c r="S169" s="27" t="s">
        <v>11</v>
      </c>
    </row>
    <row r="170" spans="1:19" ht="14.25" customHeight="1" x14ac:dyDescent="0.2">
      <c r="A170" s="228" t="s">
        <v>508</v>
      </c>
      <c r="B170" s="228" t="s">
        <v>850</v>
      </c>
      <c r="C170" s="244" t="s">
        <v>161</v>
      </c>
      <c r="D170" s="244"/>
      <c r="E170" s="243">
        <v>60</v>
      </c>
      <c r="F170" s="242"/>
      <c r="G170" s="241">
        <v>162</v>
      </c>
      <c r="H170" s="241">
        <v>215</v>
      </c>
      <c r="I170" s="241">
        <v>377</v>
      </c>
      <c r="J170" s="240">
        <v>6.2833333333333332</v>
      </c>
      <c r="K170" s="27" t="s">
        <v>11</v>
      </c>
      <c r="L170" s="242"/>
      <c r="M170" s="241">
        <v>2</v>
      </c>
      <c r="N170" s="240">
        <v>3.3333333333333333E-2</v>
      </c>
      <c r="O170" s="27" t="s">
        <v>11</v>
      </c>
      <c r="P170" s="242"/>
      <c r="Q170" s="241">
        <v>379</v>
      </c>
      <c r="R170" s="240">
        <v>6.3166666666666664</v>
      </c>
      <c r="S170" s="27" t="s">
        <v>11</v>
      </c>
    </row>
    <row r="171" spans="1:19" ht="14.25" customHeight="1" x14ac:dyDescent="0.2">
      <c r="A171" s="228" t="s">
        <v>509</v>
      </c>
      <c r="B171" s="228" t="s">
        <v>851</v>
      </c>
      <c r="C171" s="244" t="s">
        <v>162</v>
      </c>
      <c r="D171" s="244"/>
      <c r="E171" s="243">
        <v>55</v>
      </c>
      <c r="F171" s="242"/>
      <c r="G171" s="241">
        <v>125</v>
      </c>
      <c r="H171" s="241">
        <v>17</v>
      </c>
      <c r="I171" s="241">
        <v>142</v>
      </c>
      <c r="J171" s="240">
        <v>2.581818181818182</v>
      </c>
      <c r="K171" s="27" t="s">
        <v>11</v>
      </c>
      <c r="L171" s="242"/>
      <c r="M171" s="241">
        <v>110</v>
      </c>
      <c r="N171" s="240">
        <v>2</v>
      </c>
      <c r="O171" s="27" t="s">
        <v>11</v>
      </c>
      <c r="P171" s="242"/>
      <c r="Q171" s="241">
        <v>252</v>
      </c>
      <c r="R171" s="240">
        <v>4.581818181818182</v>
      </c>
      <c r="S171" s="27" t="s">
        <v>11</v>
      </c>
    </row>
    <row r="172" spans="1:19" ht="14.25" customHeight="1" x14ac:dyDescent="0.2">
      <c r="A172" s="228" t="s">
        <v>510</v>
      </c>
      <c r="B172" s="228" t="s">
        <v>852</v>
      </c>
      <c r="C172" s="244" t="s">
        <v>163</v>
      </c>
      <c r="D172" s="244"/>
      <c r="E172" s="243">
        <v>30</v>
      </c>
      <c r="F172" s="242"/>
      <c r="G172" s="241">
        <v>122</v>
      </c>
      <c r="H172" s="241">
        <v>38</v>
      </c>
      <c r="I172" s="241">
        <v>160</v>
      </c>
      <c r="J172" s="240">
        <v>5.333333333333333</v>
      </c>
      <c r="K172" s="27" t="s">
        <v>11</v>
      </c>
      <c r="L172" s="242"/>
      <c r="M172" s="241">
        <v>29</v>
      </c>
      <c r="N172" s="240">
        <v>0.96666666666666667</v>
      </c>
      <c r="O172" s="27" t="s">
        <v>11</v>
      </c>
      <c r="P172" s="242"/>
      <c r="Q172" s="241">
        <v>189</v>
      </c>
      <c r="R172" s="240">
        <v>6.3</v>
      </c>
      <c r="S172" s="27" t="s">
        <v>11</v>
      </c>
    </row>
    <row r="173" spans="1:19" ht="14.25" customHeight="1" x14ac:dyDescent="0.2">
      <c r="A173" s="228" t="s">
        <v>511</v>
      </c>
      <c r="B173" s="228" t="s">
        <v>853</v>
      </c>
      <c r="C173" s="244" t="s">
        <v>164</v>
      </c>
      <c r="D173" s="244"/>
      <c r="E173" s="243">
        <v>53</v>
      </c>
      <c r="F173" s="242"/>
      <c r="G173" s="241">
        <v>120</v>
      </c>
      <c r="H173" s="241">
        <v>0</v>
      </c>
      <c r="I173" s="241">
        <v>120</v>
      </c>
      <c r="J173" s="240">
        <v>2.2641509433962264</v>
      </c>
      <c r="K173" s="27" t="s">
        <v>11</v>
      </c>
      <c r="L173" s="242"/>
      <c r="M173" s="241">
        <v>175</v>
      </c>
      <c r="N173" s="240">
        <v>3.3018867924528301</v>
      </c>
      <c r="O173" s="27" t="s">
        <v>11</v>
      </c>
      <c r="P173" s="242"/>
      <c r="Q173" s="241">
        <v>295</v>
      </c>
      <c r="R173" s="240">
        <v>5.5660377358490569</v>
      </c>
      <c r="S173" s="27" t="s">
        <v>11</v>
      </c>
    </row>
    <row r="174" spans="1:19" ht="14.25" customHeight="1" x14ac:dyDescent="0.2">
      <c r="A174" s="228" t="s">
        <v>512</v>
      </c>
      <c r="B174" s="228" t="s">
        <v>854</v>
      </c>
      <c r="C174" s="244" t="s">
        <v>165</v>
      </c>
      <c r="D174" s="244"/>
      <c r="E174" s="243">
        <v>36</v>
      </c>
      <c r="F174" s="242"/>
      <c r="G174" s="241">
        <v>77</v>
      </c>
      <c r="H174" s="241">
        <v>0</v>
      </c>
      <c r="I174" s="241">
        <v>77</v>
      </c>
      <c r="J174" s="240">
        <v>2.1388888888888888</v>
      </c>
      <c r="K174" s="27" t="s">
        <v>11</v>
      </c>
      <c r="L174" s="242"/>
      <c r="M174" s="241">
        <v>125</v>
      </c>
      <c r="N174" s="240">
        <v>3.4722222222222223</v>
      </c>
      <c r="O174" s="27" t="s">
        <v>11</v>
      </c>
      <c r="P174" s="242"/>
      <c r="Q174" s="241">
        <v>202</v>
      </c>
      <c r="R174" s="240">
        <v>5.6111111111111107</v>
      </c>
      <c r="S174" s="27" t="s">
        <v>11</v>
      </c>
    </row>
    <row r="175" spans="1:19" ht="14.25" customHeight="1" x14ac:dyDescent="0.2">
      <c r="A175" s="228" t="s">
        <v>513</v>
      </c>
      <c r="B175" s="228" t="s">
        <v>855</v>
      </c>
      <c r="C175" s="244" t="s">
        <v>166</v>
      </c>
      <c r="D175" s="244"/>
      <c r="E175" s="243">
        <v>45</v>
      </c>
      <c r="F175" s="242"/>
      <c r="G175" s="241">
        <v>163</v>
      </c>
      <c r="H175" s="241">
        <v>29</v>
      </c>
      <c r="I175" s="241">
        <v>192</v>
      </c>
      <c r="J175" s="240">
        <v>4.2666666666666666</v>
      </c>
      <c r="K175" s="27" t="s">
        <v>11</v>
      </c>
      <c r="L175" s="242"/>
      <c r="M175" s="241">
        <v>26</v>
      </c>
      <c r="N175" s="240">
        <v>0.57777777777777772</v>
      </c>
      <c r="O175" s="27" t="s">
        <v>11</v>
      </c>
      <c r="P175" s="242"/>
      <c r="Q175" s="241">
        <v>218</v>
      </c>
      <c r="R175" s="240">
        <v>4.8444444444444441</v>
      </c>
      <c r="S175" s="27" t="s">
        <v>11</v>
      </c>
    </row>
    <row r="176" spans="1:19" ht="14.25" customHeight="1" x14ac:dyDescent="0.2">
      <c r="A176" s="228" t="s">
        <v>514</v>
      </c>
      <c r="B176" s="228" t="s">
        <v>856</v>
      </c>
      <c r="C176" s="244" t="s">
        <v>167</v>
      </c>
      <c r="D176" s="244"/>
      <c r="E176" s="243">
        <v>37</v>
      </c>
      <c r="F176" s="242"/>
      <c r="G176" s="241">
        <v>24</v>
      </c>
      <c r="H176" s="241">
        <v>79</v>
      </c>
      <c r="I176" s="241">
        <v>103</v>
      </c>
      <c r="J176" s="240">
        <v>2.7837837837837838</v>
      </c>
      <c r="K176" s="27" t="s">
        <v>11</v>
      </c>
      <c r="L176" s="242"/>
      <c r="M176" s="241">
        <v>8</v>
      </c>
      <c r="N176" s="240">
        <v>0.21621621621621623</v>
      </c>
      <c r="O176" s="27" t="s">
        <v>11</v>
      </c>
      <c r="P176" s="242"/>
      <c r="Q176" s="241">
        <v>111</v>
      </c>
      <c r="R176" s="240">
        <v>3</v>
      </c>
      <c r="S176" s="27" t="s">
        <v>11</v>
      </c>
    </row>
    <row r="177" spans="1:19" ht="14.25" customHeight="1" x14ac:dyDescent="0.2">
      <c r="A177" s="228" t="s">
        <v>515</v>
      </c>
      <c r="B177" s="228" t="s">
        <v>857</v>
      </c>
      <c r="C177" s="244" t="s">
        <v>168</v>
      </c>
      <c r="D177" s="244"/>
      <c r="E177" s="243">
        <v>104</v>
      </c>
      <c r="F177" s="242"/>
      <c r="G177" s="241">
        <v>396</v>
      </c>
      <c r="H177" s="241">
        <v>225</v>
      </c>
      <c r="I177" s="241">
        <v>621</v>
      </c>
      <c r="J177" s="240">
        <v>5.9711538461538458</v>
      </c>
      <c r="K177" s="27" t="s">
        <v>11</v>
      </c>
      <c r="L177" s="242"/>
      <c r="M177" s="241">
        <v>20</v>
      </c>
      <c r="N177" s="240">
        <v>0.19230769230769232</v>
      </c>
      <c r="O177" s="27" t="s">
        <v>11</v>
      </c>
      <c r="P177" s="242"/>
      <c r="Q177" s="241">
        <v>641</v>
      </c>
      <c r="R177" s="240">
        <v>6.1634615384615383</v>
      </c>
      <c r="S177" s="27" t="s">
        <v>11</v>
      </c>
    </row>
    <row r="178" spans="1:19" ht="14.25" customHeight="1" x14ac:dyDescent="0.2">
      <c r="A178" s="228" t="s">
        <v>516</v>
      </c>
      <c r="B178" s="228" t="s">
        <v>858</v>
      </c>
      <c r="C178" s="244" t="s">
        <v>169</v>
      </c>
      <c r="D178" s="244"/>
      <c r="E178" s="243">
        <v>70</v>
      </c>
      <c r="F178" s="242"/>
      <c r="G178" s="241">
        <v>35</v>
      </c>
      <c r="H178" s="241">
        <v>151</v>
      </c>
      <c r="I178" s="241">
        <v>186</v>
      </c>
      <c r="J178" s="240">
        <v>2.657142857142857</v>
      </c>
      <c r="K178" s="27" t="s">
        <v>11</v>
      </c>
      <c r="L178" s="242"/>
      <c r="M178" s="241">
        <v>9</v>
      </c>
      <c r="N178" s="240">
        <v>0.12857142857142856</v>
      </c>
      <c r="O178" s="27" t="s">
        <v>11</v>
      </c>
      <c r="P178" s="242"/>
      <c r="Q178" s="241">
        <v>195</v>
      </c>
      <c r="R178" s="240">
        <v>2.7857142857142856</v>
      </c>
      <c r="S178" s="27" t="s">
        <v>11</v>
      </c>
    </row>
    <row r="179" spans="1:19" ht="14.25" customHeight="1" x14ac:dyDescent="0.2">
      <c r="A179" s="228" t="s">
        <v>517</v>
      </c>
      <c r="B179" s="228" t="s">
        <v>859</v>
      </c>
      <c r="C179" s="244" t="s">
        <v>170</v>
      </c>
      <c r="D179" s="244"/>
      <c r="E179" s="243">
        <v>72</v>
      </c>
      <c r="F179" s="242"/>
      <c r="G179" s="241">
        <v>89</v>
      </c>
      <c r="H179" s="241">
        <v>145</v>
      </c>
      <c r="I179" s="241">
        <v>234</v>
      </c>
      <c r="J179" s="240">
        <v>3.25</v>
      </c>
      <c r="K179" s="27" t="s">
        <v>11</v>
      </c>
      <c r="L179" s="242"/>
      <c r="M179" s="241">
        <v>52</v>
      </c>
      <c r="N179" s="240">
        <v>0.72222222222222221</v>
      </c>
      <c r="O179" s="27" t="s">
        <v>11</v>
      </c>
      <c r="P179" s="242"/>
      <c r="Q179" s="241">
        <v>286</v>
      </c>
      <c r="R179" s="240">
        <v>3.9722222222222223</v>
      </c>
      <c r="S179" s="27" t="s">
        <v>11</v>
      </c>
    </row>
    <row r="180" spans="1:19" ht="14.25" customHeight="1" x14ac:dyDescent="0.2">
      <c r="A180" s="228" t="s">
        <v>518</v>
      </c>
      <c r="B180" s="228" t="s">
        <v>860</v>
      </c>
      <c r="C180" s="244" t="s">
        <v>171</v>
      </c>
      <c r="D180" s="244"/>
      <c r="E180" s="243">
        <v>58</v>
      </c>
      <c r="F180" s="242"/>
      <c r="G180" s="241">
        <v>43</v>
      </c>
      <c r="H180" s="241">
        <v>53</v>
      </c>
      <c r="I180" s="241">
        <v>96</v>
      </c>
      <c r="J180" s="240">
        <v>1.6551724137931034</v>
      </c>
      <c r="K180" s="27" t="s">
        <v>11</v>
      </c>
      <c r="L180" s="242"/>
      <c r="M180" s="241">
        <v>32</v>
      </c>
      <c r="N180" s="240">
        <v>0.55172413793103448</v>
      </c>
      <c r="O180" s="27" t="s">
        <v>11</v>
      </c>
      <c r="P180" s="242"/>
      <c r="Q180" s="241">
        <v>128</v>
      </c>
      <c r="R180" s="240">
        <v>2.2068965517241379</v>
      </c>
      <c r="S180" s="27" t="s">
        <v>11</v>
      </c>
    </row>
    <row r="181" spans="1:19" ht="14.25" customHeight="1" x14ac:dyDescent="0.2">
      <c r="A181" s="228" t="s">
        <v>519</v>
      </c>
      <c r="B181" s="228" t="s">
        <v>861</v>
      </c>
      <c r="C181" s="244" t="s">
        <v>172</v>
      </c>
      <c r="D181" s="244"/>
      <c r="E181" s="243">
        <v>34</v>
      </c>
      <c r="F181" s="242"/>
      <c r="G181" s="241">
        <v>6</v>
      </c>
      <c r="H181" s="241">
        <v>84</v>
      </c>
      <c r="I181" s="241">
        <v>90</v>
      </c>
      <c r="J181" s="240">
        <v>2.6470588235294117</v>
      </c>
      <c r="K181" s="27" t="s">
        <v>11</v>
      </c>
      <c r="L181" s="242"/>
      <c r="M181" s="241">
        <v>2</v>
      </c>
      <c r="N181" s="240">
        <v>5.8823529411764705E-2</v>
      </c>
      <c r="O181" s="27" t="s">
        <v>11</v>
      </c>
      <c r="P181" s="242"/>
      <c r="Q181" s="241">
        <v>92</v>
      </c>
      <c r="R181" s="240">
        <v>2.7058823529411766</v>
      </c>
      <c r="S181" s="27" t="s">
        <v>11</v>
      </c>
    </row>
    <row r="182" spans="1:19" ht="14.25" customHeight="1" x14ac:dyDescent="0.2">
      <c r="A182" s="228" t="s">
        <v>520</v>
      </c>
      <c r="B182" s="228" t="s">
        <v>862</v>
      </c>
      <c r="C182" s="244" t="s">
        <v>173</v>
      </c>
      <c r="D182" s="244"/>
      <c r="E182" s="243">
        <v>56</v>
      </c>
      <c r="F182" s="242"/>
      <c r="G182" s="241">
        <v>26</v>
      </c>
      <c r="H182" s="241">
        <v>114</v>
      </c>
      <c r="I182" s="241">
        <v>140</v>
      </c>
      <c r="J182" s="240">
        <v>2.5</v>
      </c>
      <c r="K182" s="27" t="s">
        <v>11</v>
      </c>
      <c r="L182" s="242"/>
      <c r="M182" s="241">
        <v>109</v>
      </c>
      <c r="N182" s="240">
        <v>1.9464285714285714</v>
      </c>
      <c r="O182" s="27" t="s">
        <v>11</v>
      </c>
      <c r="P182" s="242"/>
      <c r="Q182" s="241">
        <v>249</v>
      </c>
      <c r="R182" s="240">
        <v>4.4464285714285712</v>
      </c>
      <c r="S182" s="27" t="s">
        <v>11</v>
      </c>
    </row>
    <row r="183" spans="1:19" ht="14.25" customHeight="1" x14ac:dyDescent="0.2">
      <c r="A183" s="228" t="s">
        <v>521</v>
      </c>
      <c r="B183" s="228" t="s">
        <v>863</v>
      </c>
      <c r="C183" s="244" t="s">
        <v>174</v>
      </c>
      <c r="D183" s="244"/>
      <c r="E183" s="243">
        <v>52</v>
      </c>
      <c r="F183" s="242"/>
      <c r="G183" s="241">
        <v>232</v>
      </c>
      <c r="H183" s="241">
        <v>0</v>
      </c>
      <c r="I183" s="241">
        <v>232</v>
      </c>
      <c r="J183" s="240">
        <v>4.4615384615384617</v>
      </c>
      <c r="K183" s="27" t="s">
        <v>11</v>
      </c>
      <c r="L183" s="242"/>
      <c r="M183" s="241">
        <v>231</v>
      </c>
      <c r="N183" s="240">
        <v>4.4423076923076925</v>
      </c>
      <c r="O183" s="27" t="s">
        <v>11</v>
      </c>
      <c r="P183" s="242"/>
      <c r="Q183" s="241">
        <v>463</v>
      </c>
      <c r="R183" s="240">
        <v>8.9038461538461533</v>
      </c>
      <c r="S183" s="27" t="s">
        <v>11</v>
      </c>
    </row>
    <row r="184" spans="1:19" ht="14.25" customHeight="1" x14ac:dyDescent="0.2">
      <c r="A184" s="228" t="s">
        <v>522</v>
      </c>
      <c r="B184" s="228" t="s">
        <v>864</v>
      </c>
      <c r="C184" s="244" t="s">
        <v>175</v>
      </c>
      <c r="D184" s="244"/>
      <c r="E184" s="243">
        <v>39</v>
      </c>
      <c r="F184" s="242"/>
      <c r="G184" s="241">
        <v>109</v>
      </c>
      <c r="H184" s="241">
        <v>0</v>
      </c>
      <c r="I184" s="241">
        <v>109</v>
      </c>
      <c r="J184" s="240">
        <v>2.7948717948717947</v>
      </c>
      <c r="K184" s="27" t="s">
        <v>11</v>
      </c>
      <c r="L184" s="242"/>
      <c r="M184" s="241">
        <v>46</v>
      </c>
      <c r="N184" s="240">
        <v>1.1794871794871795</v>
      </c>
      <c r="O184" s="27" t="s">
        <v>11</v>
      </c>
      <c r="P184" s="242"/>
      <c r="Q184" s="241">
        <v>155</v>
      </c>
      <c r="R184" s="240">
        <v>3.9743589743589745</v>
      </c>
      <c r="S184" s="27" t="s">
        <v>11</v>
      </c>
    </row>
    <row r="185" spans="1:19" ht="14.25" customHeight="1" x14ac:dyDescent="0.2">
      <c r="A185" s="228" t="s">
        <v>523</v>
      </c>
      <c r="B185" s="228" t="s">
        <v>865</v>
      </c>
      <c r="C185" s="244" t="s">
        <v>176</v>
      </c>
      <c r="D185" s="244"/>
      <c r="E185" s="243">
        <v>25</v>
      </c>
      <c r="F185" s="242"/>
      <c r="G185" s="241">
        <v>3</v>
      </c>
      <c r="H185" s="241">
        <v>149</v>
      </c>
      <c r="I185" s="241">
        <v>152</v>
      </c>
      <c r="J185" s="240">
        <v>6.08</v>
      </c>
      <c r="K185" s="27" t="s">
        <v>11</v>
      </c>
      <c r="L185" s="242"/>
      <c r="M185" s="241">
        <v>2</v>
      </c>
      <c r="N185" s="240">
        <v>0.08</v>
      </c>
      <c r="O185" s="27" t="s">
        <v>11</v>
      </c>
      <c r="P185" s="242"/>
      <c r="Q185" s="241">
        <v>154</v>
      </c>
      <c r="R185" s="240">
        <v>6.16</v>
      </c>
      <c r="S185" s="27" t="s">
        <v>11</v>
      </c>
    </row>
    <row r="186" spans="1:19" ht="14.25" customHeight="1" x14ac:dyDescent="0.2">
      <c r="A186" s="228" t="s">
        <v>524</v>
      </c>
      <c r="B186" s="228" t="s">
        <v>866</v>
      </c>
      <c r="C186" s="244" t="s">
        <v>177</v>
      </c>
      <c r="D186" s="244"/>
      <c r="E186" s="243">
        <v>42</v>
      </c>
      <c r="F186" s="242"/>
      <c r="G186" s="241">
        <v>2</v>
      </c>
      <c r="H186" s="241">
        <v>67</v>
      </c>
      <c r="I186" s="241">
        <v>69</v>
      </c>
      <c r="J186" s="240">
        <v>1.6428571428571428</v>
      </c>
      <c r="K186" s="27">
        <v>1</v>
      </c>
      <c r="L186" s="242"/>
      <c r="M186" s="241">
        <v>39</v>
      </c>
      <c r="N186" s="240">
        <v>0.9285714285714286</v>
      </c>
      <c r="O186" s="27">
        <v>1</v>
      </c>
      <c r="P186" s="242"/>
      <c r="Q186" s="241">
        <v>108</v>
      </c>
      <c r="R186" s="240">
        <v>2.5714285714285716</v>
      </c>
      <c r="S186" s="27">
        <v>1</v>
      </c>
    </row>
    <row r="187" spans="1:19" ht="14.25" customHeight="1" x14ac:dyDescent="0.2">
      <c r="A187" s="228" t="s">
        <v>525</v>
      </c>
      <c r="B187" s="228" t="s">
        <v>867</v>
      </c>
      <c r="C187" s="244" t="s">
        <v>178</v>
      </c>
      <c r="D187" s="244"/>
      <c r="E187" s="243">
        <v>35</v>
      </c>
      <c r="F187" s="242"/>
      <c r="G187" s="241">
        <v>151</v>
      </c>
      <c r="H187" s="241">
        <v>133</v>
      </c>
      <c r="I187" s="241">
        <v>284</v>
      </c>
      <c r="J187" s="240">
        <v>8.1142857142857139</v>
      </c>
      <c r="K187" s="27" t="s">
        <v>11</v>
      </c>
      <c r="L187" s="242"/>
      <c r="M187" s="241">
        <v>4</v>
      </c>
      <c r="N187" s="240">
        <v>0.11428571428571428</v>
      </c>
      <c r="O187" s="27" t="s">
        <v>11</v>
      </c>
      <c r="P187" s="242"/>
      <c r="Q187" s="241">
        <v>288</v>
      </c>
      <c r="R187" s="240">
        <v>8.2285714285714278</v>
      </c>
      <c r="S187" s="27" t="s">
        <v>11</v>
      </c>
    </row>
    <row r="188" spans="1:19" ht="14.25" customHeight="1" x14ac:dyDescent="0.2">
      <c r="A188" s="228" t="s">
        <v>526</v>
      </c>
      <c r="B188" s="228" t="s">
        <v>868</v>
      </c>
      <c r="C188" s="244" t="s">
        <v>179</v>
      </c>
      <c r="D188" s="244"/>
      <c r="E188" s="243">
        <v>40</v>
      </c>
      <c r="F188" s="242"/>
      <c r="G188" s="241">
        <v>17</v>
      </c>
      <c r="H188" s="241">
        <v>388</v>
      </c>
      <c r="I188" s="241">
        <v>405</v>
      </c>
      <c r="J188" s="240">
        <v>10.125</v>
      </c>
      <c r="K188" s="27" t="s">
        <v>11</v>
      </c>
      <c r="L188" s="242"/>
      <c r="M188" s="241">
        <v>38</v>
      </c>
      <c r="N188" s="240">
        <v>0.95</v>
      </c>
      <c r="O188" s="27" t="s">
        <v>11</v>
      </c>
      <c r="P188" s="242"/>
      <c r="Q188" s="241">
        <v>443</v>
      </c>
      <c r="R188" s="240">
        <v>11.074999999999999</v>
      </c>
      <c r="S188" s="27" t="s">
        <v>11</v>
      </c>
    </row>
    <row r="189" spans="1:19" ht="14.25" customHeight="1" x14ac:dyDescent="0.2">
      <c r="A189" s="228" t="s">
        <v>527</v>
      </c>
      <c r="B189" s="228" t="s">
        <v>869</v>
      </c>
      <c r="C189" s="244" t="s">
        <v>180</v>
      </c>
      <c r="D189" s="244"/>
      <c r="E189" s="243">
        <v>69</v>
      </c>
      <c r="F189" s="242"/>
      <c r="G189" s="241">
        <v>114</v>
      </c>
      <c r="H189" s="241">
        <v>186</v>
      </c>
      <c r="I189" s="241">
        <v>300</v>
      </c>
      <c r="J189" s="240">
        <v>4.3478260869565215</v>
      </c>
      <c r="K189" s="27" t="s">
        <v>11</v>
      </c>
      <c r="L189" s="242"/>
      <c r="M189" s="241">
        <v>97</v>
      </c>
      <c r="N189" s="240">
        <v>1.4057971014492754</v>
      </c>
      <c r="O189" s="27" t="s">
        <v>11</v>
      </c>
      <c r="P189" s="242"/>
      <c r="Q189" s="241">
        <v>397</v>
      </c>
      <c r="R189" s="240">
        <v>5.7536231884057969</v>
      </c>
      <c r="S189" s="27" t="s">
        <v>11</v>
      </c>
    </row>
    <row r="190" spans="1:19" ht="14.25" customHeight="1" x14ac:dyDescent="0.2">
      <c r="A190" s="228" t="s">
        <v>528</v>
      </c>
      <c r="B190" s="228" t="s">
        <v>870</v>
      </c>
      <c r="C190" s="244" t="s">
        <v>181</v>
      </c>
      <c r="D190" s="244"/>
      <c r="E190" s="243">
        <v>55</v>
      </c>
      <c r="F190" s="242"/>
      <c r="G190" s="241">
        <v>85</v>
      </c>
      <c r="H190" s="241">
        <v>192</v>
      </c>
      <c r="I190" s="241">
        <v>277</v>
      </c>
      <c r="J190" s="240">
        <v>5.0363636363636362</v>
      </c>
      <c r="K190" s="27" t="s">
        <v>11</v>
      </c>
      <c r="L190" s="242"/>
      <c r="M190" s="241">
        <v>161</v>
      </c>
      <c r="N190" s="240">
        <v>2.9272727272727272</v>
      </c>
      <c r="O190" s="27" t="s">
        <v>11</v>
      </c>
      <c r="P190" s="242"/>
      <c r="Q190" s="241">
        <v>438</v>
      </c>
      <c r="R190" s="240">
        <v>7.9636363636363638</v>
      </c>
      <c r="S190" s="27" t="s">
        <v>11</v>
      </c>
    </row>
    <row r="191" spans="1:19" ht="14.25" customHeight="1" x14ac:dyDescent="0.2">
      <c r="A191" s="228" t="s">
        <v>529</v>
      </c>
      <c r="B191" s="228" t="s">
        <v>871</v>
      </c>
      <c r="C191" s="244" t="s">
        <v>182</v>
      </c>
      <c r="D191" s="244"/>
      <c r="E191" s="243">
        <v>62</v>
      </c>
      <c r="F191" s="242"/>
      <c r="G191" s="241">
        <v>255</v>
      </c>
      <c r="H191" s="241">
        <v>291</v>
      </c>
      <c r="I191" s="241">
        <v>546</v>
      </c>
      <c r="J191" s="240">
        <v>8.806451612903226</v>
      </c>
      <c r="K191" s="27" t="s">
        <v>11</v>
      </c>
      <c r="L191" s="242"/>
      <c r="M191" s="241">
        <v>7</v>
      </c>
      <c r="N191" s="240">
        <v>0.11290322580645161</v>
      </c>
      <c r="O191" s="27" t="s">
        <v>11</v>
      </c>
      <c r="P191" s="242"/>
      <c r="Q191" s="241">
        <v>553</v>
      </c>
      <c r="R191" s="240">
        <v>8.9193548387096779</v>
      </c>
      <c r="S191" s="27" t="s">
        <v>11</v>
      </c>
    </row>
    <row r="192" spans="1:19" ht="14.25" customHeight="1" x14ac:dyDescent="0.2">
      <c r="A192" s="228" t="s">
        <v>530</v>
      </c>
      <c r="B192" s="228" t="s">
        <v>872</v>
      </c>
      <c r="C192" s="244" t="s">
        <v>183</v>
      </c>
      <c r="D192" s="244"/>
      <c r="E192" s="243">
        <v>73</v>
      </c>
      <c r="F192" s="242"/>
      <c r="G192" s="241">
        <v>64</v>
      </c>
      <c r="H192" s="241">
        <v>0</v>
      </c>
      <c r="I192" s="241">
        <v>64</v>
      </c>
      <c r="J192" s="240">
        <v>0.87671232876712324</v>
      </c>
      <c r="K192" s="27" t="s">
        <v>11</v>
      </c>
      <c r="L192" s="242"/>
      <c r="M192" s="241">
        <v>207</v>
      </c>
      <c r="N192" s="240">
        <v>2.8356164383561642</v>
      </c>
      <c r="O192" s="27" t="s">
        <v>11</v>
      </c>
      <c r="P192" s="242"/>
      <c r="Q192" s="241">
        <v>271</v>
      </c>
      <c r="R192" s="240">
        <v>3.7123287671232879</v>
      </c>
      <c r="S192" s="27" t="s">
        <v>11</v>
      </c>
    </row>
    <row r="193" spans="1:19" ht="14.25" customHeight="1" x14ac:dyDescent="0.2">
      <c r="A193" s="228" t="s">
        <v>531</v>
      </c>
      <c r="B193" s="228" t="s">
        <v>873</v>
      </c>
      <c r="C193" s="244" t="s">
        <v>184</v>
      </c>
      <c r="D193" s="244"/>
      <c r="E193" s="243">
        <v>26</v>
      </c>
      <c r="F193" s="242"/>
      <c r="G193" s="241">
        <v>305</v>
      </c>
      <c r="H193" s="241">
        <v>205</v>
      </c>
      <c r="I193" s="241">
        <v>510</v>
      </c>
      <c r="J193" s="240">
        <v>19.615384615384617</v>
      </c>
      <c r="K193" s="27" t="s">
        <v>11</v>
      </c>
      <c r="L193" s="242"/>
      <c r="M193" s="241">
        <v>108</v>
      </c>
      <c r="N193" s="240">
        <v>4.1538461538461542</v>
      </c>
      <c r="O193" s="27" t="s">
        <v>11</v>
      </c>
      <c r="P193" s="242"/>
      <c r="Q193" s="241">
        <v>618</v>
      </c>
      <c r="R193" s="240">
        <v>23.76923076923077</v>
      </c>
      <c r="S193" s="27" t="s">
        <v>11</v>
      </c>
    </row>
    <row r="194" spans="1:19" ht="14.25" customHeight="1" x14ac:dyDescent="0.2">
      <c r="A194" s="228" t="s">
        <v>532</v>
      </c>
      <c r="B194" s="228" t="s">
        <v>874</v>
      </c>
      <c r="C194" s="244" t="s">
        <v>185</v>
      </c>
      <c r="D194" s="244"/>
      <c r="E194" s="243">
        <v>39</v>
      </c>
      <c r="F194" s="242"/>
      <c r="G194" s="241">
        <v>54</v>
      </c>
      <c r="H194" s="241">
        <v>51</v>
      </c>
      <c r="I194" s="241">
        <v>105</v>
      </c>
      <c r="J194" s="240">
        <v>2.6923076923076925</v>
      </c>
      <c r="K194" s="27" t="s">
        <v>11</v>
      </c>
      <c r="L194" s="242"/>
      <c r="M194" s="241">
        <v>11</v>
      </c>
      <c r="N194" s="240">
        <v>0.28205128205128205</v>
      </c>
      <c r="O194" s="27" t="s">
        <v>11</v>
      </c>
      <c r="P194" s="242"/>
      <c r="Q194" s="241">
        <v>116</v>
      </c>
      <c r="R194" s="240">
        <v>2.9743589743589745</v>
      </c>
      <c r="S194" s="27" t="s">
        <v>11</v>
      </c>
    </row>
    <row r="195" spans="1:19" ht="14.25" customHeight="1" x14ac:dyDescent="0.2">
      <c r="A195" s="228" t="s">
        <v>533</v>
      </c>
      <c r="B195" s="228" t="s">
        <v>875</v>
      </c>
      <c r="C195" s="244" t="s">
        <v>186</v>
      </c>
      <c r="D195" s="244"/>
      <c r="E195" s="243">
        <v>53</v>
      </c>
      <c r="F195" s="242"/>
      <c r="G195" s="241">
        <v>112</v>
      </c>
      <c r="H195" s="241">
        <v>169</v>
      </c>
      <c r="I195" s="241">
        <v>281</v>
      </c>
      <c r="J195" s="240">
        <v>5.3018867924528301</v>
      </c>
      <c r="K195" s="27" t="s">
        <v>11</v>
      </c>
      <c r="L195" s="242"/>
      <c r="M195" s="241">
        <v>17</v>
      </c>
      <c r="N195" s="240">
        <v>0.32075471698113206</v>
      </c>
      <c r="O195" s="27" t="s">
        <v>11</v>
      </c>
      <c r="P195" s="242"/>
      <c r="Q195" s="241">
        <v>298</v>
      </c>
      <c r="R195" s="240">
        <v>5.6226415094339623</v>
      </c>
      <c r="S195" s="27" t="s">
        <v>11</v>
      </c>
    </row>
    <row r="196" spans="1:19" ht="14.25" customHeight="1" x14ac:dyDescent="0.2">
      <c r="A196" s="228" t="s">
        <v>534</v>
      </c>
      <c r="B196" s="228" t="s">
        <v>876</v>
      </c>
      <c r="C196" s="244" t="s">
        <v>187</v>
      </c>
      <c r="D196" s="244"/>
      <c r="E196" s="243">
        <v>46</v>
      </c>
      <c r="F196" s="242"/>
      <c r="G196" s="241">
        <v>31</v>
      </c>
      <c r="H196" s="241">
        <v>39</v>
      </c>
      <c r="I196" s="241">
        <v>70</v>
      </c>
      <c r="J196" s="240">
        <v>1.5217391304347827</v>
      </c>
      <c r="K196" s="27" t="s">
        <v>11</v>
      </c>
      <c r="L196" s="242"/>
      <c r="M196" s="241">
        <v>6</v>
      </c>
      <c r="N196" s="240">
        <v>0.13043478260869565</v>
      </c>
      <c r="O196" s="27" t="s">
        <v>11</v>
      </c>
      <c r="P196" s="242"/>
      <c r="Q196" s="241">
        <v>76</v>
      </c>
      <c r="R196" s="240">
        <v>1.6521739130434783</v>
      </c>
      <c r="S196" s="27" t="s">
        <v>11</v>
      </c>
    </row>
    <row r="197" spans="1:19" ht="14.25" customHeight="1" x14ac:dyDescent="0.2">
      <c r="A197" s="228" t="s">
        <v>535</v>
      </c>
      <c r="B197" s="228" t="s">
        <v>877</v>
      </c>
      <c r="C197" s="244" t="s">
        <v>188</v>
      </c>
      <c r="D197" s="244"/>
      <c r="E197" s="243">
        <v>62</v>
      </c>
      <c r="F197" s="242"/>
      <c r="G197" s="241">
        <v>48</v>
      </c>
      <c r="H197" s="241">
        <v>566</v>
      </c>
      <c r="I197" s="241">
        <v>614</v>
      </c>
      <c r="J197" s="240">
        <v>9.9032258064516121</v>
      </c>
      <c r="K197" s="27" t="s">
        <v>11</v>
      </c>
      <c r="L197" s="242"/>
      <c r="M197" s="241">
        <v>46</v>
      </c>
      <c r="N197" s="240">
        <v>0.74193548387096775</v>
      </c>
      <c r="O197" s="27" t="s">
        <v>11</v>
      </c>
      <c r="P197" s="242"/>
      <c r="Q197" s="241">
        <v>660</v>
      </c>
      <c r="R197" s="240">
        <v>10.64516129032258</v>
      </c>
      <c r="S197" s="27" t="s">
        <v>11</v>
      </c>
    </row>
    <row r="198" spans="1:19" ht="14.25" customHeight="1" x14ac:dyDescent="0.2">
      <c r="A198" s="228" t="s">
        <v>536</v>
      </c>
      <c r="B198" s="228" t="s">
        <v>878</v>
      </c>
      <c r="C198" s="244" t="s">
        <v>189</v>
      </c>
      <c r="D198" s="244"/>
      <c r="E198" s="243">
        <v>72</v>
      </c>
      <c r="F198" s="242"/>
      <c r="G198" s="241">
        <v>110</v>
      </c>
      <c r="H198" s="241">
        <v>132</v>
      </c>
      <c r="I198" s="241">
        <v>242</v>
      </c>
      <c r="J198" s="240">
        <v>3.3611111111111112</v>
      </c>
      <c r="K198" s="27" t="s">
        <v>11</v>
      </c>
      <c r="L198" s="242"/>
      <c r="M198" s="241">
        <v>47</v>
      </c>
      <c r="N198" s="240">
        <v>0.65277777777777779</v>
      </c>
      <c r="O198" s="27" t="s">
        <v>11</v>
      </c>
      <c r="P198" s="242"/>
      <c r="Q198" s="241">
        <v>289</v>
      </c>
      <c r="R198" s="240">
        <v>4.0138888888888893</v>
      </c>
      <c r="S198" s="27" t="s">
        <v>11</v>
      </c>
    </row>
    <row r="199" spans="1:19" ht="14.25" customHeight="1" x14ac:dyDescent="0.2">
      <c r="A199" s="228" t="s">
        <v>537</v>
      </c>
      <c r="B199" s="228" t="s">
        <v>879</v>
      </c>
      <c r="C199" s="244" t="s">
        <v>190</v>
      </c>
      <c r="D199" s="244"/>
      <c r="E199" s="243">
        <v>34</v>
      </c>
      <c r="F199" s="242"/>
      <c r="G199" s="241">
        <v>0</v>
      </c>
      <c r="H199" s="241">
        <v>2</v>
      </c>
      <c r="I199" s="241">
        <v>2</v>
      </c>
      <c r="J199" s="240">
        <v>5.8823529411764705E-2</v>
      </c>
      <c r="K199" s="27">
        <v>3</v>
      </c>
      <c r="L199" s="242"/>
      <c r="M199" s="241">
        <v>0</v>
      </c>
      <c r="N199" s="240">
        <v>0</v>
      </c>
      <c r="O199" s="27">
        <v>3</v>
      </c>
      <c r="P199" s="242"/>
      <c r="Q199" s="241">
        <v>2</v>
      </c>
      <c r="R199" s="240">
        <v>5.8823529411764705E-2</v>
      </c>
      <c r="S199" s="27">
        <v>3</v>
      </c>
    </row>
    <row r="200" spans="1:19" ht="14.25" customHeight="1" x14ac:dyDescent="0.2">
      <c r="A200" s="228" t="s">
        <v>538</v>
      </c>
      <c r="B200" s="228" t="s">
        <v>880</v>
      </c>
      <c r="C200" s="244" t="s">
        <v>191</v>
      </c>
      <c r="D200" s="244"/>
      <c r="E200" s="243">
        <v>58</v>
      </c>
      <c r="F200" s="242"/>
      <c r="G200" s="241">
        <v>28</v>
      </c>
      <c r="H200" s="241">
        <v>136</v>
      </c>
      <c r="I200" s="241">
        <v>164</v>
      </c>
      <c r="J200" s="240">
        <v>2.8275862068965516</v>
      </c>
      <c r="K200" s="27" t="s">
        <v>11</v>
      </c>
      <c r="L200" s="242"/>
      <c r="M200" s="241">
        <v>21</v>
      </c>
      <c r="N200" s="240">
        <v>0.36206896551724138</v>
      </c>
      <c r="O200" s="27" t="s">
        <v>11</v>
      </c>
      <c r="P200" s="242"/>
      <c r="Q200" s="241">
        <v>185</v>
      </c>
      <c r="R200" s="240">
        <v>3.1896551724137931</v>
      </c>
      <c r="S200" s="27" t="s">
        <v>11</v>
      </c>
    </row>
    <row r="201" spans="1:19" ht="14.25" customHeight="1" x14ac:dyDescent="0.2">
      <c r="A201" s="228" t="s">
        <v>539</v>
      </c>
      <c r="B201" s="228" t="s">
        <v>881</v>
      </c>
      <c r="C201" s="244" t="s">
        <v>192</v>
      </c>
      <c r="D201" s="244"/>
      <c r="E201" s="243">
        <v>50</v>
      </c>
      <c r="F201" s="242"/>
      <c r="G201" s="241">
        <v>85</v>
      </c>
      <c r="H201" s="241">
        <v>212</v>
      </c>
      <c r="I201" s="241">
        <v>297</v>
      </c>
      <c r="J201" s="240">
        <v>5.94</v>
      </c>
      <c r="K201" s="27" t="s">
        <v>11</v>
      </c>
      <c r="L201" s="242"/>
      <c r="M201" s="241">
        <v>53</v>
      </c>
      <c r="N201" s="240">
        <v>1.06</v>
      </c>
      <c r="O201" s="27" t="s">
        <v>11</v>
      </c>
      <c r="P201" s="242"/>
      <c r="Q201" s="241">
        <v>350</v>
      </c>
      <c r="R201" s="240">
        <v>7</v>
      </c>
      <c r="S201" s="27" t="s">
        <v>11</v>
      </c>
    </row>
    <row r="202" spans="1:19" ht="14.25" customHeight="1" x14ac:dyDescent="0.2">
      <c r="A202" s="228" t="s">
        <v>540</v>
      </c>
      <c r="B202" s="228" t="s">
        <v>882</v>
      </c>
      <c r="C202" s="244" t="s">
        <v>193</v>
      </c>
      <c r="D202" s="244"/>
      <c r="E202" s="243">
        <v>74</v>
      </c>
      <c r="F202" s="242"/>
      <c r="G202" s="241">
        <v>89</v>
      </c>
      <c r="H202" s="241">
        <v>180</v>
      </c>
      <c r="I202" s="241">
        <v>269</v>
      </c>
      <c r="J202" s="240">
        <v>3.6351351351351351</v>
      </c>
      <c r="K202" s="27" t="s">
        <v>11</v>
      </c>
      <c r="L202" s="242"/>
      <c r="M202" s="241">
        <v>0</v>
      </c>
      <c r="N202" s="240">
        <v>0</v>
      </c>
      <c r="O202" s="27" t="s">
        <v>11</v>
      </c>
      <c r="P202" s="242"/>
      <c r="Q202" s="241">
        <v>269</v>
      </c>
      <c r="R202" s="240">
        <v>3.6351351351351351</v>
      </c>
      <c r="S202" s="27" t="s">
        <v>11</v>
      </c>
    </row>
    <row r="203" spans="1:19" ht="14.25" customHeight="1" x14ac:dyDescent="0.2">
      <c r="A203" s="228" t="s">
        <v>541</v>
      </c>
      <c r="B203" s="228" t="s">
        <v>883</v>
      </c>
      <c r="C203" s="244" t="s">
        <v>194</v>
      </c>
      <c r="D203" s="244"/>
      <c r="E203" s="243">
        <v>56</v>
      </c>
      <c r="F203" s="242"/>
      <c r="G203" s="241">
        <v>51</v>
      </c>
      <c r="H203" s="241">
        <v>115</v>
      </c>
      <c r="I203" s="241">
        <v>166</v>
      </c>
      <c r="J203" s="240">
        <v>2.9642857142857144</v>
      </c>
      <c r="K203" s="27" t="s">
        <v>11</v>
      </c>
      <c r="L203" s="242"/>
      <c r="M203" s="241">
        <v>0</v>
      </c>
      <c r="N203" s="240">
        <v>0</v>
      </c>
      <c r="O203" s="27" t="s">
        <v>11</v>
      </c>
      <c r="P203" s="242"/>
      <c r="Q203" s="241">
        <v>166</v>
      </c>
      <c r="R203" s="240">
        <v>2.9642857142857144</v>
      </c>
      <c r="S203" s="27" t="s">
        <v>11</v>
      </c>
    </row>
    <row r="204" spans="1:19" ht="14.25" customHeight="1" x14ac:dyDescent="0.2">
      <c r="A204" s="228" t="s">
        <v>542</v>
      </c>
      <c r="B204" s="228" t="s">
        <v>884</v>
      </c>
      <c r="C204" s="244" t="s">
        <v>195</v>
      </c>
      <c r="D204" s="244"/>
      <c r="E204" s="243">
        <v>44</v>
      </c>
      <c r="F204" s="242"/>
      <c r="G204" s="241">
        <v>108</v>
      </c>
      <c r="H204" s="241">
        <v>168</v>
      </c>
      <c r="I204" s="241">
        <v>276</v>
      </c>
      <c r="J204" s="240">
        <v>6.2727272727272725</v>
      </c>
      <c r="K204" s="27" t="s">
        <v>11</v>
      </c>
      <c r="L204" s="242"/>
      <c r="M204" s="241">
        <v>92</v>
      </c>
      <c r="N204" s="240">
        <v>2.0909090909090908</v>
      </c>
      <c r="O204" s="27" t="s">
        <v>11</v>
      </c>
      <c r="P204" s="242"/>
      <c r="Q204" s="241">
        <v>368</v>
      </c>
      <c r="R204" s="240">
        <v>8.3636363636363633</v>
      </c>
      <c r="S204" s="27" t="s">
        <v>11</v>
      </c>
    </row>
    <row r="205" spans="1:19" ht="14.25" customHeight="1" x14ac:dyDescent="0.2">
      <c r="A205" s="228" t="s">
        <v>543</v>
      </c>
      <c r="B205" s="228" t="s">
        <v>885</v>
      </c>
      <c r="C205" s="244" t="s">
        <v>196</v>
      </c>
      <c r="D205" s="244"/>
      <c r="E205" s="243">
        <v>34</v>
      </c>
      <c r="F205" s="242"/>
      <c r="G205" s="241">
        <v>166</v>
      </c>
      <c r="H205" s="241">
        <v>173</v>
      </c>
      <c r="I205" s="241">
        <v>339</v>
      </c>
      <c r="J205" s="240">
        <v>9.9705882352941178</v>
      </c>
      <c r="K205" s="27" t="s">
        <v>11</v>
      </c>
      <c r="L205" s="242"/>
      <c r="M205" s="241">
        <v>45</v>
      </c>
      <c r="N205" s="240">
        <v>1.3235294117647058</v>
      </c>
      <c r="O205" s="27" t="s">
        <v>11</v>
      </c>
      <c r="P205" s="242"/>
      <c r="Q205" s="241">
        <v>384</v>
      </c>
      <c r="R205" s="240">
        <v>11.294117647058824</v>
      </c>
      <c r="S205" s="27" t="s">
        <v>11</v>
      </c>
    </row>
    <row r="206" spans="1:19" ht="14.25" customHeight="1" x14ac:dyDescent="0.2">
      <c r="A206" s="228" t="s">
        <v>544</v>
      </c>
      <c r="B206" s="228" t="s">
        <v>886</v>
      </c>
      <c r="C206" s="244" t="s">
        <v>197</v>
      </c>
      <c r="D206" s="244"/>
      <c r="E206" s="243">
        <v>54</v>
      </c>
      <c r="F206" s="242"/>
      <c r="G206" s="241">
        <v>792</v>
      </c>
      <c r="H206" s="241">
        <v>293</v>
      </c>
      <c r="I206" s="241">
        <v>1085</v>
      </c>
      <c r="J206" s="240">
        <v>20.092592592592592</v>
      </c>
      <c r="K206" s="27" t="s">
        <v>11</v>
      </c>
      <c r="L206" s="242"/>
      <c r="M206" s="241">
        <v>22</v>
      </c>
      <c r="N206" s="240">
        <v>0.40740740740740738</v>
      </c>
      <c r="O206" s="27" t="s">
        <v>11</v>
      </c>
      <c r="P206" s="242"/>
      <c r="Q206" s="241">
        <v>1107</v>
      </c>
      <c r="R206" s="240">
        <v>20.5</v>
      </c>
      <c r="S206" s="27" t="s">
        <v>11</v>
      </c>
    </row>
    <row r="207" spans="1:19" ht="14.25" customHeight="1" x14ac:dyDescent="0.2">
      <c r="A207" s="228" t="s">
        <v>545</v>
      </c>
      <c r="B207" s="228" t="s">
        <v>887</v>
      </c>
      <c r="C207" s="244" t="s">
        <v>198</v>
      </c>
      <c r="D207" s="244"/>
      <c r="E207" s="243">
        <v>66</v>
      </c>
      <c r="F207" s="242"/>
      <c r="G207" s="241">
        <v>10</v>
      </c>
      <c r="H207" s="241">
        <v>453</v>
      </c>
      <c r="I207" s="241">
        <v>463</v>
      </c>
      <c r="J207" s="240">
        <v>7.0151515151515156</v>
      </c>
      <c r="K207" s="27" t="s">
        <v>11</v>
      </c>
      <c r="L207" s="242"/>
      <c r="M207" s="241">
        <v>22</v>
      </c>
      <c r="N207" s="240">
        <v>0.33333333333333331</v>
      </c>
      <c r="O207" s="27" t="s">
        <v>11</v>
      </c>
      <c r="P207" s="242"/>
      <c r="Q207" s="241">
        <v>485</v>
      </c>
      <c r="R207" s="240">
        <v>7.3484848484848486</v>
      </c>
      <c r="S207" s="27" t="s">
        <v>11</v>
      </c>
    </row>
    <row r="208" spans="1:19" ht="14.25" customHeight="1" x14ac:dyDescent="0.2">
      <c r="A208" s="228" t="s">
        <v>546</v>
      </c>
      <c r="B208" s="228" t="s">
        <v>888</v>
      </c>
      <c r="C208" s="244" t="s">
        <v>199</v>
      </c>
      <c r="D208" s="244"/>
      <c r="E208" s="243">
        <v>35</v>
      </c>
      <c r="F208" s="242"/>
      <c r="G208" s="241">
        <v>33</v>
      </c>
      <c r="H208" s="241">
        <v>45</v>
      </c>
      <c r="I208" s="241">
        <v>78</v>
      </c>
      <c r="J208" s="240">
        <v>2.2285714285714286</v>
      </c>
      <c r="K208" s="27" t="s">
        <v>11</v>
      </c>
      <c r="L208" s="242"/>
      <c r="M208" s="241">
        <v>18</v>
      </c>
      <c r="N208" s="240">
        <v>0.51428571428571423</v>
      </c>
      <c r="O208" s="27" t="s">
        <v>11</v>
      </c>
      <c r="P208" s="242"/>
      <c r="Q208" s="241">
        <v>96</v>
      </c>
      <c r="R208" s="240">
        <v>2.7428571428571429</v>
      </c>
      <c r="S208" s="27" t="s">
        <v>11</v>
      </c>
    </row>
    <row r="209" spans="1:19" ht="14.25" customHeight="1" x14ac:dyDescent="0.2">
      <c r="A209" s="228" t="s">
        <v>547</v>
      </c>
      <c r="B209" s="228" t="s">
        <v>889</v>
      </c>
      <c r="C209" s="244" t="s">
        <v>200</v>
      </c>
      <c r="D209" s="244"/>
      <c r="E209" s="243">
        <v>64</v>
      </c>
      <c r="F209" s="242"/>
      <c r="G209" s="241">
        <v>239</v>
      </c>
      <c r="H209" s="241">
        <v>0</v>
      </c>
      <c r="I209" s="241">
        <v>239</v>
      </c>
      <c r="J209" s="240">
        <v>3.734375</v>
      </c>
      <c r="K209" s="27" t="s">
        <v>11</v>
      </c>
      <c r="L209" s="242"/>
      <c r="M209" s="241">
        <v>658</v>
      </c>
      <c r="N209" s="240">
        <v>10.28125</v>
      </c>
      <c r="O209" s="27" t="s">
        <v>11</v>
      </c>
      <c r="P209" s="242"/>
      <c r="Q209" s="241">
        <v>897</v>
      </c>
      <c r="R209" s="240">
        <v>14.015625</v>
      </c>
      <c r="S209" s="27" t="s">
        <v>11</v>
      </c>
    </row>
    <row r="210" spans="1:19" ht="14.25" customHeight="1" x14ac:dyDescent="0.2">
      <c r="A210" s="228" t="s">
        <v>548</v>
      </c>
      <c r="B210" s="228" t="s">
        <v>890</v>
      </c>
      <c r="C210" s="244" t="s">
        <v>201</v>
      </c>
      <c r="D210" s="244"/>
      <c r="E210" s="243">
        <v>30</v>
      </c>
      <c r="F210" s="242"/>
      <c r="G210" s="241">
        <v>10</v>
      </c>
      <c r="H210" s="241">
        <v>134</v>
      </c>
      <c r="I210" s="241">
        <v>144</v>
      </c>
      <c r="J210" s="240">
        <v>4.8</v>
      </c>
      <c r="K210" s="27" t="s">
        <v>11</v>
      </c>
      <c r="L210" s="242"/>
      <c r="M210" s="241">
        <v>2</v>
      </c>
      <c r="N210" s="240">
        <v>6.6666666666666666E-2</v>
      </c>
      <c r="O210" s="27" t="s">
        <v>11</v>
      </c>
      <c r="P210" s="242"/>
      <c r="Q210" s="241">
        <v>146</v>
      </c>
      <c r="R210" s="240">
        <v>4.8666666666666663</v>
      </c>
      <c r="S210" s="27" t="s">
        <v>11</v>
      </c>
    </row>
    <row r="211" spans="1:19" ht="14.25" customHeight="1" x14ac:dyDescent="0.2">
      <c r="A211" s="228" t="s">
        <v>549</v>
      </c>
      <c r="B211" s="228" t="s">
        <v>891</v>
      </c>
      <c r="C211" s="244" t="s">
        <v>202</v>
      </c>
      <c r="D211" s="244"/>
      <c r="E211" s="243">
        <v>34</v>
      </c>
      <c r="F211" s="242"/>
      <c r="G211" s="241">
        <v>94</v>
      </c>
      <c r="H211" s="241">
        <v>152</v>
      </c>
      <c r="I211" s="241">
        <v>246</v>
      </c>
      <c r="J211" s="240">
        <v>7.2352941176470589</v>
      </c>
      <c r="K211" s="27" t="s">
        <v>11</v>
      </c>
      <c r="L211" s="242"/>
      <c r="M211" s="241">
        <v>5</v>
      </c>
      <c r="N211" s="240">
        <v>0.14705882352941177</v>
      </c>
      <c r="O211" s="27" t="s">
        <v>11</v>
      </c>
      <c r="P211" s="242"/>
      <c r="Q211" s="241">
        <v>251</v>
      </c>
      <c r="R211" s="240">
        <v>7.382352941176471</v>
      </c>
      <c r="S211" s="27" t="s">
        <v>11</v>
      </c>
    </row>
    <row r="212" spans="1:19" ht="14.25" customHeight="1" x14ac:dyDescent="0.2">
      <c r="A212" s="228" t="s">
        <v>550</v>
      </c>
      <c r="B212" s="228" t="s">
        <v>892</v>
      </c>
      <c r="C212" s="244" t="s">
        <v>203</v>
      </c>
      <c r="D212" s="244"/>
      <c r="E212" s="243">
        <v>52</v>
      </c>
      <c r="F212" s="242"/>
      <c r="G212" s="241">
        <v>75</v>
      </c>
      <c r="H212" s="241">
        <v>111</v>
      </c>
      <c r="I212" s="241">
        <v>186</v>
      </c>
      <c r="J212" s="240">
        <v>3.5769230769230771</v>
      </c>
      <c r="K212" s="27" t="s">
        <v>11</v>
      </c>
      <c r="L212" s="242"/>
      <c r="M212" s="241">
        <v>72</v>
      </c>
      <c r="N212" s="240">
        <v>1.3846153846153846</v>
      </c>
      <c r="O212" s="27" t="s">
        <v>11</v>
      </c>
      <c r="P212" s="242"/>
      <c r="Q212" s="241">
        <v>258</v>
      </c>
      <c r="R212" s="240">
        <v>4.9615384615384617</v>
      </c>
      <c r="S212" s="27" t="s">
        <v>11</v>
      </c>
    </row>
    <row r="213" spans="1:19" ht="14.25" customHeight="1" x14ac:dyDescent="0.2">
      <c r="A213" s="228" t="s">
        <v>551</v>
      </c>
      <c r="B213" s="228" t="s">
        <v>893</v>
      </c>
      <c r="C213" s="244" t="s">
        <v>204</v>
      </c>
      <c r="D213" s="244"/>
      <c r="E213" s="243">
        <v>45</v>
      </c>
      <c r="F213" s="242"/>
      <c r="G213" s="241">
        <v>82</v>
      </c>
      <c r="H213" s="241">
        <v>82</v>
      </c>
      <c r="I213" s="241">
        <v>164</v>
      </c>
      <c r="J213" s="240">
        <v>3.6444444444444444</v>
      </c>
      <c r="K213" s="27" t="s">
        <v>11</v>
      </c>
      <c r="L213" s="242"/>
      <c r="M213" s="241">
        <v>64</v>
      </c>
      <c r="N213" s="240">
        <v>1.4222222222222223</v>
      </c>
      <c r="O213" s="27" t="s">
        <v>11</v>
      </c>
      <c r="P213" s="242"/>
      <c r="Q213" s="241">
        <v>228</v>
      </c>
      <c r="R213" s="240">
        <v>5.0666666666666664</v>
      </c>
      <c r="S213" s="27" t="s">
        <v>11</v>
      </c>
    </row>
    <row r="214" spans="1:19" ht="14.25" customHeight="1" x14ac:dyDescent="0.2">
      <c r="A214" s="228" t="s">
        <v>11</v>
      </c>
      <c r="C214" s="244"/>
      <c r="D214" s="244"/>
      <c r="E214" s="243" t="s">
        <v>11</v>
      </c>
      <c r="F214" s="242"/>
      <c r="G214" s="241"/>
      <c r="H214" s="241"/>
      <c r="I214" s="241"/>
      <c r="J214" s="240" t="s">
        <v>11</v>
      </c>
      <c r="K214" s="27"/>
      <c r="L214" s="242"/>
      <c r="M214" s="241"/>
      <c r="N214" s="240" t="s">
        <v>11</v>
      </c>
      <c r="O214" s="27"/>
      <c r="P214" s="242"/>
      <c r="Q214" s="241"/>
      <c r="R214" s="240" t="s">
        <v>11</v>
      </c>
      <c r="S214" s="27"/>
    </row>
    <row r="215" spans="1:19" s="24" customFormat="1" ht="14.25" customHeight="1" x14ac:dyDescent="0.25">
      <c r="A215" s="251" t="s">
        <v>552</v>
      </c>
      <c r="B215" s="228" t="s">
        <v>894</v>
      </c>
      <c r="C215" s="250" t="s">
        <v>205</v>
      </c>
      <c r="D215" s="250"/>
      <c r="E215" s="249">
        <v>3244</v>
      </c>
      <c r="F215" s="269"/>
      <c r="G215" s="246">
        <v>14000</v>
      </c>
      <c r="H215" s="246">
        <v>13600</v>
      </c>
      <c r="I215" s="246">
        <v>27600</v>
      </c>
      <c r="J215" s="245">
        <v>8.5080147965474726</v>
      </c>
      <c r="K215" s="25"/>
      <c r="L215" s="247"/>
      <c r="M215" s="246">
        <v>5300</v>
      </c>
      <c r="N215" s="245">
        <v>1.6337854500616522</v>
      </c>
      <c r="O215" s="25"/>
      <c r="P215" s="247"/>
      <c r="Q215" s="246">
        <v>32900</v>
      </c>
      <c r="R215" s="245">
        <v>10.141800246609124</v>
      </c>
      <c r="S215" s="25"/>
    </row>
    <row r="216" spans="1:19" ht="14.25" customHeight="1" x14ac:dyDescent="0.2">
      <c r="A216" s="228" t="s">
        <v>11</v>
      </c>
      <c r="C216" s="244"/>
      <c r="D216" s="244"/>
      <c r="E216" s="243" t="s">
        <v>11</v>
      </c>
      <c r="F216" s="242"/>
      <c r="G216" s="241"/>
      <c r="H216" s="241"/>
      <c r="I216" s="241"/>
      <c r="J216" s="240" t="s">
        <v>11</v>
      </c>
      <c r="K216" s="27"/>
      <c r="L216" s="242"/>
      <c r="M216" s="241"/>
      <c r="N216" s="240" t="s">
        <v>11</v>
      </c>
      <c r="O216" s="27"/>
      <c r="P216" s="242"/>
      <c r="Q216" s="241"/>
      <c r="R216" s="240" t="s">
        <v>11</v>
      </c>
      <c r="S216" s="27"/>
    </row>
    <row r="217" spans="1:19" ht="14.25" customHeight="1" x14ac:dyDescent="0.2">
      <c r="A217" s="228" t="s">
        <v>553</v>
      </c>
      <c r="B217" s="228" t="s">
        <v>895</v>
      </c>
      <c r="C217" s="244" t="s">
        <v>206</v>
      </c>
      <c r="D217" s="244"/>
      <c r="E217" s="243">
        <v>68</v>
      </c>
      <c r="F217" s="242"/>
      <c r="G217" s="241">
        <v>516</v>
      </c>
      <c r="H217" s="241">
        <v>0</v>
      </c>
      <c r="I217" s="241">
        <v>516</v>
      </c>
      <c r="J217" s="240">
        <v>7.5882352941176467</v>
      </c>
      <c r="K217" s="27" t="s">
        <v>11</v>
      </c>
      <c r="L217" s="242"/>
      <c r="M217" s="241">
        <v>313</v>
      </c>
      <c r="N217" s="240">
        <v>4.6029411764705879</v>
      </c>
      <c r="O217" s="27" t="s">
        <v>11</v>
      </c>
      <c r="P217" s="242"/>
      <c r="Q217" s="241">
        <v>829</v>
      </c>
      <c r="R217" s="240">
        <v>12.191176470588236</v>
      </c>
      <c r="S217" s="27" t="s">
        <v>11</v>
      </c>
    </row>
    <row r="218" spans="1:19" ht="14.25" customHeight="1" x14ac:dyDescent="0.2">
      <c r="A218" s="228" t="s">
        <v>554</v>
      </c>
      <c r="B218" s="228" t="s">
        <v>896</v>
      </c>
      <c r="C218" s="244" t="s">
        <v>207</v>
      </c>
      <c r="D218" s="244"/>
      <c r="E218" s="243">
        <v>137</v>
      </c>
      <c r="F218" s="242"/>
      <c r="G218" s="241">
        <v>488</v>
      </c>
      <c r="H218" s="241">
        <v>1019</v>
      </c>
      <c r="I218" s="241">
        <v>1507</v>
      </c>
      <c r="J218" s="240">
        <v>11</v>
      </c>
      <c r="K218" s="27" t="s">
        <v>11</v>
      </c>
      <c r="L218" s="242"/>
      <c r="M218" s="241">
        <v>8</v>
      </c>
      <c r="N218" s="240">
        <v>5.8394160583941604E-2</v>
      </c>
      <c r="O218" s="27" t="s">
        <v>11</v>
      </c>
      <c r="P218" s="242"/>
      <c r="Q218" s="241">
        <v>1515</v>
      </c>
      <c r="R218" s="240">
        <v>11.058394160583942</v>
      </c>
      <c r="S218" s="27" t="s">
        <v>11</v>
      </c>
    </row>
    <row r="219" spans="1:19" ht="14.25" customHeight="1" x14ac:dyDescent="0.2">
      <c r="A219" s="228" t="s">
        <v>555</v>
      </c>
      <c r="B219" s="228" t="s">
        <v>897</v>
      </c>
      <c r="C219" s="244" t="s">
        <v>208</v>
      </c>
      <c r="D219" s="244"/>
      <c r="E219" s="243">
        <v>93</v>
      </c>
      <c r="F219" s="242"/>
      <c r="G219" s="241">
        <v>338</v>
      </c>
      <c r="H219" s="241">
        <v>0</v>
      </c>
      <c r="I219" s="241">
        <v>338</v>
      </c>
      <c r="J219" s="240">
        <v>3.6344086021505375</v>
      </c>
      <c r="K219" s="27">
        <v>3</v>
      </c>
      <c r="L219" s="242"/>
      <c r="M219" s="241">
        <v>119</v>
      </c>
      <c r="N219" s="240">
        <v>1.2795698924731183</v>
      </c>
      <c r="O219" s="27">
        <v>3</v>
      </c>
      <c r="P219" s="242"/>
      <c r="Q219" s="241">
        <v>457</v>
      </c>
      <c r="R219" s="240">
        <v>4.913978494623656</v>
      </c>
      <c r="S219" s="27">
        <v>3</v>
      </c>
    </row>
    <row r="220" spans="1:19" ht="14.25" customHeight="1" x14ac:dyDescent="0.2">
      <c r="A220" s="228" t="s">
        <v>556</v>
      </c>
      <c r="B220" s="228" t="s">
        <v>898</v>
      </c>
      <c r="C220" s="244" t="s">
        <v>209</v>
      </c>
      <c r="D220" s="244"/>
      <c r="E220" s="243">
        <v>98</v>
      </c>
      <c r="F220" s="242"/>
      <c r="G220" s="241">
        <v>945</v>
      </c>
      <c r="H220" s="241">
        <v>490</v>
      </c>
      <c r="I220" s="241">
        <v>1435</v>
      </c>
      <c r="J220" s="240">
        <v>14.642857142857142</v>
      </c>
      <c r="K220" s="27" t="s">
        <v>11</v>
      </c>
      <c r="L220" s="242"/>
      <c r="M220" s="241">
        <v>30</v>
      </c>
      <c r="N220" s="240">
        <v>0.30612244897959184</v>
      </c>
      <c r="O220" s="27" t="s">
        <v>11</v>
      </c>
      <c r="P220" s="242"/>
      <c r="Q220" s="241">
        <v>1465</v>
      </c>
      <c r="R220" s="240">
        <v>14.948979591836734</v>
      </c>
      <c r="S220" s="27" t="s">
        <v>11</v>
      </c>
    </row>
    <row r="221" spans="1:19" ht="14.25" customHeight="1" x14ac:dyDescent="0.2">
      <c r="A221" s="228" t="s">
        <v>557</v>
      </c>
      <c r="B221" s="228" t="s">
        <v>899</v>
      </c>
      <c r="C221" s="244" t="s">
        <v>210</v>
      </c>
      <c r="D221" s="244"/>
      <c r="E221" s="243">
        <v>133</v>
      </c>
      <c r="F221" s="242"/>
      <c r="G221" s="241">
        <v>1273</v>
      </c>
      <c r="H221" s="241">
        <v>735</v>
      </c>
      <c r="I221" s="241">
        <v>2008</v>
      </c>
      <c r="J221" s="240">
        <v>15.097744360902256</v>
      </c>
      <c r="K221" s="27" t="s">
        <v>11</v>
      </c>
      <c r="L221" s="242"/>
      <c r="M221" s="241">
        <v>103</v>
      </c>
      <c r="N221" s="240">
        <v>0.77443609022556392</v>
      </c>
      <c r="O221" s="27" t="s">
        <v>11</v>
      </c>
      <c r="P221" s="242"/>
      <c r="Q221" s="241">
        <v>2111</v>
      </c>
      <c r="R221" s="240">
        <v>15.87218045112782</v>
      </c>
      <c r="S221" s="27" t="s">
        <v>11</v>
      </c>
    </row>
    <row r="222" spans="1:19" ht="14.25" customHeight="1" x14ac:dyDescent="0.2">
      <c r="A222" s="228" t="s">
        <v>558</v>
      </c>
      <c r="B222" s="228" t="s">
        <v>900</v>
      </c>
      <c r="C222" s="244" t="s">
        <v>211</v>
      </c>
      <c r="D222" s="244"/>
      <c r="E222" s="243">
        <v>103</v>
      </c>
      <c r="F222" s="242"/>
      <c r="G222" s="241">
        <v>160</v>
      </c>
      <c r="H222" s="241">
        <v>853</v>
      </c>
      <c r="I222" s="241">
        <v>1013</v>
      </c>
      <c r="J222" s="240">
        <v>9.8349514563106801</v>
      </c>
      <c r="K222" s="27" t="s">
        <v>11</v>
      </c>
      <c r="L222" s="242"/>
      <c r="M222" s="241">
        <v>3</v>
      </c>
      <c r="N222" s="240">
        <v>2.9126213592233011E-2</v>
      </c>
      <c r="O222" s="27" t="s">
        <v>11</v>
      </c>
      <c r="P222" s="242"/>
      <c r="Q222" s="241">
        <v>1016</v>
      </c>
      <c r="R222" s="240">
        <v>9.8640776699029118</v>
      </c>
      <c r="S222" s="27" t="s">
        <v>11</v>
      </c>
    </row>
    <row r="223" spans="1:19" ht="14.25" customHeight="1" x14ac:dyDescent="0.2">
      <c r="A223" s="228" t="s">
        <v>559</v>
      </c>
      <c r="B223" s="228" t="s">
        <v>901</v>
      </c>
      <c r="C223" s="244" t="s">
        <v>212</v>
      </c>
      <c r="D223" s="244"/>
      <c r="E223" s="243">
        <v>7</v>
      </c>
      <c r="F223" s="242"/>
      <c r="G223" s="241">
        <v>30</v>
      </c>
      <c r="H223" s="241">
        <v>0</v>
      </c>
      <c r="I223" s="241">
        <v>30</v>
      </c>
      <c r="J223" s="240">
        <v>4.2857142857142856</v>
      </c>
      <c r="K223" s="27" t="s">
        <v>11</v>
      </c>
      <c r="L223" s="242"/>
      <c r="M223" s="241">
        <v>6</v>
      </c>
      <c r="N223" s="240">
        <v>0.8571428571428571</v>
      </c>
      <c r="O223" s="27" t="s">
        <v>11</v>
      </c>
      <c r="P223" s="242"/>
      <c r="Q223" s="241">
        <v>36</v>
      </c>
      <c r="R223" s="240">
        <v>5.1428571428571432</v>
      </c>
      <c r="S223" s="27" t="s">
        <v>11</v>
      </c>
    </row>
    <row r="224" spans="1:19" ht="14.25" customHeight="1" x14ac:dyDescent="0.2">
      <c r="A224" s="228" t="s">
        <v>560</v>
      </c>
      <c r="B224" s="228" t="s">
        <v>902</v>
      </c>
      <c r="C224" s="244" t="s">
        <v>213</v>
      </c>
      <c r="D224" s="244"/>
      <c r="E224" s="243">
        <v>146</v>
      </c>
      <c r="F224" s="242"/>
      <c r="G224" s="241">
        <v>1125</v>
      </c>
      <c r="H224" s="241">
        <v>372</v>
      </c>
      <c r="I224" s="241">
        <v>1497</v>
      </c>
      <c r="J224" s="240">
        <v>10.253424657534246</v>
      </c>
      <c r="K224" s="27" t="s">
        <v>11</v>
      </c>
      <c r="L224" s="242"/>
      <c r="M224" s="241">
        <v>1313</v>
      </c>
      <c r="N224" s="240">
        <v>8.993150684931507</v>
      </c>
      <c r="O224" s="27" t="s">
        <v>11</v>
      </c>
      <c r="P224" s="242"/>
      <c r="Q224" s="241">
        <v>2810</v>
      </c>
      <c r="R224" s="240">
        <v>19.246575342465754</v>
      </c>
      <c r="S224" s="27" t="s">
        <v>11</v>
      </c>
    </row>
    <row r="225" spans="1:19" ht="14.25" customHeight="1" x14ac:dyDescent="0.2">
      <c r="A225" s="228" t="s">
        <v>561</v>
      </c>
      <c r="B225" s="228" t="s">
        <v>903</v>
      </c>
      <c r="C225" s="244" t="s">
        <v>214</v>
      </c>
      <c r="D225" s="244"/>
      <c r="E225" s="243">
        <v>124</v>
      </c>
      <c r="F225" s="242"/>
      <c r="G225" s="241">
        <v>847</v>
      </c>
      <c r="H225" s="241">
        <v>498</v>
      </c>
      <c r="I225" s="241">
        <v>1345</v>
      </c>
      <c r="J225" s="240">
        <v>10.846774193548388</v>
      </c>
      <c r="K225" s="27" t="s">
        <v>11</v>
      </c>
      <c r="L225" s="242"/>
      <c r="M225" s="241">
        <v>141</v>
      </c>
      <c r="N225" s="240">
        <v>1.1370967741935485</v>
      </c>
      <c r="O225" s="27" t="s">
        <v>11</v>
      </c>
      <c r="P225" s="242"/>
      <c r="Q225" s="241">
        <v>1486</v>
      </c>
      <c r="R225" s="240">
        <v>11.983870967741936</v>
      </c>
      <c r="S225" s="27" t="s">
        <v>11</v>
      </c>
    </row>
    <row r="226" spans="1:19" ht="14.25" customHeight="1" x14ac:dyDescent="0.2">
      <c r="A226" s="228" t="s">
        <v>562</v>
      </c>
      <c r="B226" s="228" t="s">
        <v>904</v>
      </c>
      <c r="C226" s="244" t="s">
        <v>215</v>
      </c>
      <c r="D226" s="244"/>
      <c r="E226" s="243">
        <v>117</v>
      </c>
      <c r="F226" s="242"/>
      <c r="G226" s="241">
        <v>339</v>
      </c>
      <c r="H226" s="241">
        <v>840</v>
      </c>
      <c r="I226" s="241">
        <v>1179</v>
      </c>
      <c r="J226" s="240">
        <v>10.076923076923077</v>
      </c>
      <c r="K226" s="27" t="s">
        <v>11</v>
      </c>
      <c r="L226" s="242"/>
      <c r="M226" s="241">
        <v>60</v>
      </c>
      <c r="N226" s="240">
        <v>0.51282051282051277</v>
      </c>
      <c r="O226" s="27" t="s">
        <v>11</v>
      </c>
      <c r="P226" s="242"/>
      <c r="Q226" s="241">
        <v>1239</v>
      </c>
      <c r="R226" s="240">
        <v>10.589743589743589</v>
      </c>
      <c r="S226" s="27" t="s">
        <v>11</v>
      </c>
    </row>
    <row r="227" spans="1:19" ht="14.25" customHeight="1" x14ac:dyDescent="0.2">
      <c r="A227" s="228" t="s">
        <v>563</v>
      </c>
      <c r="B227" s="228" t="s">
        <v>905</v>
      </c>
      <c r="C227" s="244" t="s">
        <v>216</v>
      </c>
      <c r="D227" s="244"/>
      <c r="E227" s="243">
        <v>97</v>
      </c>
      <c r="F227" s="242"/>
      <c r="G227" s="241">
        <v>755</v>
      </c>
      <c r="H227" s="241">
        <v>612</v>
      </c>
      <c r="I227" s="241">
        <v>1367</v>
      </c>
      <c r="J227" s="240">
        <v>14.092783505154639</v>
      </c>
      <c r="K227" s="27" t="s">
        <v>11</v>
      </c>
      <c r="L227" s="242"/>
      <c r="M227" s="241">
        <v>37</v>
      </c>
      <c r="N227" s="240">
        <v>0.38144329896907214</v>
      </c>
      <c r="O227" s="27" t="s">
        <v>11</v>
      </c>
      <c r="P227" s="242"/>
      <c r="Q227" s="241">
        <v>1404</v>
      </c>
      <c r="R227" s="240">
        <v>14.474226804123711</v>
      </c>
      <c r="S227" s="27" t="s">
        <v>11</v>
      </c>
    </row>
    <row r="228" spans="1:19" ht="14.25" customHeight="1" x14ac:dyDescent="0.2">
      <c r="A228" s="228" t="s">
        <v>564</v>
      </c>
      <c r="B228" s="228" t="s">
        <v>906</v>
      </c>
      <c r="C228" s="244" t="s">
        <v>217</v>
      </c>
      <c r="D228" s="244"/>
      <c r="E228" s="243">
        <v>90</v>
      </c>
      <c r="F228" s="242"/>
      <c r="G228" s="241">
        <v>228</v>
      </c>
      <c r="H228" s="241">
        <v>361</v>
      </c>
      <c r="I228" s="241">
        <v>522</v>
      </c>
      <c r="J228" s="240">
        <v>5.8</v>
      </c>
      <c r="K228" s="27">
        <v>3</v>
      </c>
      <c r="L228" s="242"/>
      <c r="M228" s="241">
        <v>84</v>
      </c>
      <c r="N228" s="240">
        <v>0.93333333333333335</v>
      </c>
      <c r="O228" s="27">
        <v>3</v>
      </c>
      <c r="P228" s="242"/>
      <c r="Q228" s="241">
        <v>789</v>
      </c>
      <c r="R228" s="240">
        <v>8.7666666666666675</v>
      </c>
      <c r="S228" s="27" t="s">
        <v>11</v>
      </c>
    </row>
    <row r="229" spans="1:19" ht="14.25" customHeight="1" x14ac:dyDescent="0.2">
      <c r="A229" s="228" t="s">
        <v>565</v>
      </c>
      <c r="B229" s="228" t="s">
        <v>907</v>
      </c>
      <c r="C229" s="244" t="s">
        <v>218</v>
      </c>
      <c r="D229" s="244"/>
      <c r="E229" s="243">
        <v>76</v>
      </c>
      <c r="F229" s="242"/>
      <c r="G229" s="241">
        <v>205</v>
      </c>
      <c r="H229" s="241">
        <v>300</v>
      </c>
      <c r="I229" s="241">
        <v>505</v>
      </c>
      <c r="J229" s="240">
        <v>6.6447368421052628</v>
      </c>
      <c r="K229" s="27" t="s">
        <v>11</v>
      </c>
      <c r="L229" s="242"/>
      <c r="M229" s="241">
        <v>41</v>
      </c>
      <c r="N229" s="240">
        <v>0.53947368421052633</v>
      </c>
      <c r="O229" s="27" t="s">
        <v>11</v>
      </c>
      <c r="P229" s="242"/>
      <c r="Q229" s="241">
        <v>546</v>
      </c>
      <c r="R229" s="240">
        <v>7.1842105263157894</v>
      </c>
      <c r="S229" s="27" t="s">
        <v>11</v>
      </c>
    </row>
    <row r="230" spans="1:19" ht="14.25" customHeight="1" x14ac:dyDescent="0.2">
      <c r="A230" s="228" t="s">
        <v>566</v>
      </c>
      <c r="B230" s="228" t="s">
        <v>908</v>
      </c>
      <c r="C230" s="244" t="s">
        <v>219</v>
      </c>
      <c r="D230" s="244"/>
      <c r="E230" s="243">
        <v>98</v>
      </c>
      <c r="F230" s="242"/>
      <c r="G230" s="241">
        <v>225</v>
      </c>
      <c r="H230" s="241">
        <v>519</v>
      </c>
      <c r="I230" s="241">
        <v>744</v>
      </c>
      <c r="J230" s="240">
        <v>7.591836734693878</v>
      </c>
      <c r="K230" s="27" t="s">
        <v>11</v>
      </c>
      <c r="L230" s="242"/>
      <c r="M230" s="241">
        <v>36</v>
      </c>
      <c r="N230" s="240">
        <v>0.36734693877551022</v>
      </c>
      <c r="O230" s="27" t="s">
        <v>11</v>
      </c>
      <c r="P230" s="242"/>
      <c r="Q230" s="241">
        <v>780</v>
      </c>
      <c r="R230" s="240">
        <v>7.9591836734693882</v>
      </c>
      <c r="S230" s="27" t="s">
        <v>11</v>
      </c>
    </row>
    <row r="231" spans="1:19" ht="14.25" customHeight="1" x14ac:dyDescent="0.2">
      <c r="A231" s="228" t="s">
        <v>567</v>
      </c>
      <c r="B231" s="228" t="s">
        <v>909</v>
      </c>
      <c r="C231" s="244" t="s">
        <v>220</v>
      </c>
      <c r="D231" s="244"/>
      <c r="E231" s="243">
        <v>86</v>
      </c>
      <c r="F231" s="242"/>
      <c r="G231" s="241">
        <v>719</v>
      </c>
      <c r="H231" s="241">
        <v>335</v>
      </c>
      <c r="I231" s="241">
        <v>1054</v>
      </c>
      <c r="J231" s="240">
        <v>12.255813953488373</v>
      </c>
      <c r="K231" s="27" t="s">
        <v>11</v>
      </c>
      <c r="L231" s="242"/>
      <c r="M231" s="241">
        <v>65</v>
      </c>
      <c r="N231" s="240">
        <v>0.7558139534883721</v>
      </c>
      <c r="O231" s="27" t="s">
        <v>11</v>
      </c>
      <c r="P231" s="242"/>
      <c r="Q231" s="241">
        <v>1119</v>
      </c>
      <c r="R231" s="240">
        <v>13.011627906976743</v>
      </c>
      <c r="S231" s="27" t="s">
        <v>11</v>
      </c>
    </row>
    <row r="232" spans="1:19" ht="14.25" customHeight="1" x14ac:dyDescent="0.2">
      <c r="A232" s="228" t="s">
        <v>568</v>
      </c>
      <c r="B232" s="228" t="s">
        <v>910</v>
      </c>
      <c r="C232" s="244" t="s">
        <v>221</v>
      </c>
      <c r="D232" s="244"/>
      <c r="E232" s="243">
        <v>96</v>
      </c>
      <c r="F232" s="242"/>
      <c r="G232" s="241">
        <v>145</v>
      </c>
      <c r="H232" s="241">
        <v>154</v>
      </c>
      <c r="I232" s="241">
        <v>299</v>
      </c>
      <c r="J232" s="240">
        <v>3.1145833333333335</v>
      </c>
      <c r="K232" s="27" t="s">
        <v>11</v>
      </c>
      <c r="L232" s="242"/>
      <c r="M232" s="241">
        <v>30</v>
      </c>
      <c r="N232" s="240">
        <v>0.3125</v>
      </c>
      <c r="O232" s="27" t="s">
        <v>11</v>
      </c>
      <c r="P232" s="242"/>
      <c r="Q232" s="241">
        <v>329</v>
      </c>
      <c r="R232" s="240">
        <v>3.4270833333333335</v>
      </c>
      <c r="S232" s="27" t="s">
        <v>11</v>
      </c>
    </row>
    <row r="233" spans="1:19" ht="14.25" customHeight="1" x14ac:dyDescent="0.2">
      <c r="A233" s="228" t="s">
        <v>569</v>
      </c>
      <c r="B233" s="228" t="s">
        <v>911</v>
      </c>
      <c r="C233" s="244" t="s">
        <v>222</v>
      </c>
      <c r="D233" s="244"/>
      <c r="E233" s="243">
        <v>102</v>
      </c>
      <c r="F233" s="242"/>
      <c r="G233" s="241">
        <v>284</v>
      </c>
      <c r="H233" s="241">
        <v>226</v>
      </c>
      <c r="I233" s="241">
        <v>510</v>
      </c>
      <c r="J233" s="240">
        <v>5</v>
      </c>
      <c r="K233" s="27" t="s">
        <v>11</v>
      </c>
      <c r="L233" s="242"/>
      <c r="M233" s="241">
        <v>302</v>
      </c>
      <c r="N233" s="240">
        <v>2.9607843137254903</v>
      </c>
      <c r="O233" s="27" t="s">
        <v>11</v>
      </c>
      <c r="P233" s="242"/>
      <c r="Q233" s="241">
        <v>812</v>
      </c>
      <c r="R233" s="240">
        <v>7.9607843137254903</v>
      </c>
      <c r="S233" s="27" t="s">
        <v>11</v>
      </c>
    </row>
    <row r="234" spans="1:19" ht="14.25" customHeight="1" x14ac:dyDescent="0.2">
      <c r="A234" s="228" t="s">
        <v>570</v>
      </c>
      <c r="B234" s="228" t="s">
        <v>912</v>
      </c>
      <c r="C234" s="244" t="s">
        <v>223</v>
      </c>
      <c r="D234" s="244"/>
      <c r="E234" s="243">
        <v>92</v>
      </c>
      <c r="F234" s="242"/>
      <c r="G234" s="241">
        <v>266</v>
      </c>
      <c r="H234" s="241">
        <v>313</v>
      </c>
      <c r="I234" s="241">
        <v>579</v>
      </c>
      <c r="J234" s="240">
        <v>6.2934782608695654</v>
      </c>
      <c r="K234" s="27" t="s">
        <v>11</v>
      </c>
      <c r="L234" s="242"/>
      <c r="M234" s="241">
        <v>0</v>
      </c>
      <c r="N234" s="240">
        <v>0</v>
      </c>
      <c r="O234" s="27" t="s">
        <v>11</v>
      </c>
      <c r="P234" s="242"/>
      <c r="Q234" s="241">
        <v>579</v>
      </c>
      <c r="R234" s="240">
        <v>6.2934782608695654</v>
      </c>
      <c r="S234" s="27" t="s">
        <v>11</v>
      </c>
    </row>
    <row r="235" spans="1:19" ht="14.25" customHeight="1" x14ac:dyDescent="0.2">
      <c r="A235" s="228" t="s">
        <v>571</v>
      </c>
      <c r="B235" s="228" t="s">
        <v>913</v>
      </c>
      <c r="C235" s="244" t="s">
        <v>224</v>
      </c>
      <c r="D235" s="244"/>
      <c r="E235" s="243">
        <v>87</v>
      </c>
      <c r="F235" s="242"/>
      <c r="G235" s="241">
        <v>93</v>
      </c>
      <c r="H235" s="241">
        <v>682</v>
      </c>
      <c r="I235" s="241">
        <v>775</v>
      </c>
      <c r="J235" s="240">
        <v>8.9080459770114935</v>
      </c>
      <c r="K235" s="27" t="s">
        <v>11</v>
      </c>
      <c r="L235" s="242"/>
      <c r="M235" s="241">
        <v>24</v>
      </c>
      <c r="N235" s="240">
        <v>0.27586206896551724</v>
      </c>
      <c r="O235" s="27" t="s">
        <v>11</v>
      </c>
      <c r="P235" s="242"/>
      <c r="Q235" s="241">
        <v>799</v>
      </c>
      <c r="R235" s="240">
        <v>9.1839080459770113</v>
      </c>
      <c r="S235" s="27" t="s">
        <v>11</v>
      </c>
    </row>
    <row r="236" spans="1:19" ht="14.25" customHeight="1" x14ac:dyDescent="0.2">
      <c r="A236" s="228" t="s">
        <v>572</v>
      </c>
      <c r="B236" s="228" t="s">
        <v>914</v>
      </c>
      <c r="C236" s="244" t="s">
        <v>225</v>
      </c>
      <c r="D236" s="244"/>
      <c r="E236" s="243">
        <v>85</v>
      </c>
      <c r="F236" s="242"/>
      <c r="G236" s="241">
        <v>259</v>
      </c>
      <c r="H236" s="241">
        <v>249</v>
      </c>
      <c r="I236" s="241">
        <v>508</v>
      </c>
      <c r="J236" s="240">
        <v>5.9764705882352942</v>
      </c>
      <c r="K236" s="27" t="s">
        <v>11</v>
      </c>
      <c r="L236" s="242"/>
      <c r="M236" s="241">
        <v>57</v>
      </c>
      <c r="N236" s="240">
        <v>0.6705882352941176</v>
      </c>
      <c r="O236" s="27" t="s">
        <v>11</v>
      </c>
      <c r="P236" s="242"/>
      <c r="Q236" s="241">
        <v>565</v>
      </c>
      <c r="R236" s="240">
        <v>6.6470588235294121</v>
      </c>
      <c r="S236" s="27" t="s">
        <v>11</v>
      </c>
    </row>
    <row r="237" spans="1:19" ht="14.25" customHeight="1" x14ac:dyDescent="0.2">
      <c r="A237" s="228" t="s">
        <v>573</v>
      </c>
      <c r="B237" s="228" t="s">
        <v>915</v>
      </c>
      <c r="C237" s="244" t="s">
        <v>226</v>
      </c>
      <c r="D237" s="244"/>
      <c r="E237" s="243">
        <v>68</v>
      </c>
      <c r="F237" s="242"/>
      <c r="G237" s="241">
        <v>173</v>
      </c>
      <c r="H237" s="241">
        <v>0</v>
      </c>
      <c r="I237" s="241">
        <v>173</v>
      </c>
      <c r="J237" s="240">
        <v>2.5441176470588234</v>
      </c>
      <c r="K237" s="27" t="s">
        <v>11</v>
      </c>
      <c r="L237" s="242"/>
      <c r="M237" s="241">
        <v>206</v>
      </c>
      <c r="N237" s="240">
        <v>3.0294117647058822</v>
      </c>
      <c r="O237" s="27" t="s">
        <v>11</v>
      </c>
      <c r="P237" s="242"/>
      <c r="Q237" s="241">
        <v>379</v>
      </c>
      <c r="R237" s="240">
        <v>5.5735294117647056</v>
      </c>
      <c r="S237" s="27" t="s">
        <v>11</v>
      </c>
    </row>
    <row r="238" spans="1:19" ht="14.25" customHeight="1" x14ac:dyDescent="0.2">
      <c r="A238" s="228" t="s">
        <v>574</v>
      </c>
      <c r="B238" s="228" t="s">
        <v>916</v>
      </c>
      <c r="C238" s="244" t="s">
        <v>227</v>
      </c>
      <c r="D238" s="244"/>
      <c r="E238" s="243">
        <v>126</v>
      </c>
      <c r="F238" s="242"/>
      <c r="G238" s="241">
        <v>278</v>
      </c>
      <c r="H238" s="241">
        <v>935</v>
      </c>
      <c r="I238" s="241">
        <v>1213</v>
      </c>
      <c r="J238" s="240">
        <v>9.6269841269841265</v>
      </c>
      <c r="K238" s="27" t="s">
        <v>11</v>
      </c>
      <c r="L238" s="242"/>
      <c r="M238" s="241">
        <v>0</v>
      </c>
      <c r="N238" s="240">
        <v>0</v>
      </c>
      <c r="O238" s="27" t="s">
        <v>11</v>
      </c>
      <c r="P238" s="242"/>
      <c r="Q238" s="241">
        <v>1213</v>
      </c>
      <c r="R238" s="240">
        <v>9.6269841269841265</v>
      </c>
      <c r="S238" s="27" t="s">
        <v>11</v>
      </c>
    </row>
    <row r="239" spans="1:19" ht="14.25" customHeight="1" x14ac:dyDescent="0.2">
      <c r="A239" s="228" t="s">
        <v>575</v>
      </c>
      <c r="B239" s="228" t="s">
        <v>917</v>
      </c>
      <c r="C239" s="244" t="s">
        <v>228</v>
      </c>
      <c r="D239" s="244"/>
      <c r="E239" s="243">
        <v>115</v>
      </c>
      <c r="F239" s="242"/>
      <c r="G239" s="241">
        <v>112</v>
      </c>
      <c r="H239" s="241">
        <v>559</v>
      </c>
      <c r="I239" s="241">
        <v>671</v>
      </c>
      <c r="J239" s="240">
        <v>5.8347826086956518</v>
      </c>
      <c r="K239" s="27" t="s">
        <v>11</v>
      </c>
      <c r="L239" s="242"/>
      <c r="M239" s="241">
        <v>696</v>
      </c>
      <c r="N239" s="240">
        <v>6.052173913043478</v>
      </c>
      <c r="O239" s="27" t="s">
        <v>11</v>
      </c>
      <c r="P239" s="242"/>
      <c r="Q239" s="241">
        <v>1367</v>
      </c>
      <c r="R239" s="240">
        <v>11.88695652173913</v>
      </c>
      <c r="S239" s="27" t="s">
        <v>11</v>
      </c>
    </row>
    <row r="240" spans="1:19" ht="14.25" customHeight="1" x14ac:dyDescent="0.2">
      <c r="A240" s="228" t="s">
        <v>576</v>
      </c>
      <c r="B240" s="228" t="s">
        <v>918</v>
      </c>
      <c r="C240" s="244" t="s">
        <v>229</v>
      </c>
      <c r="D240" s="244"/>
      <c r="E240" s="243">
        <v>87</v>
      </c>
      <c r="F240" s="242"/>
      <c r="G240" s="241">
        <v>93</v>
      </c>
      <c r="H240" s="241">
        <v>420</v>
      </c>
      <c r="I240" s="241">
        <v>513</v>
      </c>
      <c r="J240" s="240">
        <v>5.8965517241379306</v>
      </c>
      <c r="K240" s="27" t="s">
        <v>11</v>
      </c>
      <c r="L240" s="242"/>
      <c r="M240" s="241">
        <v>3</v>
      </c>
      <c r="N240" s="240">
        <v>3.4482758620689655E-2</v>
      </c>
      <c r="O240" s="27" t="s">
        <v>11</v>
      </c>
      <c r="P240" s="242"/>
      <c r="Q240" s="241">
        <v>516</v>
      </c>
      <c r="R240" s="240">
        <v>5.931034482758621</v>
      </c>
      <c r="S240" s="27" t="s">
        <v>11</v>
      </c>
    </row>
    <row r="241" spans="1:19" ht="14.25" customHeight="1" x14ac:dyDescent="0.2">
      <c r="A241" s="228" t="s">
        <v>577</v>
      </c>
      <c r="B241" s="228" t="s">
        <v>919</v>
      </c>
      <c r="C241" s="244" t="s">
        <v>230</v>
      </c>
      <c r="D241" s="244"/>
      <c r="E241" s="243">
        <v>92</v>
      </c>
      <c r="F241" s="242"/>
      <c r="G241" s="241" t="s">
        <v>18</v>
      </c>
      <c r="H241" s="241" t="s">
        <v>18</v>
      </c>
      <c r="I241" s="241">
        <v>578</v>
      </c>
      <c r="J241" s="240">
        <v>6.2826086956521738</v>
      </c>
      <c r="K241" s="27" t="s">
        <v>11</v>
      </c>
      <c r="L241" s="242"/>
      <c r="M241" s="241">
        <v>674</v>
      </c>
      <c r="N241" s="240">
        <v>7.3260869565217392</v>
      </c>
      <c r="O241" s="27" t="s">
        <v>11</v>
      </c>
      <c r="P241" s="242"/>
      <c r="Q241" s="241">
        <v>1252</v>
      </c>
      <c r="R241" s="240">
        <v>13.608695652173912</v>
      </c>
      <c r="S241" s="27" t="s">
        <v>11</v>
      </c>
    </row>
    <row r="242" spans="1:19" ht="14.25" customHeight="1" x14ac:dyDescent="0.2">
      <c r="A242" s="228" t="s">
        <v>578</v>
      </c>
      <c r="B242" s="228" t="s">
        <v>920</v>
      </c>
      <c r="C242" s="244" t="s">
        <v>231</v>
      </c>
      <c r="D242" s="244"/>
      <c r="E242" s="243">
        <v>101</v>
      </c>
      <c r="F242" s="242"/>
      <c r="G242" s="241">
        <v>243</v>
      </c>
      <c r="H242" s="241">
        <v>382</v>
      </c>
      <c r="I242" s="241">
        <v>625</v>
      </c>
      <c r="J242" s="240">
        <v>6.1881188118811883</v>
      </c>
      <c r="K242" s="27" t="s">
        <v>11</v>
      </c>
      <c r="L242" s="242"/>
      <c r="M242" s="241">
        <v>8</v>
      </c>
      <c r="N242" s="240">
        <v>7.9207920792079209E-2</v>
      </c>
      <c r="O242" s="27" t="s">
        <v>11</v>
      </c>
      <c r="P242" s="242"/>
      <c r="Q242" s="241">
        <v>633</v>
      </c>
      <c r="R242" s="240">
        <v>6.2673267326732676</v>
      </c>
      <c r="S242" s="27" t="s">
        <v>11</v>
      </c>
    </row>
    <row r="243" spans="1:19" ht="14.25" customHeight="1" x14ac:dyDescent="0.2">
      <c r="A243" s="228" t="s">
        <v>579</v>
      </c>
      <c r="B243" s="228" t="s">
        <v>921</v>
      </c>
      <c r="C243" s="244" t="s">
        <v>232</v>
      </c>
      <c r="D243" s="244"/>
      <c r="E243" s="243">
        <v>83</v>
      </c>
      <c r="F243" s="242"/>
      <c r="G243" s="241">
        <v>176</v>
      </c>
      <c r="H243" s="241">
        <v>99</v>
      </c>
      <c r="I243" s="241">
        <v>275</v>
      </c>
      <c r="J243" s="240">
        <v>3.3132530120481927</v>
      </c>
      <c r="K243" s="27" t="s">
        <v>11</v>
      </c>
      <c r="L243" s="242"/>
      <c r="M243" s="241">
        <v>0</v>
      </c>
      <c r="N243" s="240">
        <v>0</v>
      </c>
      <c r="O243" s="27" t="s">
        <v>11</v>
      </c>
      <c r="P243" s="242"/>
      <c r="Q243" s="241">
        <v>275</v>
      </c>
      <c r="R243" s="240">
        <v>3.3132530120481927</v>
      </c>
      <c r="S243" s="27" t="s">
        <v>11</v>
      </c>
    </row>
    <row r="244" spans="1:19" ht="14.25" customHeight="1" x14ac:dyDescent="0.2">
      <c r="A244" s="228" t="s">
        <v>580</v>
      </c>
      <c r="B244" s="228" t="s">
        <v>922</v>
      </c>
      <c r="C244" s="244" t="s">
        <v>233</v>
      </c>
      <c r="D244" s="244"/>
      <c r="E244" s="243">
        <v>124</v>
      </c>
      <c r="F244" s="242"/>
      <c r="G244" s="241">
        <v>908</v>
      </c>
      <c r="H244" s="241">
        <v>839</v>
      </c>
      <c r="I244" s="241">
        <v>1747</v>
      </c>
      <c r="J244" s="240">
        <v>14.088709677419354</v>
      </c>
      <c r="K244" s="27" t="s">
        <v>11</v>
      </c>
      <c r="L244" s="242"/>
      <c r="M244" s="241">
        <v>266</v>
      </c>
      <c r="N244" s="240">
        <v>2.1451612903225805</v>
      </c>
      <c r="O244" s="27" t="s">
        <v>11</v>
      </c>
      <c r="P244" s="242"/>
      <c r="Q244" s="241">
        <v>2013</v>
      </c>
      <c r="R244" s="240">
        <v>16.233870967741936</v>
      </c>
      <c r="S244" s="27" t="s">
        <v>11</v>
      </c>
    </row>
    <row r="245" spans="1:19" ht="14.25" customHeight="1" x14ac:dyDescent="0.2">
      <c r="A245" s="228" t="s">
        <v>581</v>
      </c>
      <c r="B245" s="228" t="s">
        <v>923</v>
      </c>
      <c r="C245" s="244" t="s">
        <v>234</v>
      </c>
      <c r="D245" s="244"/>
      <c r="E245" s="243">
        <v>82</v>
      </c>
      <c r="F245" s="242"/>
      <c r="G245" s="241">
        <v>47</v>
      </c>
      <c r="H245" s="241">
        <v>155</v>
      </c>
      <c r="I245" s="241">
        <v>202</v>
      </c>
      <c r="J245" s="240">
        <v>2.4634146341463414</v>
      </c>
      <c r="K245" s="27" t="s">
        <v>11</v>
      </c>
      <c r="L245" s="242"/>
      <c r="M245" s="241">
        <v>88</v>
      </c>
      <c r="N245" s="240">
        <v>1.0731707317073171</v>
      </c>
      <c r="O245" s="27" t="s">
        <v>11</v>
      </c>
      <c r="P245" s="242"/>
      <c r="Q245" s="241">
        <v>290</v>
      </c>
      <c r="R245" s="240">
        <v>3.5365853658536586</v>
      </c>
      <c r="S245" s="27" t="s">
        <v>11</v>
      </c>
    </row>
    <row r="246" spans="1:19" ht="14.25" customHeight="1" x14ac:dyDescent="0.2">
      <c r="A246" s="228" t="s">
        <v>582</v>
      </c>
      <c r="B246" s="228" t="s">
        <v>924</v>
      </c>
      <c r="C246" s="244" t="s">
        <v>235</v>
      </c>
      <c r="D246" s="244"/>
      <c r="E246" s="243">
        <v>93</v>
      </c>
      <c r="F246" s="242"/>
      <c r="G246" s="241">
        <v>203</v>
      </c>
      <c r="H246" s="241">
        <v>785</v>
      </c>
      <c r="I246" s="241">
        <v>988</v>
      </c>
      <c r="J246" s="240">
        <v>10.623655913978494</v>
      </c>
      <c r="K246" s="27" t="s">
        <v>11</v>
      </c>
      <c r="L246" s="242"/>
      <c r="M246" s="241">
        <v>1</v>
      </c>
      <c r="N246" s="240">
        <v>1.0752688172043012E-2</v>
      </c>
      <c r="O246" s="27" t="s">
        <v>11</v>
      </c>
      <c r="P246" s="242"/>
      <c r="Q246" s="241">
        <v>989</v>
      </c>
      <c r="R246" s="240">
        <v>10.634408602150538</v>
      </c>
      <c r="S246" s="27" t="s">
        <v>11</v>
      </c>
    </row>
    <row r="247" spans="1:19" ht="14.25" customHeight="1" x14ac:dyDescent="0.2">
      <c r="A247" s="228" t="s">
        <v>583</v>
      </c>
      <c r="B247" s="228" t="s">
        <v>925</v>
      </c>
      <c r="C247" s="244" t="s">
        <v>236</v>
      </c>
      <c r="D247" s="244"/>
      <c r="E247" s="243">
        <v>91</v>
      </c>
      <c r="F247" s="242"/>
      <c r="G247" s="241">
        <v>392</v>
      </c>
      <c r="H247" s="241">
        <v>269</v>
      </c>
      <c r="I247" s="241">
        <v>661</v>
      </c>
      <c r="J247" s="240">
        <v>7.2637362637362637</v>
      </c>
      <c r="K247" s="27" t="s">
        <v>11</v>
      </c>
      <c r="L247" s="242"/>
      <c r="M247" s="241">
        <v>248</v>
      </c>
      <c r="N247" s="240">
        <v>2.7252747252747254</v>
      </c>
      <c r="O247" s="27" t="s">
        <v>11</v>
      </c>
      <c r="P247" s="242"/>
      <c r="Q247" s="241">
        <v>909</v>
      </c>
      <c r="R247" s="240">
        <v>9.9890109890109891</v>
      </c>
      <c r="S247" s="27" t="s">
        <v>11</v>
      </c>
    </row>
    <row r="248" spans="1:19" ht="14.25" customHeight="1" x14ac:dyDescent="0.2">
      <c r="A248" s="228" t="s">
        <v>584</v>
      </c>
      <c r="B248" s="228" t="s">
        <v>926</v>
      </c>
      <c r="C248" s="244" t="s">
        <v>237</v>
      </c>
      <c r="D248" s="244"/>
      <c r="E248" s="243">
        <v>126</v>
      </c>
      <c r="F248" s="242"/>
      <c r="G248" s="241">
        <v>1618</v>
      </c>
      <c r="H248" s="241">
        <v>0</v>
      </c>
      <c r="I248" s="241">
        <v>1618</v>
      </c>
      <c r="J248" s="240">
        <v>12.841269841269842</v>
      </c>
      <c r="K248" s="27" t="s">
        <v>11</v>
      </c>
      <c r="L248" s="242"/>
      <c r="M248" s="241">
        <v>256</v>
      </c>
      <c r="N248" s="240">
        <v>2.0317460317460316</v>
      </c>
      <c r="O248" s="27" t="s">
        <v>11</v>
      </c>
      <c r="P248" s="242"/>
      <c r="Q248" s="241">
        <v>1874</v>
      </c>
      <c r="R248" s="240">
        <v>14.873015873015873</v>
      </c>
      <c r="S248" s="27" t="s">
        <v>11</v>
      </c>
    </row>
    <row r="249" spans="1:19" ht="14.25" customHeight="1" x14ac:dyDescent="0.2">
      <c r="A249" s="228" t="s">
        <v>585</v>
      </c>
      <c r="B249" s="228" t="s">
        <v>927</v>
      </c>
      <c r="C249" s="244" t="s">
        <v>238</v>
      </c>
      <c r="D249" s="244"/>
      <c r="E249" s="243">
        <v>120</v>
      </c>
      <c r="F249" s="242"/>
      <c r="G249" s="241">
        <v>123</v>
      </c>
      <c r="H249" s="241">
        <v>268</v>
      </c>
      <c r="I249" s="241">
        <v>391</v>
      </c>
      <c r="J249" s="240">
        <v>3.2583333333333333</v>
      </c>
      <c r="K249" s="27" t="s">
        <v>11</v>
      </c>
      <c r="L249" s="242"/>
      <c r="M249" s="241">
        <v>29</v>
      </c>
      <c r="N249" s="240">
        <v>0.24166666666666667</v>
      </c>
      <c r="O249" s="27" t="s">
        <v>11</v>
      </c>
      <c r="P249" s="242"/>
      <c r="Q249" s="241">
        <v>420</v>
      </c>
      <c r="R249" s="240">
        <v>3.5</v>
      </c>
      <c r="S249" s="27" t="s">
        <v>11</v>
      </c>
    </row>
    <row r="250" spans="1:19" ht="14.25" customHeight="1" x14ac:dyDescent="0.2">
      <c r="A250" s="228" t="s">
        <v>11</v>
      </c>
      <c r="C250" s="244"/>
      <c r="D250" s="244"/>
      <c r="E250" s="243" t="s">
        <v>11</v>
      </c>
      <c r="F250" s="242"/>
      <c r="G250" s="241"/>
      <c r="H250" s="241"/>
      <c r="I250" s="241"/>
      <c r="J250" s="240" t="s">
        <v>11</v>
      </c>
      <c r="K250" s="27"/>
      <c r="L250" s="242"/>
      <c r="M250" s="241"/>
      <c r="N250" s="240" t="s">
        <v>11</v>
      </c>
      <c r="O250" s="27"/>
      <c r="P250" s="242"/>
      <c r="Q250" s="241"/>
      <c r="R250" s="240" t="s">
        <v>11</v>
      </c>
      <c r="S250" s="27"/>
    </row>
    <row r="251" spans="1:19" s="24" customFormat="1" ht="14.25" customHeight="1" x14ac:dyDescent="0.25">
      <c r="A251" s="251" t="s">
        <v>586</v>
      </c>
      <c r="B251" s="228" t="s">
        <v>928</v>
      </c>
      <c r="C251" s="250" t="s">
        <v>239</v>
      </c>
      <c r="D251" s="250"/>
      <c r="E251" s="249">
        <v>3480</v>
      </c>
      <c r="F251" s="269"/>
      <c r="G251" s="246">
        <v>11300</v>
      </c>
      <c r="H251" s="246">
        <v>13500</v>
      </c>
      <c r="I251" s="246">
        <v>24800</v>
      </c>
      <c r="J251" s="245">
        <v>7.1264367816091951</v>
      </c>
      <c r="K251" s="25"/>
      <c r="L251" s="247"/>
      <c r="M251" s="246">
        <v>3100</v>
      </c>
      <c r="N251" s="245">
        <v>0.89080459770114939</v>
      </c>
      <c r="O251" s="25"/>
      <c r="P251" s="247"/>
      <c r="Q251" s="246">
        <v>28000</v>
      </c>
      <c r="R251" s="245">
        <v>8.0459770114942533</v>
      </c>
      <c r="S251" s="25"/>
    </row>
    <row r="252" spans="1:19" ht="14.25" customHeight="1" x14ac:dyDescent="0.2">
      <c r="A252" s="228" t="s">
        <v>11</v>
      </c>
      <c r="C252" s="244"/>
      <c r="D252" s="244"/>
      <c r="E252" s="243" t="s">
        <v>11</v>
      </c>
      <c r="F252" s="242"/>
      <c r="G252" s="241"/>
      <c r="H252" s="241"/>
      <c r="I252" s="241"/>
      <c r="J252" s="240" t="s">
        <v>11</v>
      </c>
      <c r="K252" s="27"/>
      <c r="L252" s="242"/>
      <c r="M252" s="241"/>
      <c r="N252" s="240" t="s">
        <v>11</v>
      </c>
      <c r="O252" s="27"/>
      <c r="P252" s="242"/>
      <c r="Q252" s="241"/>
      <c r="R252" s="240" t="s">
        <v>11</v>
      </c>
      <c r="S252" s="27"/>
    </row>
    <row r="253" spans="1:19" ht="14.25" customHeight="1" x14ac:dyDescent="0.2">
      <c r="A253" s="228" t="s">
        <v>587</v>
      </c>
      <c r="B253" s="228" t="s">
        <v>929</v>
      </c>
      <c r="C253" s="244" t="s">
        <v>240</v>
      </c>
      <c r="D253" s="244"/>
      <c r="E253" s="243">
        <v>27</v>
      </c>
      <c r="F253" s="242"/>
      <c r="G253" s="241">
        <v>68</v>
      </c>
      <c r="H253" s="241">
        <v>82</v>
      </c>
      <c r="I253" s="241">
        <v>150</v>
      </c>
      <c r="J253" s="240">
        <v>5.5555555555555554</v>
      </c>
      <c r="K253" s="27" t="s">
        <v>11</v>
      </c>
      <c r="L253" s="242"/>
      <c r="M253" s="241">
        <v>13</v>
      </c>
      <c r="N253" s="240">
        <v>0.48148148148148145</v>
      </c>
      <c r="O253" s="27" t="s">
        <v>11</v>
      </c>
      <c r="P253" s="242"/>
      <c r="Q253" s="241">
        <v>163</v>
      </c>
      <c r="R253" s="240">
        <v>6.0370370370370372</v>
      </c>
      <c r="S253" s="27" t="s">
        <v>11</v>
      </c>
    </row>
    <row r="254" spans="1:19" ht="14.25" customHeight="1" x14ac:dyDescent="0.2">
      <c r="A254" s="228" t="s">
        <v>588</v>
      </c>
      <c r="B254" s="228" t="s">
        <v>930</v>
      </c>
      <c r="C254" s="244" t="s">
        <v>241</v>
      </c>
      <c r="D254" s="244"/>
      <c r="E254" s="243">
        <v>68</v>
      </c>
      <c r="F254" s="242"/>
      <c r="G254" s="241">
        <v>389</v>
      </c>
      <c r="H254" s="241">
        <v>0</v>
      </c>
      <c r="I254" s="241">
        <v>389</v>
      </c>
      <c r="J254" s="240">
        <v>5.7205882352941178</v>
      </c>
      <c r="K254" s="27" t="s">
        <v>11</v>
      </c>
      <c r="L254" s="242"/>
      <c r="M254" s="241">
        <v>223</v>
      </c>
      <c r="N254" s="240">
        <v>3.2794117647058822</v>
      </c>
      <c r="O254" s="27" t="s">
        <v>11</v>
      </c>
      <c r="P254" s="242"/>
      <c r="Q254" s="241">
        <v>612</v>
      </c>
      <c r="R254" s="240">
        <v>9</v>
      </c>
      <c r="S254" s="27" t="s">
        <v>11</v>
      </c>
    </row>
    <row r="255" spans="1:19" ht="14.25" customHeight="1" x14ac:dyDescent="0.2">
      <c r="A255" s="228" t="s">
        <v>589</v>
      </c>
      <c r="B255" s="228" t="s">
        <v>931</v>
      </c>
      <c r="C255" s="244" t="s">
        <v>242</v>
      </c>
      <c r="D255" s="244"/>
      <c r="E255" s="243">
        <v>46</v>
      </c>
      <c r="F255" s="242"/>
      <c r="G255" s="241">
        <v>516</v>
      </c>
      <c r="H255" s="241">
        <v>145</v>
      </c>
      <c r="I255" s="241">
        <v>661</v>
      </c>
      <c r="J255" s="240">
        <v>14.369565217391305</v>
      </c>
      <c r="K255" s="27" t="s">
        <v>11</v>
      </c>
      <c r="L255" s="242"/>
      <c r="M255" s="241">
        <v>12</v>
      </c>
      <c r="N255" s="240">
        <v>0.2608695652173913</v>
      </c>
      <c r="O255" s="27" t="s">
        <v>11</v>
      </c>
      <c r="P255" s="242"/>
      <c r="Q255" s="241">
        <v>673</v>
      </c>
      <c r="R255" s="240">
        <v>14.630434782608695</v>
      </c>
      <c r="S255" s="27" t="s">
        <v>11</v>
      </c>
    </row>
    <row r="256" spans="1:19" ht="14.25" customHeight="1" x14ac:dyDescent="0.2">
      <c r="A256" s="228" t="s">
        <v>590</v>
      </c>
      <c r="B256" s="228" t="s">
        <v>932</v>
      </c>
      <c r="C256" s="244" t="s">
        <v>243</v>
      </c>
      <c r="D256" s="244"/>
      <c r="E256" s="243">
        <v>69</v>
      </c>
      <c r="F256" s="242"/>
      <c r="G256" s="241">
        <v>283</v>
      </c>
      <c r="H256" s="241">
        <v>10</v>
      </c>
      <c r="I256" s="241">
        <v>293</v>
      </c>
      <c r="J256" s="240">
        <v>4.2463768115942031</v>
      </c>
      <c r="K256" s="27" t="s">
        <v>11</v>
      </c>
      <c r="L256" s="242"/>
      <c r="M256" s="241">
        <v>46</v>
      </c>
      <c r="N256" s="240">
        <v>0.66666666666666663</v>
      </c>
      <c r="O256" s="27" t="s">
        <v>11</v>
      </c>
      <c r="P256" s="242"/>
      <c r="Q256" s="241">
        <v>339</v>
      </c>
      <c r="R256" s="240">
        <v>4.9130434782608692</v>
      </c>
      <c r="S256" s="27" t="s">
        <v>11</v>
      </c>
    </row>
    <row r="257" spans="1:19" ht="14.25" customHeight="1" x14ac:dyDescent="0.2">
      <c r="A257" s="228" t="s">
        <v>591</v>
      </c>
      <c r="B257" s="228" t="s">
        <v>933</v>
      </c>
      <c r="C257" s="244" t="s">
        <v>244</v>
      </c>
      <c r="D257" s="244"/>
      <c r="E257" s="243">
        <v>67</v>
      </c>
      <c r="F257" s="242"/>
      <c r="G257" s="241">
        <v>170</v>
      </c>
      <c r="H257" s="241">
        <v>80</v>
      </c>
      <c r="I257" s="241">
        <v>250</v>
      </c>
      <c r="J257" s="240">
        <v>3.7313432835820897</v>
      </c>
      <c r="K257" s="27" t="s">
        <v>11</v>
      </c>
      <c r="L257" s="242"/>
      <c r="M257" s="241">
        <v>260</v>
      </c>
      <c r="N257" s="240">
        <v>3.8805970149253732</v>
      </c>
      <c r="O257" s="27" t="s">
        <v>11</v>
      </c>
      <c r="P257" s="242"/>
      <c r="Q257" s="241">
        <v>510</v>
      </c>
      <c r="R257" s="240">
        <v>7.6119402985074629</v>
      </c>
      <c r="S257" s="27" t="s">
        <v>11</v>
      </c>
    </row>
    <row r="258" spans="1:19" ht="14.25" customHeight="1" x14ac:dyDescent="0.2">
      <c r="A258" s="228" t="s">
        <v>592</v>
      </c>
      <c r="B258" s="228" t="s">
        <v>934</v>
      </c>
      <c r="C258" s="244" t="s">
        <v>245</v>
      </c>
      <c r="D258" s="244"/>
      <c r="E258" s="243">
        <v>47</v>
      </c>
      <c r="F258" s="242"/>
      <c r="G258" s="241">
        <v>38</v>
      </c>
      <c r="H258" s="241">
        <v>120</v>
      </c>
      <c r="I258" s="241">
        <v>158</v>
      </c>
      <c r="J258" s="240">
        <v>3.3617021276595747</v>
      </c>
      <c r="K258" s="27" t="s">
        <v>11</v>
      </c>
      <c r="L258" s="242"/>
      <c r="M258" s="241">
        <v>76</v>
      </c>
      <c r="N258" s="240">
        <v>1.6170212765957446</v>
      </c>
      <c r="O258" s="27" t="s">
        <v>11</v>
      </c>
      <c r="P258" s="242"/>
      <c r="Q258" s="241">
        <v>234</v>
      </c>
      <c r="R258" s="240">
        <v>4.9787234042553195</v>
      </c>
      <c r="S258" s="27" t="s">
        <v>11</v>
      </c>
    </row>
    <row r="259" spans="1:19" ht="14.25" customHeight="1" x14ac:dyDescent="0.2">
      <c r="A259" s="228" t="s">
        <v>593</v>
      </c>
      <c r="B259" s="228" t="s">
        <v>935</v>
      </c>
      <c r="C259" s="244" t="s">
        <v>246</v>
      </c>
      <c r="D259" s="244"/>
      <c r="E259" s="243">
        <v>115</v>
      </c>
      <c r="F259" s="242"/>
      <c r="G259" s="241">
        <v>692</v>
      </c>
      <c r="H259" s="241">
        <v>1906</v>
      </c>
      <c r="I259" s="241">
        <v>2598</v>
      </c>
      <c r="J259" s="240">
        <v>22.591304347826085</v>
      </c>
      <c r="K259" s="27" t="s">
        <v>11</v>
      </c>
      <c r="L259" s="242"/>
      <c r="M259" s="241">
        <v>143</v>
      </c>
      <c r="N259" s="240">
        <v>1.2434782608695651</v>
      </c>
      <c r="O259" s="27" t="s">
        <v>11</v>
      </c>
      <c r="P259" s="242"/>
      <c r="Q259" s="241">
        <v>2741</v>
      </c>
      <c r="R259" s="240">
        <v>23.834782608695651</v>
      </c>
      <c r="S259" s="27" t="s">
        <v>11</v>
      </c>
    </row>
    <row r="260" spans="1:19" ht="14.25" customHeight="1" x14ac:dyDescent="0.2">
      <c r="A260" s="228" t="s">
        <v>594</v>
      </c>
      <c r="B260" s="228" t="s">
        <v>936</v>
      </c>
      <c r="C260" s="244" t="s">
        <v>247</v>
      </c>
      <c r="D260" s="244"/>
      <c r="E260" s="243">
        <v>61</v>
      </c>
      <c r="F260" s="242"/>
      <c r="G260" s="241">
        <v>282</v>
      </c>
      <c r="H260" s="241">
        <v>271</v>
      </c>
      <c r="I260" s="241">
        <v>553</v>
      </c>
      <c r="J260" s="240">
        <v>9.0655737704918025</v>
      </c>
      <c r="K260" s="27" t="s">
        <v>11</v>
      </c>
      <c r="L260" s="242"/>
      <c r="M260" s="241">
        <v>46</v>
      </c>
      <c r="N260" s="240">
        <v>0.75409836065573765</v>
      </c>
      <c r="O260" s="27" t="s">
        <v>11</v>
      </c>
      <c r="P260" s="242"/>
      <c r="Q260" s="241">
        <v>599</v>
      </c>
      <c r="R260" s="240">
        <v>9.8196721311475414</v>
      </c>
      <c r="S260" s="27" t="s">
        <v>11</v>
      </c>
    </row>
    <row r="261" spans="1:19" ht="14.25" customHeight="1" x14ac:dyDescent="0.2">
      <c r="A261" s="228" t="s">
        <v>595</v>
      </c>
      <c r="B261" s="228" t="s">
        <v>937</v>
      </c>
      <c r="C261" s="244" t="s">
        <v>248</v>
      </c>
      <c r="D261" s="244"/>
      <c r="E261" s="243">
        <v>57</v>
      </c>
      <c r="F261" s="242"/>
      <c r="G261" s="241">
        <v>98</v>
      </c>
      <c r="H261" s="241">
        <v>244</v>
      </c>
      <c r="I261" s="241">
        <v>342</v>
      </c>
      <c r="J261" s="240">
        <v>6</v>
      </c>
      <c r="K261" s="27" t="s">
        <v>11</v>
      </c>
      <c r="L261" s="242"/>
      <c r="M261" s="241">
        <v>6</v>
      </c>
      <c r="N261" s="240">
        <v>0.10526315789473684</v>
      </c>
      <c r="O261" s="27" t="s">
        <v>11</v>
      </c>
      <c r="P261" s="242"/>
      <c r="Q261" s="241">
        <v>348</v>
      </c>
      <c r="R261" s="240">
        <v>6.1052631578947372</v>
      </c>
      <c r="S261" s="27" t="s">
        <v>11</v>
      </c>
    </row>
    <row r="262" spans="1:19" ht="14.25" customHeight="1" x14ac:dyDescent="0.2">
      <c r="A262" s="228" t="s">
        <v>596</v>
      </c>
      <c r="B262" s="228" t="s">
        <v>938</v>
      </c>
      <c r="C262" s="244" t="s">
        <v>249</v>
      </c>
      <c r="D262" s="244"/>
      <c r="E262" s="243">
        <v>49</v>
      </c>
      <c r="F262" s="242"/>
      <c r="G262" s="241">
        <v>113</v>
      </c>
      <c r="H262" s="241">
        <v>88</v>
      </c>
      <c r="I262" s="241">
        <v>201</v>
      </c>
      <c r="J262" s="240">
        <v>4.1020408163265305</v>
      </c>
      <c r="K262" s="27" t="s">
        <v>11</v>
      </c>
      <c r="L262" s="242"/>
      <c r="M262" s="241">
        <v>1</v>
      </c>
      <c r="N262" s="240">
        <v>2.0408163265306121E-2</v>
      </c>
      <c r="O262" s="27" t="s">
        <v>11</v>
      </c>
      <c r="P262" s="242"/>
      <c r="Q262" s="241">
        <v>202</v>
      </c>
      <c r="R262" s="240">
        <v>4.1224489795918364</v>
      </c>
      <c r="S262" s="27" t="s">
        <v>11</v>
      </c>
    </row>
    <row r="263" spans="1:19" ht="14.25" customHeight="1" x14ac:dyDescent="0.2">
      <c r="A263" s="228" t="s">
        <v>597</v>
      </c>
      <c r="B263" s="228" t="s">
        <v>939</v>
      </c>
      <c r="C263" s="244" t="s">
        <v>250</v>
      </c>
      <c r="D263" s="244"/>
      <c r="E263" s="243">
        <v>36</v>
      </c>
      <c r="F263" s="242"/>
      <c r="G263" s="241">
        <v>44</v>
      </c>
      <c r="H263" s="241">
        <v>82</v>
      </c>
      <c r="I263" s="241">
        <v>126</v>
      </c>
      <c r="J263" s="240">
        <v>3.5</v>
      </c>
      <c r="K263" s="27" t="s">
        <v>11</v>
      </c>
      <c r="L263" s="242"/>
      <c r="M263" s="241">
        <v>0</v>
      </c>
      <c r="N263" s="240">
        <v>0</v>
      </c>
      <c r="O263" s="27" t="s">
        <v>11</v>
      </c>
      <c r="P263" s="242"/>
      <c r="Q263" s="241">
        <v>126</v>
      </c>
      <c r="R263" s="240">
        <v>3.5</v>
      </c>
      <c r="S263" s="27" t="s">
        <v>11</v>
      </c>
    </row>
    <row r="264" spans="1:19" ht="14.25" customHeight="1" x14ac:dyDescent="0.2">
      <c r="A264" s="228" t="s">
        <v>598</v>
      </c>
      <c r="B264" s="228" t="s">
        <v>940</v>
      </c>
      <c r="C264" s="244" t="s">
        <v>251</v>
      </c>
      <c r="D264" s="244"/>
      <c r="E264" s="243">
        <v>43</v>
      </c>
      <c r="F264" s="242"/>
      <c r="G264" s="241">
        <v>200</v>
      </c>
      <c r="H264" s="241">
        <v>64</v>
      </c>
      <c r="I264" s="241">
        <v>264</v>
      </c>
      <c r="J264" s="240">
        <v>6.1395348837209305</v>
      </c>
      <c r="K264" s="27" t="s">
        <v>11</v>
      </c>
      <c r="L264" s="242"/>
      <c r="M264" s="241">
        <v>0</v>
      </c>
      <c r="N264" s="240">
        <v>0</v>
      </c>
      <c r="O264" s="27" t="s">
        <v>11</v>
      </c>
      <c r="P264" s="242"/>
      <c r="Q264" s="241">
        <v>264</v>
      </c>
      <c r="R264" s="240">
        <v>6.1395348837209305</v>
      </c>
      <c r="S264" s="27" t="s">
        <v>11</v>
      </c>
    </row>
    <row r="265" spans="1:19" ht="14.25" customHeight="1" x14ac:dyDescent="0.2">
      <c r="A265" s="228" t="s">
        <v>599</v>
      </c>
      <c r="B265" s="228" t="s">
        <v>941</v>
      </c>
      <c r="C265" s="244" t="s">
        <v>252</v>
      </c>
      <c r="D265" s="244"/>
      <c r="E265" s="243">
        <v>39</v>
      </c>
      <c r="F265" s="242"/>
      <c r="G265" s="241">
        <v>42</v>
      </c>
      <c r="H265" s="241">
        <v>128</v>
      </c>
      <c r="I265" s="241">
        <v>170</v>
      </c>
      <c r="J265" s="240">
        <v>4.3589743589743586</v>
      </c>
      <c r="K265" s="27" t="s">
        <v>11</v>
      </c>
      <c r="L265" s="242"/>
      <c r="M265" s="241">
        <v>25</v>
      </c>
      <c r="N265" s="240">
        <v>0.64102564102564108</v>
      </c>
      <c r="O265" s="27" t="s">
        <v>11</v>
      </c>
      <c r="P265" s="242"/>
      <c r="Q265" s="241">
        <v>195</v>
      </c>
      <c r="R265" s="240">
        <v>5</v>
      </c>
      <c r="S265" s="27" t="s">
        <v>11</v>
      </c>
    </row>
    <row r="266" spans="1:19" ht="14.25" customHeight="1" x14ac:dyDescent="0.2">
      <c r="A266" s="228" t="s">
        <v>600</v>
      </c>
      <c r="B266" s="228" t="s">
        <v>942</v>
      </c>
      <c r="C266" s="244" t="s">
        <v>253</v>
      </c>
      <c r="D266" s="244"/>
      <c r="E266" s="243">
        <v>46</v>
      </c>
      <c r="F266" s="242"/>
      <c r="G266" s="241">
        <v>119</v>
      </c>
      <c r="H266" s="241">
        <v>151</v>
      </c>
      <c r="I266" s="241">
        <v>270</v>
      </c>
      <c r="J266" s="240">
        <v>5.8695652173913047</v>
      </c>
      <c r="K266" s="27" t="s">
        <v>11</v>
      </c>
      <c r="L266" s="242"/>
      <c r="M266" s="241">
        <v>1</v>
      </c>
      <c r="N266" s="240">
        <v>2.1739130434782608E-2</v>
      </c>
      <c r="O266" s="27" t="s">
        <v>11</v>
      </c>
      <c r="P266" s="242"/>
      <c r="Q266" s="241">
        <v>271</v>
      </c>
      <c r="R266" s="240">
        <v>5.8913043478260869</v>
      </c>
      <c r="S266" s="27" t="s">
        <v>11</v>
      </c>
    </row>
    <row r="267" spans="1:19" ht="14.25" customHeight="1" x14ac:dyDescent="0.2">
      <c r="A267" s="228" t="s">
        <v>601</v>
      </c>
      <c r="B267" s="228" t="s">
        <v>943</v>
      </c>
      <c r="C267" s="244" t="s">
        <v>254</v>
      </c>
      <c r="D267" s="244"/>
      <c r="E267" s="243">
        <v>45</v>
      </c>
      <c r="F267" s="242"/>
      <c r="G267" s="241">
        <v>68</v>
      </c>
      <c r="H267" s="241">
        <v>9</v>
      </c>
      <c r="I267" s="241">
        <v>77</v>
      </c>
      <c r="J267" s="240">
        <v>1.711111111111111</v>
      </c>
      <c r="K267" s="27" t="s">
        <v>11</v>
      </c>
      <c r="L267" s="242"/>
      <c r="M267" s="241">
        <v>197</v>
      </c>
      <c r="N267" s="240">
        <v>4.3777777777777782</v>
      </c>
      <c r="O267" s="27" t="s">
        <v>11</v>
      </c>
      <c r="P267" s="242"/>
      <c r="Q267" s="241">
        <v>274</v>
      </c>
      <c r="R267" s="240">
        <v>6.0888888888888886</v>
      </c>
      <c r="S267" s="27" t="s">
        <v>11</v>
      </c>
    </row>
    <row r="268" spans="1:19" ht="14.25" customHeight="1" x14ac:dyDescent="0.2">
      <c r="A268" s="228" t="s">
        <v>602</v>
      </c>
      <c r="B268" s="228" t="s">
        <v>944</v>
      </c>
      <c r="C268" s="244" t="s">
        <v>255</v>
      </c>
      <c r="D268" s="244"/>
      <c r="E268" s="243">
        <v>44</v>
      </c>
      <c r="F268" s="242"/>
      <c r="G268" s="241">
        <v>166</v>
      </c>
      <c r="H268" s="241">
        <v>144</v>
      </c>
      <c r="I268" s="241">
        <v>310</v>
      </c>
      <c r="J268" s="240">
        <v>7.0454545454545459</v>
      </c>
      <c r="K268" s="27" t="s">
        <v>11</v>
      </c>
      <c r="L268" s="242"/>
      <c r="M268" s="241">
        <v>65</v>
      </c>
      <c r="N268" s="240">
        <v>1.4772727272727273</v>
      </c>
      <c r="O268" s="27" t="s">
        <v>11</v>
      </c>
      <c r="P268" s="242"/>
      <c r="Q268" s="241">
        <v>375</v>
      </c>
      <c r="R268" s="240">
        <v>8.5227272727272734</v>
      </c>
      <c r="S268" s="27" t="s">
        <v>11</v>
      </c>
    </row>
    <row r="269" spans="1:19" ht="14.25" customHeight="1" x14ac:dyDescent="0.2">
      <c r="A269" s="228" t="s">
        <v>603</v>
      </c>
      <c r="B269" s="228" t="s">
        <v>945</v>
      </c>
      <c r="C269" s="244" t="s">
        <v>256</v>
      </c>
      <c r="D269" s="244"/>
      <c r="E269" s="243">
        <v>50</v>
      </c>
      <c r="F269" s="242"/>
      <c r="G269" s="241">
        <v>6</v>
      </c>
      <c r="H269" s="241">
        <v>79</v>
      </c>
      <c r="I269" s="241">
        <v>85</v>
      </c>
      <c r="J269" s="240">
        <v>1.7</v>
      </c>
      <c r="K269" s="27" t="s">
        <v>11</v>
      </c>
      <c r="L269" s="242"/>
      <c r="M269" s="241">
        <v>3</v>
      </c>
      <c r="N269" s="240">
        <v>0.06</v>
      </c>
      <c r="O269" s="27" t="s">
        <v>11</v>
      </c>
      <c r="P269" s="242"/>
      <c r="Q269" s="241">
        <v>88</v>
      </c>
      <c r="R269" s="240">
        <v>1.76</v>
      </c>
      <c r="S269" s="27" t="s">
        <v>11</v>
      </c>
    </row>
    <row r="270" spans="1:19" ht="14.25" customHeight="1" x14ac:dyDescent="0.2">
      <c r="A270" s="228" t="s">
        <v>604</v>
      </c>
      <c r="B270" s="228" t="s">
        <v>946</v>
      </c>
      <c r="C270" s="244" t="s">
        <v>257</v>
      </c>
      <c r="D270" s="244"/>
      <c r="E270" s="243">
        <v>54</v>
      </c>
      <c r="F270" s="242"/>
      <c r="G270" s="241">
        <v>84</v>
      </c>
      <c r="H270" s="241">
        <v>100</v>
      </c>
      <c r="I270" s="241">
        <v>184</v>
      </c>
      <c r="J270" s="240">
        <v>3.4074074074074074</v>
      </c>
      <c r="K270" s="27" t="s">
        <v>11</v>
      </c>
      <c r="L270" s="242"/>
      <c r="M270" s="241">
        <v>4</v>
      </c>
      <c r="N270" s="240">
        <v>7.407407407407407E-2</v>
      </c>
      <c r="O270" s="27" t="s">
        <v>11</v>
      </c>
      <c r="P270" s="242"/>
      <c r="Q270" s="241">
        <v>188</v>
      </c>
      <c r="R270" s="240">
        <v>3.4814814814814814</v>
      </c>
      <c r="S270" s="27" t="s">
        <v>11</v>
      </c>
    </row>
    <row r="271" spans="1:19" ht="14.25" customHeight="1" x14ac:dyDescent="0.2">
      <c r="A271" s="228" t="s">
        <v>605</v>
      </c>
      <c r="B271" s="228" t="s">
        <v>947</v>
      </c>
      <c r="C271" s="244" t="s">
        <v>258</v>
      </c>
      <c r="D271" s="244"/>
      <c r="E271" s="243">
        <v>29</v>
      </c>
      <c r="F271" s="242"/>
      <c r="G271" s="241">
        <v>162</v>
      </c>
      <c r="H271" s="241">
        <v>106</v>
      </c>
      <c r="I271" s="241">
        <v>268</v>
      </c>
      <c r="J271" s="240">
        <v>9.2413793103448274</v>
      </c>
      <c r="K271" s="27" t="s">
        <v>11</v>
      </c>
      <c r="L271" s="242"/>
      <c r="M271" s="241">
        <v>12</v>
      </c>
      <c r="N271" s="240">
        <v>0.41379310344827586</v>
      </c>
      <c r="O271" s="27" t="s">
        <v>11</v>
      </c>
      <c r="P271" s="242"/>
      <c r="Q271" s="241">
        <v>280</v>
      </c>
      <c r="R271" s="240">
        <v>9.6551724137931032</v>
      </c>
      <c r="S271" s="27" t="s">
        <v>11</v>
      </c>
    </row>
    <row r="272" spans="1:19" ht="14.25" customHeight="1" x14ac:dyDescent="0.2">
      <c r="A272" s="228" t="s">
        <v>606</v>
      </c>
      <c r="B272" s="228" t="s">
        <v>948</v>
      </c>
      <c r="C272" s="244" t="s">
        <v>259</v>
      </c>
      <c r="D272" s="244"/>
      <c r="E272" s="243">
        <v>46</v>
      </c>
      <c r="F272" s="242"/>
      <c r="G272" s="241">
        <v>33</v>
      </c>
      <c r="H272" s="241">
        <v>145</v>
      </c>
      <c r="I272" s="241">
        <v>178</v>
      </c>
      <c r="J272" s="240">
        <v>3.8695652173913042</v>
      </c>
      <c r="K272" s="27" t="s">
        <v>11</v>
      </c>
      <c r="L272" s="242"/>
      <c r="M272" s="241">
        <v>2</v>
      </c>
      <c r="N272" s="240">
        <v>4.3478260869565216E-2</v>
      </c>
      <c r="O272" s="27" t="s">
        <v>11</v>
      </c>
      <c r="P272" s="242"/>
      <c r="Q272" s="241">
        <v>180</v>
      </c>
      <c r="R272" s="240">
        <v>3.9130434782608696</v>
      </c>
      <c r="S272" s="27" t="s">
        <v>11</v>
      </c>
    </row>
    <row r="273" spans="1:19" ht="14.25" customHeight="1" x14ac:dyDescent="0.2">
      <c r="A273" s="228" t="s">
        <v>607</v>
      </c>
      <c r="B273" s="228" t="s">
        <v>949</v>
      </c>
      <c r="C273" s="244" t="s">
        <v>260</v>
      </c>
      <c r="D273" s="244"/>
      <c r="E273" s="243">
        <v>34</v>
      </c>
      <c r="F273" s="242"/>
      <c r="G273" s="241">
        <v>214</v>
      </c>
      <c r="H273" s="241">
        <v>359</v>
      </c>
      <c r="I273" s="241">
        <v>573</v>
      </c>
      <c r="J273" s="240">
        <v>16.852941176470587</v>
      </c>
      <c r="K273" s="27" t="s">
        <v>11</v>
      </c>
      <c r="L273" s="242"/>
      <c r="M273" s="241">
        <v>1</v>
      </c>
      <c r="N273" s="240">
        <v>2.9411764705882353E-2</v>
      </c>
      <c r="O273" s="27" t="s">
        <v>11</v>
      </c>
      <c r="P273" s="242"/>
      <c r="Q273" s="241">
        <v>574</v>
      </c>
      <c r="R273" s="240">
        <v>16.882352941176471</v>
      </c>
      <c r="S273" s="27" t="s">
        <v>11</v>
      </c>
    </row>
    <row r="274" spans="1:19" ht="14.25" customHeight="1" x14ac:dyDescent="0.2">
      <c r="A274" s="228" t="s">
        <v>608</v>
      </c>
      <c r="B274" s="228" t="s">
        <v>950</v>
      </c>
      <c r="C274" s="244" t="s">
        <v>261</v>
      </c>
      <c r="D274" s="244"/>
      <c r="E274" s="243">
        <v>40</v>
      </c>
      <c r="F274" s="242"/>
      <c r="G274" s="241">
        <v>90</v>
      </c>
      <c r="H274" s="241">
        <v>208</v>
      </c>
      <c r="I274" s="241">
        <v>298</v>
      </c>
      <c r="J274" s="240">
        <v>7.45</v>
      </c>
      <c r="K274" s="27" t="s">
        <v>11</v>
      </c>
      <c r="L274" s="242"/>
      <c r="M274" s="241">
        <v>0</v>
      </c>
      <c r="N274" s="240">
        <v>0</v>
      </c>
      <c r="O274" s="27" t="s">
        <v>11</v>
      </c>
      <c r="P274" s="242"/>
      <c r="Q274" s="241">
        <v>298</v>
      </c>
      <c r="R274" s="240">
        <v>7.45</v>
      </c>
      <c r="S274" s="27" t="s">
        <v>11</v>
      </c>
    </row>
    <row r="275" spans="1:19" ht="14.25" customHeight="1" x14ac:dyDescent="0.2">
      <c r="A275" s="228" t="s">
        <v>609</v>
      </c>
      <c r="B275" s="228" t="s">
        <v>951</v>
      </c>
      <c r="C275" s="244" t="s">
        <v>262</v>
      </c>
      <c r="D275" s="244"/>
      <c r="E275" s="243">
        <v>54</v>
      </c>
      <c r="F275" s="242"/>
      <c r="G275" s="241">
        <v>232</v>
      </c>
      <c r="H275" s="241">
        <v>251</v>
      </c>
      <c r="I275" s="241">
        <v>483</v>
      </c>
      <c r="J275" s="240">
        <v>8.9444444444444446</v>
      </c>
      <c r="K275" s="27" t="s">
        <v>11</v>
      </c>
      <c r="L275" s="242"/>
      <c r="M275" s="241">
        <v>1</v>
      </c>
      <c r="N275" s="240">
        <v>1.8518518518518517E-2</v>
      </c>
      <c r="O275" s="27" t="s">
        <v>11</v>
      </c>
      <c r="P275" s="242"/>
      <c r="Q275" s="241">
        <v>484</v>
      </c>
      <c r="R275" s="240">
        <v>8.9629629629629637</v>
      </c>
      <c r="S275" s="27" t="s">
        <v>11</v>
      </c>
    </row>
    <row r="276" spans="1:19" ht="14.25" customHeight="1" x14ac:dyDescent="0.2">
      <c r="A276" s="228" t="s">
        <v>610</v>
      </c>
      <c r="B276" s="228" t="s">
        <v>952</v>
      </c>
      <c r="C276" s="244" t="s">
        <v>263</v>
      </c>
      <c r="D276" s="244"/>
      <c r="E276" s="243">
        <v>36</v>
      </c>
      <c r="F276" s="242"/>
      <c r="G276" s="241">
        <v>202</v>
      </c>
      <c r="H276" s="241">
        <v>237</v>
      </c>
      <c r="I276" s="241">
        <v>439</v>
      </c>
      <c r="J276" s="240">
        <v>12.194444444444445</v>
      </c>
      <c r="K276" s="27" t="s">
        <v>11</v>
      </c>
      <c r="L276" s="242"/>
      <c r="M276" s="241">
        <v>1</v>
      </c>
      <c r="N276" s="240">
        <v>2.7777777777777776E-2</v>
      </c>
      <c r="O276" s="27" t="s">
        <v>11</v>
      </c>
      <c r="P276" s="242"/>
      <c r="Q276" s="241">
        <v>440</v>
      </c>
      <c r="R276" s="240">
        <v>12.222222222222221</v>
      </c>
      <c r="S276" s="27" t="s">
        <v>11</v>
      </c>
    </row>
    <row r="277" spans="1:19" ht="14.25" customHeight="1" x14ac:dyDescent="0.2">
      <c r="A277" s="228" t="s">
        <v>611</v>
      </c>
      <c r="B277" s="228" t="s">
        <v>953</v>
      </c>
      <c r="C277" s="244" t="s">
        <v>264</v>
      </c>
      <c r="D277" s="244"/>
      <c r="E277" s="243">
        <v>39</v>
      </c>
      <c r="F277" s="242"/>
      <c r="G277" s="241">
        <v>655</v>
      </c>
      <c r="H277" s="241">
        <v>572</v>
      </c>
      <c r="I277" s="241">
        <v>1227</v>
      </c>
      <c r="J277" s="240">
        <v>31.46153846153846</v>
      </c>
      <c r="K277" s="27" t="s">
        <v>11</v>
      </c>
      <c r="L277" s="242"/>
      <c r="M277" s="241">
        <v>6</v>
      </c>
      <c r="N277" s="240">
        <v>0.15384615384615385</v>
      </c>
      <c r="O277" s="27" t="s">
        <v>11</v>
      </c>
      <c r="P277" s="242"/>
      <c r="Q277" s="241">
        <v>1233</v>
      </c>
      <c r="R277" s="240">
        <v>31.615384615384617</v>
      </c>
      <c r="S277" s="27" t="s">
        <v>11</v>
      </c>
    </row>
    <row r="278" spans="1:19" ht="14.25" customHeight="1" x14ac:dyDescent="0.2">
      <c r="A278" s="228" t="s">
        <v>612</v>
      </c>
      <c r="B278" s="228" t="s">
        <v>954</v>
      </c>
      <c r="C278" s="244" t="s">
        <v>265</v>
      </c>
      <c r="D278" s="244"/>
      <c r="E278" s="243">
        <v>50</v>
      </c>
      <c r="F278" s="242"/>
      <c r="G278" s="241">
        <v>223</v>
      </c>
      <c r="H278" s="241">
        <v>224</v>
      </c>
      <c r="I278" s="241">
        <v>447</v>
      </c>
      <c r="J278" s="240">
        <v>8.94</v>
      </c>
      <c r="K278" s="27" t="s">
        <v>11</v>
      </c>
      <c r="L278" s="242"/>
      <c r="M278" s="241">
        <v>58</v>
      </c>
      <c r="N278" s="240">
        <v>1.1599999999999999</v>
      </c>
      <c r="O278" s="27" t="s">
        <v>11</v>
      </c>
      <c r="P278" s="242"/>
      <c r="Q278" s="241">
        <v>505</v>
      </c>
      <c r="R278" s="240">
        <v>10.1</v>
      </c>
      <c r="S278" s="27" t="s">
        <v>11</v>
      </c>
    </row>
    <row r="279" spans="1:19" ht="14.25" customHeight="1" x14ac:dyDescent="0.2">
      <c r="A279" s="228" t="s">
        <v>613</v>
      </c>
      <c r="B279" s="228" t="s">
        <v>955</v>
      </c>
      <c r="C279" s="244" t="s">
        <v>266</v>
      </c>
      <c r="D279" s="244"/>
      <c r="E279" s="243">
        <v>54</v>
      </c>
      <c r="F279" s="242"/>
      <c r="G279" s="241">
        <v>64</v>
      </c>
      <c r="H279" s="241">
        <v>45</v>
      </c>
      <c r="I279" s="241">
        <v>109</v>
      </c>
      <c r="J279" s="240">
        <v>2.0185185185185186</v>
      </c>
      <c r="K279" s="27" t="s">
        <v>11</v>
      </c>
      <c r="L279" s="242"/>
      <c r="M279" s="241">
        <v>47</v>
      </c>
      <c r="N279" s="240">
        <v>0.87037037037037035</v>
      </c>
      <c r="O279" s="27" t="s">
        <v>11</v>
      </c>
      <c r="P279" s="242"/>
      <c r="Q279" s="241">
        <v>156</v>
      </c>
      <c r="R279" s="240">
        <v>2.8888888888888888</v>
      </c>
      <c r="S279" s="27" t="s">
        <v>11</v>
      </c>
    </row>
    <row r="280" spans="1:19" ht="14.25" customHeight="1" x14ac:dyDescent="0.2">
      <c r="A280" s="228" t="s">
        <v>614</v>
      </c>
      <c r="B280" s="228" t="s">
        <v>956</v>
      </c>
      <c r="C280" s="244" t="s">
        <v>267</v>
      </c>
      <c r="D280" s="244"/>
      <c r="E280" s="243">
        <v>62</v>
      </c>
      <c r="F280" s="242"/>
      <c r="G280" s="241">
        <v>90</v>
      </c>
      <c r="H280" s="241">
        <v>233</v>
      </c>
      <c r="I280" s="241">
        <v>323</v>
      </c>
      <c r="J280" s="240">
        <v>5.209677419354839</v>
      </c>
      <c r="K280" s="27" t="s">
        <v>11</v>
      </c>
      <c r="L280" s="242"/>
      <c r="M280" s="241">
        <v>51</v>
      </c>
      <c r="N280" s="240">
        <v>0.82258064516129037</v>
      </c>
      <c r="O280" s="27" t="s">
        <v>11</v>
      </c>
      <c r="P280" s="242"/>
      <c r="Q280" s="241">
        <v>374</v>
      </c>
      <c r="R280" s="240">
        <v>6.032258064516129</v>
      </c>
      <c r="S280" s="27" t="s">
        <v>11</v>
      </c>
    </row>
    <row r="281" spans="1:19" ht="14.25" customHeight="1" x14ac:dyDescent="0.2">
      <c r="A281" s="228" t="s">
        <v>615</v>
      </c>
      <c r="B281" s="228" t="s">
        <v>957</v>
      </c>
      <c r="C281" s="244" t="s">
        <v>268</v>
      </c>
      <c r="D281" s="244"/>
      <c r="E281" s="243">
        <v>42</v>
      </c>
      <c r="F281" s="242"/>
      <c r="G281" s="241">
        <v>116</v>
      </c>
      <c r="H281" s="241">
        <v>23</v>
      </c>
      <c r="I281" s="241">
        <v>139</v>
      </c>
      <c r="J281" s="240">
        <v>3.3095238095238093</v>
      </c>
      <c r="K281" s="27" t="s">
        <v>11</v>
      </c>
      <c r="L281" s="242"/>
      <c r="M281" s="241">
        <v>76</v>
      </c>
      <c r="N281" s="240">
        <v>1.8095238095238095</v>
      </c>
      <c r="O281" s="27" t="s">
        <v>11</v>
      </c>
      <c r="P281" s="242"/>
      <c r="Q281" s="241">
        <v>215</v>
      </c>
      <c r="R281" s="240">
        <v>5.1190476190476186</v>
      </c>
      <c r="S281" s="27" t="s">
        <v>11</v>
      </c>
    </row>
    <row r="282" spans="1:19" ht="14.25" customHeight="1" x14ac:dyDescent="0.2">
      <c r="A282" s="228" t="s">
        <v>616</v>
      </c>
      <c r="B282" s="228" t="s">
        <v>958</v>
      </c>
      <c r="C282" s="244" t="s">
        <v>269</v>
      </c>
      <c r="D282" s="244"/>
      <c r="E282" s="243">
        <v>61</v>
      </c>
      <c r="F282" s="242"/>
      <c r="G282" s="241">
        <v>340</v>
      </c>
      <c r="H282" s="241">
        <v>0</v>
      </c>
      <c r="I282" s="241">
        <v>340</v>
      </c>
      <c r="J282" s="240">
        <v>5.5737704918032787</v>
      </c>
      <c r="K282" s="27" t="s">
        <v>11</v>
      </c>
      <c r="L282" s="242"/>
      <c r="M282" s="241">
        <v>80</v>
      </c>
      <c r="N282" s="240">
        <v>1.3114754098360655</v>
      </c>
      <c r="O282" s="27" t="s">
        <v>11</v>
      </c>
      <c r="P282" s="242"/>
      <c r="Q282" s="241">
        <v>420</v>
      </c>
      <c r="R282" s="240">
        <v>6.8852459016393439</v>
      </c>
      <c r="S282" s="27" t="s">
        <v>11</v>
      </c>
    </row>
    <row r="283" spans="1:19" ht="14.25" customHeight="1" x14ac:dyDescent="0.2">
      <c r="A283" s="228" t="s">
        <v>617</v>
      </c>
      <c r="B283" s="228" t="s">
        <v>959</v>
      </c>
      <c r="C283" s="244" t="s">
        <v>270</v>
      </c>
      <c r="D283" s="244"/>
      <c r="E283" s="243">
        <v>104</v>
      </c>
      <c r="F283" s="242"/>
      <c r="G283" s="241">
        <v>827</v>
      </c>
      <c r="H283" s="241">
        <v>414</v>
      </c>
      <c r="I283" s="241">
        <v>1241</v>
      </c>
      <c r="J283" s="240">
        <v>11.932692307692308</v>
      </c>
      <c r="K283" s="27" t="s">
        <v>11</v>
      </c>
      <c r="L283" s="242"/>
      <c r="M283" s="241">
        <v>0</v>
      </c>
      <c r="N283" s="240">
        <v>0</v>
      </c>
      <c r="O283" s="27" t="s">
        <v>11</v>
      </c>
      <c r="P283" s="242"/>
      <c r="Q283" s="241">
        <v>1241</v>
      </c>
      <c r="R283" s="240">
        <v>11.932692307692308</v>
      </c>
      <c r="S283" s="27" t="s">
        <v>11</v>
      </c>
    </row>
    <row r="284" spans="1:19" ht="14.25" customHeight="1" x14ac:dyDescent="0.2">
      <c r="A284" s="228" t="s">
        <v>618</v>
      </c>
      <c r="B284" s="228" t="s">
        <v>960</v>
      </c>
      <c r="C284" s="244" t="s">
        <v>271</v>
      </c>
      <c r="D284" s="244"/>
      <c r="E284" s="243">
        <v>54</v>
      </c>
      <c r="F284" s="242"/>
      <c r="G284" s="241">
        <v>92</v>
      </c>
      <c r="H284" s="241">
        <v>127</v>
      </c>
      <c r="I284" s="241">
        <v>219</v>
      </c>
      <c r="J284" s="240">
        <v>4.0555555555555554</v>
      </c>
      <c r="K284" s="27" t="s">
        <v>11</v>
      </c>
      <c r="L284" s="242"/>
      <c r="M284" s="241">
        <v>55</v>
      </c>
      <c r="N284" s="240">
        <v>1.0185185185185186</v>
      </c>
      <c r="O284" s="27" t="s">
        <v>11</v>
      </c>
      <c r="P284" s="242"/>
      <c r="Q284" s="241">
        <v>274</v>
      </c>
      <c r="R284" s="240">
        <v>5.0740740740740744</v>
      </c>
      <c r="S284" s="27" t="s">
        <v>11</v>
      </c>
    </row>
    <row r="285" spans="1:19" ht="14.25" customHeight="1" x14ac:dyDescent="0.2">
      <c r="A285" s="228" t="s">
        <v>619</v>
      </c>
      <c r="B285" s="228" t="s">
        <v>961</v>
      </c>
      <c r="C285" s="244" t="s">
        <v>272</v>
      </c>
      <c r="D285" s="244"/>
      <c r="E285" s="243">
        <v>96</v>
      </c>
      <c r="F285" s="242"/>
      <c r="G285" s="241">
        <v>33</v>
      </c>
      <c r="H285" s="241">
        <v>419</v>
      </c>
      <c r="I285" s="241">
        <v>452</v>
      </c>
      <c r="J285" s="240">
        <v>4.708333333333333</v>
      </c>
      <c r="K285" s="27" t="s">
        <v>11</v>
      </c>
      <c r="L285" s="242"/>
      <c r="M285" s="241">
        <v>385</v>
      </c>
      <c r="N285" s="240">
        <v>4.010416666666667</v>
      </c>
      <c r="O285" s="27" t="s">
        <v>11</v>
      </c>
      <c r="P285" s="242"/>
      <c r="Q285" s="241">
        <v>837</v>
      </c>
      <c r="R285" s="240">
        <v>8.71875</v>
      </c>
      <c r="S285" s="27" t="s">
        <v>11</v>
      </c>
    </row>
    <row r="286" spans="1:19" ht="14.25" customHeight="1" x14ac:dyDescent="0.2">
      <c r="A286" s="228" t="s">
        <v>620</v>
      </c>
      <c r="B286" s="228" t="s">
        <v>962</v>
      </c>
      <c r="C286" s="244" t="s">
        <v>273</v>
      </c>
      <c r="D286" s="244"/>
      <c r="E286" s="243">
        <v>35</v>
      </c>
      <c r="F286" s="242"/>
      <c r="G286" s="241">
        <v>20</v>
      </c>
      <c r="H286" s="241">
        <v>100</v>
      </c>
      <c r="I286" s="241">
        <v>120</v>
      </c>
      <c r="J286" s="240">
        <v>3.4285714285714284</v>
      </c>
      <c r="K286" s="27" t="s">
        <v>11</v>
      </c>
      <c r="L286" s="242"/>
      <c r="M286" s="241">
        <v>37</v>
      </c>
      <c r="N286" s="240">
        <v>1.0571428571428572</v>
      </c>
      <c r="O286" s="27" t="s">
        <v>11</v>
      </c>
      <c r="P286" s="242"/>
      <c r="Q286" s="241">
        <v>157</v>
      </c>
      <c r="R286" s="240">
        <v>4.4857142857142858</v>
      </c>
      <c r="S286" s="27" t="s">
        <v>11</v>
      </c>
    </row>
    <row r="287" spans="1:19" ht="14.25" customHeight="1" x14ac:dyDescent="0.2">
      <c r="A287" s="228" t="s">
        <v>621</v>
      </c>
      <c r="B287" s="228" t="s">
        <v>963</v>
      </c>
      <c r="C287" s="244" t="s">
        <v>274</v>
      </c>
      <c r="D287" s="244"/>
      <c r="E287" s="243">
        <v>76</v>
      </c>
      <c r="F287" s="242"/>
      <c r="G287" s="241">
        <v>35</v>
      </c>
      <c r="H287" s="241">
        <v>208</v>
      </c>
      <c r="I287" s="241">
        <v>243</v>
      </c>
      <c r="J287" s="240">
        <v>3.1973684210526314</v>
      </c>
      <c r="K287" s="27" t="s">
        <v>11</v>
      </c>
      <c r="L287" s="242"/>
      <c r="M287" s="241">
        <v>12</v>
      </c>
      <c r="N287" s="240">
        <v>0.15789473684210525</v>
      </c>
      <c r="O287" s="27" t="s">
        <v>11</v>
      </c>
      <c r="P287" s="242"/>
      <c r="Q287" s="241">
        <v>255</v>
      </c>
      <c r="R287" s="240">
        <v>3.3552631578947367</v>
      </c>
      <c r="S287" s="27" t="s">
        <v>11</v>
      </c>
    </row>
    <row r="288" spans="1:19" ht="14.25" customHeight="1" x14ac:dyDescent="0.2">
      <c r="A288" s="228" t="s">
        <v>622</v>
      </c>
      <c r="B288" s="228" t="s">
        <v>964</v>
      </c>
      <c r="C288" s="244" t="s">
        <v>275</v>
      </c>
      <c r="D288" s="244"/>
      <c r="E288" s="243">
        <v>54</v>
      </c>
      <c r="F288" s="242"/>
      <c r="G288" s="241">
        <v>404</v>
      </c>
      <c r="H288" s="241">
        <v>285</v>
      </c>
      <c r="I288" s="241">
        <v>689</v>
      </c>
      <c r="J288" s="240">
        <v>12.75925925925926</v>
      </c>
      <c r="K288" s="27" t="s">
        <v>11</v>
      </c>
      <c r="L288" s="242"/>
      <c r="M288" s="241">
        <v>4</v>
      </c>
      <c r="N288" s="240">
        <v>7.407407407407407E-2</v>
      </c>
      <c r="O288" s="27" t="s">
        <v>11</v>
      </c>
      <c r="P288" s="242"/>
      <c r="Q288" s="241">
        <v>693</v>
      </c>
      <c r="R288" s="240">
        <v>12.833333333333334</v>
      </c>
      <c r="S288" s="27" t="s">
        <v>11</v>
      </c>
    </row>
    <row r="289" spans="1:19" ht="14.25" customHeight="1" x14ac:dyDescent="0.2">
      <c r="A289" s="228" t="s">
        <v>623</v>
      </c>
      <c r="B289" s="228" t="s">
        <v>965</v>
      </c>
      <c r="C289" s="244" t="s">
        <v>276</v>
      </c>
      <c r="D289" s="244"/>
      <c r="E289" s="243">
        <v>83</v>
      </c>
      <c r="F289" s="242"/>
      <c r="G289" s="241">
        <v>443</v>
      </c>
      <c r="H289" s="241">
        <v>174</v>
      </c>
      <c r="I289" s="241">
        <v>617</v>
      </c>
      <c r="J289" s="240">
        <v>7.4337349397590362</v>
      </c>
      <c r="K289" s="27" t="s">
        <v>11</v>
      </c>
      <c r="L289" s="242"/>
      <c r="M289" s="241">
        <v>0</v>
      </c>
      <c r="N289" s="240">
        <v>0</v>
      </c>
      <c r="O289" s="27" t="s">
        <v>11</v>
      </c>
      <c r="P289" s="242"/>
      <c r="Q289" s="241">
        <v>617</v>
      </c>
      <c r="R289" s="240">
        <v>7.4337349397590362</v>
      </c>
      <c r="S289" s="27" t="s">
        <v>11</v>
      </c>
    </row>
    <row r="290" spans="1:19" ht="14.25" customHeight="1" x14ac:dyDescent="0.2">
      <c r="A290" s="228" t="s">
        <v>624</v>
      </c>
      <c r="B290" s="228" t="s">
        <v>966</v>
      </c>
      <c r="C290" s="244" t="s">
        <v>277</v>
      </c>
      <c r="D290" s="244"/>
      <c r="E290" s="243">
        <v>60</v>
      </c>
      <c r="F290" s="242"/>
      <c r="G290" s="241">
        <v>75</v>
      </c>
      <c r="H290" s="241">
        <v>365</v>
      </c>
      <c r="I290" s="241">
        <v>440</v>
      </c>
      <c r="J290" s="240">
        <v>7.333333333333333</v>
      </c>
      <c r="K290" s="27" t="s">
        <v>11</v>
      </c>
      <c r="L290" s="242"/>
      <c r="M290" s="241">
        <v>66</v>
      </c>
      <c r="N290" s="240">
        <v>1.1000000000000001</v>
      </c>
      <c r="O290" s="27" t="s">
        <v>11</v>
      </c>
      <c r="P290" s="242"/>
      <c r="Q290" s="241">
        <v>506</v>
      </c>
      <c r="R290" s="240">
        <v>8.4333333333333336</v>
      </c>
      <c r="S290" s="27" t="s">
        <v>11</v>
      </c>
    </row>
    <row r="291" spans="1:19" ht="14.25" customHeight="1" x14ac:dyDescent="0.2">
      <c r="A291" s="228" t="s">
        <v>625</v>
      </c>
      <c r="B291" s="228" t="s">
        <v>967</v>
      </c>
      <c r="C291" s="244" t="s">
        <v>278</v>
      </c>
      <c r="D291" s="244"/>
      <c r="E291" s="243">
        <v>55</v>
      </c>
      <c r="F291" s="242"/>
      <c r="G291" s="241">
        <v>59</v>
      </c>
      <c r="H291" s="241">
        <v>285</v>
      </c>
      <c r="I291" s="241">
        <v>344</v>
      </c>
      <c r="J291" s="240">
        <v>6.2545454545454549</v>
      </c>
      <c r="K291" s="27" t="s">
        <v>11</v>
      </c>
      <c r="L291" s="242"/>
      <c r="M291" s="241">
        <v>4</v>
      </c>
      <c r="N291" s="240">
        <v>7.2727272727272724E-2</v>
      </c>
      <c r="O291" s="27" t="s">
        <v>11</v>
      </c>
      <c r="P291" s="242"/>
      <c r="Q291" s="241">
        <v>348</v>
      </c>
      <c r="R291" s="240">
        <v>6.3272727272727272</v>
      </c>
      <c r="S291" s="27" t="s">
        <v>11</v>
      </c>
    </row>
    <row r="292" spans="1:19" ht="14.25" customHeight="1" x14ac:dyDescent="0.2">
      <c r="A292" s="228" t="s">
        <v>626</v>
      </c>
      <c r="B292" s="228" t="s">
        <v>968</v>
      </c>
      <c r="C292" s="244" t="s">
        <v>279</v>
      </c>
      <c r="D292" s="244"/>
      <c r="E292" s="243">
        <v>40</v>
      </c>
      <c r="F292" s="242"/>
      <c r="G292" s="241">
        <v>201</v>
      </c>
      <c r="H292" s="241">
        <v>58</v>
      </c>
      <c r="I292" s="241">
        <v>259</v>
      </c>
      <c r="J292" s="240">
        <v>6.4749999999999996</v>
      </c>
      <c r="K292" s="27" t="s">
        <v>11</v>
      </c>
      <c r="L292" s="242"/>
      <c r="M292" s="241">
        <v>21</v>
      </c>
      <c r="N292" s="240">
        <v>0.52500000000000002</v>
      </c>
      <c r="O292" s="27" t="s">
        <v>11</v>
      </c>
      <c r="P292" s="242"/>
      <c r="Q292" s="241">
        <v>280</v>
      </c>
      <c r="R292" s="240">
        <v>7</v>
      </c>
      <c r="S292" s="27" t="s">
        <v>11</v>
      </c>
    </row>
    <row r="293" spans="1:19" ht="14.25" customHeight="1" x14ac:dyDescent="0.2">
      <c r="A293" s="228" t="s">
        <v>627</v>
      </c>
      <c r="B293" s="228" t="s">
        <v>969</v>
      </c>
      <c r="C293" s="244" t="s">
        <v>280</v>
      </c>
      <c r="D293" s="244"/>
      <c r="E293" s="243">
        <v>34</v>
      </c>
      <c r="F293" s="242"/>
      <c r="G293" s="241">
        <v>377</v>
      </c>
      <c r="H293" s="241">
        <v>0</v>
      </c>
      <c r="I293" s="241">
        <v>377</v>
      </c>
      <c r="J293" s="240">
        <v>11.088235294117647</v>
      </c>
      <c r="K293" s="27" t="s">
        <v>11</v>
      </c>
      <c r="L293" s="242"/>
      <c r="M293" s="241">
        <v>266</v>
      </c>
      <c r="N293" s="240">
        <v>7.8235294117647056</v>
      </c>
      <c r="O293" s="27" t="s">
        <v>11</v>
      </c>
      <c r="P293" s="242"/>
      <c r="Q293" s="241">
        <v>643</v>
      </c>
      <c r="R293" s="240">
        <v>18.911764705882351</v>
      </c>
      <c r="S293" s="27" t="s">
        <v>11</v>
      </c>
    </row>
    <row r="294" spans="1:19" ht="14.25" customHeight="1" x14ac:dyDescent="0.2">
      <c r="A294" s="228" t="s">
        <v>628</v>
      </c>
      <c r="B294" s="228" t="s">
        <v>970</v>
      </c>
      <c r="C294" s="244" t="s">
        <v>281</v>
      </c>
      <c r="D294" s="244"/>
      <c r="E294" s="243">
        <v>36</v>
      </c>
      <c r="F294" s="242"/>
      <c r="G294" s="241">
        <v>117</v>
      </c>
      <c r="H294" s="241">
        <v>253</v>
      </c>
      <c r="I294" s="241">
        <v>370</v>
      </c>
      <c r="J294" s="240">
        <v>10.277777777777779</v>
      </c>
      <c r="K294" s="27" t="s">
        <v>11</v>
      </c>
      <c r="L294" s="242"/>
      <c r="M294" s="241">
        <v>5</v>
      </c>
      <c r="N294" s="240">
        <v>0.1388888888888889</v>
      </c>
      <c r="O294" s="27" t="s">
        <v>11</v>
      </c>
      <c r="P294" s="242"/>
      <c r="Q294" s="241">
        <v>375</v>
      </c>
      <c r="R294" s="240">
        <v>10.416666666666666</v>
      </c>
      <c r="S294" s="27" t="s">
        <v>11</v>
      </c>
    </row>
    <row r="295" spans="1:19" ht="14.25" customHeight="1" x14ac:dyDescent="0.2">
      <c r="A295" s="228" t="s">
        <v>629</v>
      </c>
      <c r="B295" s="228" t="s">
        <v>971</v>
      </c>
      <c r="C295" s="244" t="s">
        <v>282</v>
      </c>
      <c r="D295" s="244"/>
      <c r="E295" s="243">
        <v>46</v>
      </c>
      <c r="F295" s="242"/>
      <c r="G295" s="241">
        <v>326</v>
      </c>
      <c r="H295" s="241">
        <v>344</v>
      </c>
      <c r="I295" s="241">
        <v>670</v>
      </c>
      <c r="J295" s="240">
        <v>14.565217391304348</v>
      </c>
      <c r="K295" s="27" t="s">
        <v>11</v>
      </c>
      <c r="L295" s="242"/>
      <c r="M295" s="241">
        <v>1</v>
      </c>
      <c r="N295" s="240">
        <v>2.1739130434782608E-2</v>
      </c>
      <c r="O295" s="27" t="s">
        <v>11</v>
      </c>
      <c r="P295" s="242"/>
      <c r="Q295" s="241">
        <v>671</v>
      </c>
      <c r="R295" s="240">
        <v>14.586956521739131</v>
      </c>
      <c r="S295" s="27" t="s">
        <v>11</v>
      </c>
    </row>
    <row r="296" spans="1:19" ht="14.25" customHeight="1" x14ac:dyDescent="0.2">
      <c r="A296" s="228" t="s">
        <v>630</v>
      </c>
      <c r="B296" s="228" t="s">
        <v>972</v>
      </c>
      <c r="C296" s="244" t="s">
        <v>283</v>
      </c>
      <c r="D296" s="244"/>
      <c r="E296" s="243">
        <v>44</v>
      </c>
      <c r="F296" s="242"/>
      <c r="G296" s="241">
        <v>102</v>
      </c>
      <c r="H296" s="241">
        <v>303</v>
      </c>
      <c r="I296" s="241">
        <v>405</v>
      </c>
      <c r="J296" s="240">
        <v>9.204545454545455</v>
      </c>
      <c r="K296" s="27" t="s">
        <v>11</v>
      </c>
      <c r="L296" s="242"/>
      <c r="M296" s="241">
        <v>9</v>
      </c>
      <c r="N296" s="240">
        <v>0.20454545454545456</v>
      </c>
      <c r="O296" s="27" t="s">
        <v>11</v>
      </c>
      <c r="P296" s="242"/>
      <c r="Q296" s="241">
        <v>414</v>
      </c>
      <c r="R296" s="240">
        <v>9.4090909090909083</v>
      </c>
      <c r="S296" s="27" t="s">
        <v>11</v>
      </c>
    </row>
    <row r="297" spans="1:19" ht="14.25" customHeight="1" x14ac:dyDescent="0.2">
      <c r="A297" s="228" t="s">
        <v>631</v>
      </c>
      <c r="B297" s="228" t="s">
        <v>973</v>
      </c>
      <c r="C297" s="244" t="s">
        <v>284</v>
      </c>
      <c r="D297" s="244"/>
      <c r="E297" s="243">
        <v>48</v>
      </c>
      <c r="F297" s="242"/>
      <c r="G297" s="241">
        <v>106</v>
      </c>
      <c r="H297" s="241">
        <v>359</v>
      </c>
      <c r="I297" s="241">
        <v>465</v>
      </c>
      <c r="J297" s="240">
        <v>9.6875</v>
      </c>
      <c r="K297" s="27" t="s">
        <v>11</v>
      </c>
      <c r="L297" s="242"/>
      <c r="M297" s="241">
        <v>3</v>
      </c>
      <c r="N297" s="240">
        <v>6.25E-2</v>
      </c>
      <c r="O297" s="27" t="s">
        <v>11</v>
      </c>
      <c r="P297" s="242"/>
      <c r="Q297" s="241">
        <v>468</v>
      </c>
      <c r="R297" s="240">
        <v>9.75</v>
      </c>
      <c r="S297" s="27" t="s">
        <v>11</v>
      </c>
    </row>
    <row r="298" spans="1:19" ht="14.25" customHeight="1" x14ac:dyDescent="0.2">
      <c r="A298" s="228" t="s">
        <v>632</v>
      </c>
      <c r="B298" s="228" t="s">
        <v>974</v>
      </c>
      <c r="C298" s="244" t="s">
        <v>285</v>
      </c>
      <c r="D298" s="244"/>
      <c r="E298" s="243">
        <v>26</v>
      </c>
      <c r="F298" s="242"/>
      <c r="G298" s="241">
        <v>1</v>
      </c>
      <c r="H298" s="241">
        <v>0</v>
      </c>
      <c r="I298" s="241">
        <v>1</v>
      </c>
      <c r="J298" s="240">
        <v>3.8461538461538464E-2</v>
      </c>
      <c r="K298" s="27" t="s">
        <v>11</v>
      </c>
      <c r="L298" s="242"/>
      <c r="M298" s="241">
        <v>5</v>
      </c>
      <c r="N298" s="240">
        <v>0.19230769230769232</v>
      </c>
      <c r="O298" s="27" t="s">
        <v>11</v>
      </c>
      <c r="P298" s="242"/>
      <c r="Q298" s="241">
        <v>6</v>
      </c>
      <c r="R298" s="240">
        <v>0.23076923076923078</v>
      </c>
      <c r="S298" s="27" t="s">
        <v>11</v>
      </c>
    </row>
    <row r="299" spans="1:19" ht="14.25" customHeight="1" x14ac:dyDescent="0.2">
      <c r="A299" s="228" t="s">
        <v>633</v>
      </c>
      <c r="B299" s="228" t="s">
        <v>975</v>
      </c>
      <c r="C299" s="244" t="s">
        <v>286</v>
      </c>
      <c r="D299" s="244"/>
      <c r="E299" s="243">
        <v>54</v>
      </c>
      <c r="F299" s="242"/>
      <c r="G299" s="241">
        <v>50</v>
      </c>
      <c r="H299" s="241">
        <v>154</v>
      </c>
      <c r="I299" s="241">
        <v>204</v>
      </c>
      <c r="J299" s="240">
        <v>3.7777777777777777</v>
      </c>
      <c r="K299" s="27" t="s">
        <v>11</v>
      </c>
      <c r="L299" s="242"/>
      <c r="M299" s="241">
        <v>4</v>
      </c>
      <c r="N299" s="240">
        <v>7.407407407407407E-2</v>
      </c>
      <c r="O299" s="27" t="s">
        <v>11</v>
      </c>
      <c r="P299" s="242"/>
      <c r="Q299" s="241">
        <v>208</v>
      </c>
      <c r="R299" s="240">
        <v>3.8518518518518516</v>
      </c>
      <c r="S299" s="27" t="s">
        <v>11</v>
      </c>
    </row>
    <row r="300" spans="1:19" ht="14.25" customHeight="1" x14ac:dyDescent="0.2">
      <c r="A300" s="228" t="s">
        <v>634</v>
      </c>
      <c r="B300" s="228" t="s">
        <v>976</v>
      </c>
      <c r="C300" s="244" t="s">
        <v>287</v>
      </c>
      <c r="D300" s="244"/>
      <c r="E300" s="243">
        <v>98</v>
      </c>
      <c r="F300" s="242"/>
      <c r="G300" s="241">
        <v>637</v>
      </c>
      <c r="H300" s="241">
        <v>380</v>
      </c>
      <c r="I300" s="241">
        <v>1017</v>
      </c>
      <c r="J300" s="240">
        <v>10.377551020408163</v>
      </c>
      <c r="K300" s="27" t="s">
        <v>11</v>
      </c>
      <c r="L300" s="242"/>
      <c r="M300" s="241">
        <v>7</v>
      </c>
      <c r="N300" s="240">
        <v>7.1428571428571425E-2</v>
      </c>
      <c r="O300" s="27" t="s">
        <v>11</v>
      </c>
      <c r="P300" s="242"/>
      <c r="Q300" s="241">
        <v>1024</v>
      </c>
      <c r="R300" s="240">
        <v>10.448979591836734</v>
      </c>
      <c r="S300" s="27" t="s">
        <v>11</v>
      </c>
    </row>
    <row r="301" spans="1:19" ht="14.25" customHeight="1" x14ac:dyDescent="0.2">
      <c r="A301" s="228" t="s">
        <v>635</v>
      </c>
      <c r="B301" s="228" t="s">
        <v>977</v>
      </c>
      <c r="C301" s="244" t="s">
        <v>288</v>
      </c>
      <c r="D301" s="244"/>
      <c r="E301" s="243">
        <v>39</v>
      </c>
      <c r="F301" s="242"/>
      <c r="G301" s="241">
        <v>109</v>
      </c>
      <c r="H301" s="241">
        <v>178</v>
      </c>
      <c r="I301" s="241">
        <v>287</v>
      </c>
      <c r="J301" s="240">
        <v>7.3589743589743586</v>
      </c>
      <c r="K301" s="27" t="s">
        <v>11</v>
      </c>
      <c r="L301" s="242"/>
      <c r="M301" s="241">
        <v>0</v>
      </c>
      <c r="N301" s="240">
        <v>0</v>
      </c>
      <c r="O301" s="27" t="s">
        <v>11</v>
      </c>
      <c r="P301" s="242"/>
      <c r="Q301" s="241">
        <v>287</v>
      </c>
      <c r="R301" s="240">
        <v>7.3589743589743586</v>
      </c>
      <c r="S301" s="27" t="s">
        <v>11</v>
      </c>
    </row>
    <row r="302" spans="1:19" ht="14.25" customHeight="1" x14ac:dyDescent="0.2">
      <c r="A302" s="228" t="s">
        <v>636</v>
      </c>
      <c r="B302" s="228" t="s">
        <v>978</v>
      </c>
      <c r="C302" s="244" t="s">
        <v>289</v>
      </c>
      <c r="D302" s="244"/>
      <c r="E302" s="243">
        <v>33</v>
      </c>
      <c r="F302" s="242"/>
      <c r="G302" s="241">
        <v>8</v>
      </c>
      <c r="H302" s="241">
        <v>77</v>
      </c>
      <c r="I302" s="241">
        <v>85</v>
      </c>
      <c r="J302" s="240">
        <v>2.5757575757575757</v>
      </c>
      <c r="K302" s="27" t="s">
        <v>11</v>
      </c>
      <c r="L302" s="242"/>
      <c r="M302" s="241">
        <v>1</v>
      </c>
      <c r="N302" s="240">
        <v>3.0303030303030304E-2</v>
      </c>
      <c r="O302" s="27" t="s">
        <v>11</v>
      </c>
      <c r="P302" s="242"/>
      <c r="Q302" s="241">
        <v>86</v>
      </c>
      <c r="R302" s="240">
        <v>2.606060606060606</v>
      </c>
      <c r="S302" s="27" t="s">
        <v>11</v>
      </c>
    </row>
    <row r="303" spans="1:19" ht="14.25" customHeight="1" x14ac:dyDescent="0.2">
      <c r="A303" s="228" t="s">
        <v>637</v>
      </c>
      <c r="B303" s="228" t="s">
        <v>979</v>
      </c>
      <c r="C303" s="244" t="s">
        <v>290</v>
      </c>
      <c r="D303" s="244"/>
      <c r="E303" s="243">
        <v>53</v>
      </c>
      <c r="F303" s="242"/>
      <c r="G303" s="241">
        <v>54</v>
      </c>
      <c r="H303" s="241">
        <v>186</v>
      </c>
      <c r="I303" s="241">
        <v>240</v>
      </c>
      <c r="J303" s="240">
        <v>4.5283018867924527</v>
      </c>
      <c r="K303" s="27" t="s">
        <v>11</v>
      </c>
      <c r="L303" s="242"/>
      <c r="M303" s="241">
        <v>0</v>
      </c>
      <c r="N303" s="240">
        <v>0</v>
      </c>
      <c r="O303" s="27" t="s">
        <v>11</v>
      </c>
      <c r="P303" s="242"/>
      <c r="Q303" s="241">
        <v>240</v>
      </c>
      <c r="R303" s="240">
        <v>4.5283018867924527</v>
      </c>
      <c r="S303" s="27" t="s">
        <v>11</v>
      </c>
    </row>
    <row r="304" spans="1:19" ht="14.25" customHeight="1" x14ac:dyDescent="0.2">
      <c r="A304" s="228" t="s">
        <v>638</v>
      </c>
      <c r="B304" s="228" t="s">
        <v>980</v>
      </c>
      <c r="C304" s="244" t="s">
        <v>291</v>
      </c>
      <c r="D304" s="244"/>
      <c r="E304" s="243">
        <v>33</v>
      </c>
      <c r="F304" s="242"/>
      <c r="G304" s="241">
        <v>7</v>
      </c>
      <c r="H304" s="241">
        <v>106</v>
      </c>
      <c r="I304" s="241">
        <v>113</v>
      </c>
      <c r="J304" s="240">
        <v>3.4242424242424243</v>
      </c>
      <c r="K304" s="27" t="s">
        <v>11</v>
      </c>
      <c r="L304" s="242"/>
      <c r="M304" s="241">
        <v>5</v>
      </c>
      <c r="N304" s="240">
        <v>0.15151515151515152</v>
      </c>
      <c r="O304" s="27" t="s">
        <v>11</v>
      </c>
      <c r="P304" s="242"/>
      <c r="Q304" s="241">
        <v>118</v>
      </c>
      <c r="R304" s="240">
        <v>3.5757575757575757</v>
      </c>
      <c r="S304" s="27" t="s">
        <v>11</v>
      </c>
    </row>
    <row r="305" spans="1:19" ht="14.25" customHeight="1" x14ac:dyDescent="0.2">
      <c r="A305" s="228" t="s">
        <v>639</v>
      </c>
      <c r="B305" s="228" t="s">
        <v>981</v>
      </c>
      <c r="C305" s="244" t="s">
        <v>292</v>
      </c>
      <c r="D305" s="244"/>
      <c r="E305" s="243">
        <v>47</v>
      </c>
      <c r="F305" s="242"/>
      <c r="G305" s="241">
        <v>28</v>
      </c>
      <c r="H305" s="241">
        <v>264</v>
      </c>
      <c r="I305" s="241">
        <v>292</v>
      </c>
      <c r="J305" s="240">
        <v>6.2127659574468082</v>
      </c>
      <c r="K305" s="27" t="s">
        <v>11</v>
      </c>
      <c r="L305" s="242"/>
      <c r="M305" s="241">
        <v>0</v>
      </c>
      <c r="N305" s="240">
        <v>0</v>
      </c>
      <c r="O305" s="27" t="s">
        <v>11</v>
      </c>
      <c r="P305" s="242"/>
      <c r="Q305" s="241">
        <v>292</v>
      </c>
      <c r="R305" s="240">
        <v>6.2127659574468082</v>
      </c>
      <c r="S305" s="27" t="s">
        <v>11</v>
      </c>
    </row>
    <row r="306" spans="1:19" ht="14.25" customHeight="1" x14ac:dyDescent="0.2">
      <c r="A306" s="228" t="s">
        <v>640</v>
      </c>
      <c r="B306" s="228" t="s">
        <v>982</v>
      </c>
      <c r="C306" s="244" t="s">
        <v>293</v>
      </c>
      <c r="D306" s="244"/>
      <c r="E306" s="243">
        <v>58</v>
      </c>
      <c r="F306" s="242"/>
      <c r="G306" s="241">
        <v>47</v>
      </c>
      <c r="H306" s="241">
        <v>334</v>
      </c>
      <c r="I306" s="241">
        <v>381</v>
      </c>
      <c r="J306" s="240">
        <v>6.568965517241379</v>
      </c>
      <c r="K306" s="27" t="s">
        <v>11</v>
      </c>
      <c r="L306" s="242"/>
      <c r="M306" s="241">
        <v>10</v>
      </c>
      <c r="N306" s="240">
        <v>0.17241379310344829</v>
      </c>
      <c r="O306" s="27" t="s">
        <v>11</v>
      </c>
      <c r="P306" s="242"/>
      <c r="Q306" s="241">
        <v>391</v>
      </c>
      <c r="R306" s="240">
        <v>6.7413793103448274</v>
      </c>
      <c r="S306" s="27" t="s">
        <v>11</v>
      </c>
    </row>
    <row r="307" spans="1:19" ht="14.25" customHeight="1" x14ac:dyDescent="0.2">
      <c r="A307" s="228" t="s">
        <v>641</v>
      </c>
      <c r="B307" s="228" t="s">
        <v>983</v>
      </c>
      <c r="C307" s="244" t="s">
        <v>294</v>
      </c>
      <c r="D307" s="244"/>
      <c r="E307" s="243">
        <v>47</v>
      </c>
      <c r="F307" s="242"/>
      <c r="G307" s="241">
        <v>47</v>
      </c>
      <c r="H307" s="241">
        <v>104</v>
      </c>
      <c r="I307" s="241">
        <v>151</v>
      </c>
      <c r="J307" s="240">
        <v>3.2127659574468086</v>
      </c>
      <c r="K307" s="27" t="s">
        <v>11</v>
      </c>
      <c r="L307" s="242"/>
      <c r="M307" s="241">
        <v>4</v>
      </c>
      <c r="N307" s="240">
        <v>8.5106382978723402E-2</v>
      </c>
      <c r="O307" s="27" t="s">
        <v>11</v>
      </c>
      <c r="P307" s="242"/>
      <c r="Q307" s="241">
        <v>155</v>
      </c>
      <c r="R307" s="240">
        <v>3.2978723404255321</v>
      </c>
      <c r="S307" s="27" t="s">
        <v>11</v>
      </c>
    </row>
    <row r="308" spans="1:19" ht="14.25" customHeight="1" x14ac:dyDescent="0.2">
      <c r="A308" s="228" t="s">
        <v>642</v>
      </c>
      <c r="B308" s="228" t="s">
        <v>984</v>
      </c>
      <c r="C308" s="244" t="s">
        <v>295</v>
      </c>
      <c r="D308" s="244"/>
      <c r="E308" s="243">
        <v>45</v>
      </c>
      <c r="F308" s="242"/>
      <c r="G308" s="241">
        <v>12</v>
      </c>
      <c r="H308" s="241">
        <v>183</v>
      </c>
      <c r="I308" s="241">
        <v>195</v>
      </c>
      <c r="J308" s="240">
        <v>4.333333333333333</v>
      </c>
      <c r="K308" s="27" t="s">
        <v>11</v>
      </c>
      <c r="L308" s="242"/>
      <c r="M308" s="241">
        <v>1</v>
      </c>
      <c r="N308" s="240">
        <v>2.2222222222222223E-2</v>
      </c>
      <c r="O308" s="27" t="s">
        <v>11</v>
      </c>
      <c r="P308" s="242"/>
      <c r="Q308" s="241">
        <v>196</v>
      </c>
      <c r="R308" s="240">
        <v>4.3555555555555552</v>
      </c>
      <c r="S308" s="27" t="s">
        <v>11</v>
      </c>
    </row>
    <row r="309" spans="1:19" ht="14.25" customHeight="1" x14ac:dyDescent="0.2">
      <c r="A309" s="228" t="s">
        <v>643</v>
      </c>
      <c r="B309" s="228" t="s">
        <v>985</v>
      </c>
      <c r="C309" s="244" t="s">
        <v>296</v>
      </c>
      <c r="D309" s="244"/>
      <c r="E309" s="243">
        <v>47</v>
      </c>
      <c r="F309" s="242"/>
      <c r="G309" s="241">
        <v>44</v>
      </c>
      <c r="H309" s="241">
        <v>259</v>
      </c>
      <c r="I309" s="241">
        <v>303</v>
      </c>
      <c r="J309" s="240">
        <v>6.4468085106382977</v>
      </c>
      <c r="K309" s="27" t="s">
        <v>11</v>
      </c>
      <c r="L309" s="242"/>
      <c r="M309" s="241">
        <v>15</v>
      </c>
      <c r="N309" s="240">
        <v>0.31914893617021278</v>
      </c>
      <c r="O309" s="27" t="s">
        <v>11</v>
      </c>
      <c r="P309" s="242"/>
      <c r="Q309" s="241">
        <v>318</v>
      </c>
      <c r="R309" s="240">
        <v>6.7659574468085104</v>
      </c>
      <c r="S309" s="27" t="s">
        <v>11</v>
      </c>
    </row>
    <row r="310" spans="1:19" ht="14.25" customHeight="1" x14ac:dyDescent="0.2">
      <c r="A310" s="228" t="s">
        <v>644</v>
      </c>
      <c r="B310" s="228" t="s">
        <v>986</v>
      </c>
      <c r="C310" s="244" t="s">
        <v>297</v>
      </c>
      <c r="D310" s="244"/>
      <c r="E310" s="243">
        <v>48</v>
      </c>
      <c r="F310" s="242"/>
      <c r="G310" s="241">
        <v>185</v>
      </c>
      <c r="H310" s="241">
        <v>141</v>
      </c>
      <c r="I310" s="241">
        <v>326</v>
      </c>
      <c r="J310" s="240">
        <v>6.791666666666667</v>
      </c>
      <c r="K310" s="27" t="s">
        <v>11</v>
      </c>
      <c r="L310" s="242"/>
      <c r="M310" s="241">
        <v>4</v>
      </c>
      <c r="N310" s="240">
        <v>8.3333333333333329E-2</v>
      </c>
      <c r="O310" s="27" t="s">
        <v>11</v>
      </c>
      <c r="P310" s="242"/>
      <c r="Q310" s="241">
        <v>330</v>
      </c>
      <c r="R310" s="240">
        <v>6.875</v>
      </c>
      <c r="S310" s="27" t="s">
        <v>11</v>
      </c>
    </row>
    <row r="311" spans="1:19" ht="14.25" customHeight="1" x14ac:dyDescent="0.2">
      <c r="A311" s="228" t="s">
        <v>645</v>
      </c>
      <c r="B311" s="228" t="s">
        <v>987</v>
      </c>
      <c r="C311" s="244" t="s">
        <v>298</v>
      </c>
      <c r="D311" s="244"/>
      <c r="E311" s="243">
        <v>61</v>
      </c>
      <c r="F311" s="242"/>
      <c r="G311" s="241">
        <v>294</v>
      </c>
      <c r="H311" s="241">
        <v>315</v>
      </c>
      <c r="I311" s="241">
        <v>609</v>
      </c>
      <c r="J311" s="240">
        <v>9.9836065573770494</v>
      </c>
      <c r="K311" s="27" t="s">
        <v>11</v>
      </c>
      <c r="L311" s="242"/>
      <c r="M311" s="241">
        <v>103</v>
      </c>
      <c r="N311" s="240">
        <v>1.6885245901639345</v>
      </c>
      <c r="O311" s="27" t="s">
        <v>11</v>
      </c>
      <c r="P311" s="242"/>
      <c r="Q311" s="241">
        <v>712</v>
      </c>
      <c r="R311" s="240">
        <v>11.672131147540984</v>
      </c>
      <c r="S311" s="27" t="s">
        <v>11</v>
      </c>
    </row>
    <row r="312" spans="1:19" ht="14.25" customHeight="1" x14ac:dyDescent="0.2">
      <c r="A312" s="228" t="s">
        <v>646</v>
      </c>
      <c r="B312" s="228" t="s">
        <v>988</v>
      </c>
      <c r="C312" s="244" t="s">
        <v>299</v>
      </c>
      <c r="D312" s="244"/>
      <c r="E312" s="243">
        <v>61</v>
      </c>
      <c r="F312" s="242"/>
      <c r="G312" s="241">
        <v>81</v>
      </c>
      <c r="H312" s="241">
        <v>292</v>
      </c>
      <c r="I312" s="241">
        <v>373</v>
      </c>
      <c r="J312" s="240">
        <v>6.1147540983606561</v>
      </c>
      <c r="K312" s="27" t="s">
        <v>11</v>
      </c>
      <c r="L312" s="242"/>
      <c r="M312" s="241">
        <v>1</v>
      </c>
      <c r="N312" s="240">
        <v>1.6393442622950821E-2</v>
      </c>
      <c r="O312" s="27" t="s">
        <v>11</v>
      </c>
      <c r="P312" s="242"/>
      <c r="Q312" s="241">
        <v>374</v>
      </c>
      <c r="R312" s="240">
        <v>6.1311475409836067</v>
      </c>
      <c r="S312" s="27" t="s">
        <v>11</v>
      </c>
    </row>
    <row r="313" spans="1:19" ht="14.25" customHeight="1" x14ac:dyDescent="0.2">
      <c r="A313" s="228" t="s">
        <v>647</v>
      </c>
      <c r="B313" s="228" t="s">
        <v>989</v>
      </c>
      <c r="C313" s="244" t="s">
        <v>300</v>
      </c>
      <c r="D313" s="244"/>
      <c r="E313" s="243">
        <v>42</v>
      </c>
      <c r="F313" s="242"/>
      <c r="G313" s="241">
        <v>197</v>
      </c>
      <c r="H313" s="241">
        <v>165</v>
      </c>
      <c r="I313" s="241">
        <v>362</v>
      </c>
      <c r="J313" s="240">
        <v>8.6190476190476186</v>
      </c>
      <c r="K313" s="27" t="s">
        <v>11</v>
      </c>
      <c r="L313" s="242"/>
      <c r="M313" s="241">
        <v>0</v>
      </c>
      <c r="N313" s="240">
        <v>0</v>
      </c>
      <c r="O313" s="27" t="s">
        <v>11</v>
      </c>
      <c r="P313" s="242"/>
      <c r="Q313" s="241">
        <v>362</v>
      </c>
      <c r="R313" s="240">
        <v>8.6190476190476186</v>
      </c>
      <c r="S313" s="27" t="s">
        <v>11</v>
      </c>
    </row>
    <row r="314" spans="1:19" ht="14.25" customHeight="1" x14ac:dyDescent="0.2">
      <c r="A314" s="228" t="s">
        <v>648</v>
      </c>
      <c r="B314" s="228" t="s">
        <v>990</v>
      </c>
      <c r="C314" s="244" t="s">
        <v>301</v>
      </c>
      <c r="D314" s="244"/>
      <c r="E314" s="243">
        <v>45</v>
      </c>
      <c r="F314" s="242"/>
      <c r="G314" s="241">
        <v>18</v>
      </c>
      <c r="H314" s="241">
        <v>109</v>
      </c>
      <c r="I314" s="241">
        <v>127</v>
      </c>
      <c r="J314" s="240">
        <v>2.8222222222222224</v>
      </c>
      <c r="K314" s="27" t="s">
        <v>11</v>
      </c>
      <c r="L314" s="242"/>
      <c r="M314" s="241">
        <v>0</v>
      </c>
      <c r="N314" s="240">
        <v>0</v>
      </c>
      <c r="O314" s="27" t="s">
        <v>11</v>
      </c>
      <c r="P314" s="242"/>
      <c r="Q314" s="241">
        <v>127</v>
      </c>
      <c r="R314" s="240">
        <v>2.8222222222222224</v>
      </c>
      <c r="S314" s="27" t="s">
        <v>11</v>
      </c>
    </row>
    <row r="315" spans="1:19" ht="14.25" customHeight="1" x14ac:dyDescent="0.2">
      <c r="A315" s="228" t="s">
        <v>649</v>
      </c>
      <c r="B315" s="228" t="s">
        <v>991</v>
      </c>
      <c r="C315" s="244" t="s">
        <v>302</v>
      </c>
      <c r="D315" s="244"/>
      <c r="E315" s="243">
        <v>57</v>
      </c>
      <c r="F315" s="242"/>
      <c r="G315" s="241">
        <v>191</v>
      </c>
      <c r="H315" s="241">
        <v>150</v>
      </c>
      <c r="I315" s="241">
        <v>388</v>
      </c>
      <c r="J315" s="240">
        <v>6.807017543859649</v>
      </c>
      <c r="K315" s="27" t="s">
        <v>11</v>
      </c>
      <c r="L315" s="242"/>
      <c r="M315" s="241">
        <v>426</v>
      </c>
      <c r="N315" s="240">
        <v>7.4736842105263159</v>
      </c>
      <c r="O315" s="27" t="s">
        <v>11</v>
      </c>
      <c r="P315" s="242"/>
      <c r="Q315" s="241">
        <v>814</v>
      </c>
      <c r="R315" s="240">
        <v>14.280701754385966</v>
      </c>
      <c r="S315" s="27" t="s">
        <v>11</v>
      </c>
    </row>
    <row r="316" spans="1:19" ht="14.25" customHeight="1" x14ac:dyDescent="0.2">
      <c r="A316" s="228" t="s">
        <v>650</v>
      </c>
      <c r="B316" s="228" t="s">
        <v>992</v>
      </c>
      <c r="C316" s="244" t="s">
        <v>303</v>
      </c>
      <c r="D316" s="244"/>
      <c r="E316" s="243">
        <v>38</v>
      </c>
      <c r="F316" s="242"/>
      <c r="G316" s="241">
        <v>47</v>
      </c>
      <c r="H316" s="241">
        <v>0</v>
      </c>
      <c r="I316" s="241">
        <v>47</v>
      </c>
      <c r="J316" s="240">
        <v>1.236842105263158</v>
      </c>
      <c r="K316" s="27" t="s">
        <v>11</v>
      </c>
      <c r="L316" s="242"/>
      <c r="M316" s="241">
        <v>164</v>
      </c>
      <c r="N316" s="240">
        <v>4.3157894736842106</v>
      </c>
      <c r="O316" s="27" t="s">
        <v>11</v>
      </c>
      <c r="P316" s="242"/>
      <c r="Q316" s="241">
        <v>211</v>
      </c>
      <c r="R316" s="240">
        <v>5.5526315789473681</v>
      </c>
      <c r="S316" s="27" t="s">
        <v>11</v>
      </c>
    </row>
    <row r="317" spans="1:19" ht="14.25" customHeight="1" x14ac:dyDescent="0.2">
      <c r="A317" s="228" t="s">
        <v>651</v>
      </c>
      <c r="B317" s="228" t="s">
        <v>993</v>
      </c>
      <c r="C317" s="244" t="s">
        <v>304</v>
      </c>
      <c r="D317" s="244"/>
      <c r="E317" s="243">
        <v>62</v>
      </c>
      <c r="F317" s="242"/>
      <c r="G317" s="241">
        <v>25</v>
      </c>
      <c r="H317" s="241">
        <v>97</v>
      </c>
      <c r="I317" s="241">
        <v>122</v>
      </c>
      <c r="J317" s="240">
        <v>1.967741935483871</v>
      </c>
      <c r="K317" s="27" t="s">
        <v>11</v>
      </c>
      <c r="L317" s="242"/>
      <c r="M317" s="241">
        <v>1</v>
      </c>
      <c r="N317" s="240">
        <v>1.6129032258064516E-2</v>
      </c>
      <c r="O317" s="27" t="s">
        <v>11</v>
      </c>
      <c r="P317" s="242"/>
      <c r="Q317" s="241">
        <v>123</v>
      </c>
      <c r="R317" s="240">
        <v>1.9838709677419355</v>
      </c>
      <c r="S317" s="27" t="s">
        <v>11</v>
      </c>
    </row>
    <row r="318" spans="1:19" ht="14.25" customHeight="1" x14ac:dyDescent="0.2">
      <c r="A318" s="228" t="s">
        <v>652</v>
      </c>
      <c r="B318" s="228" t="s">
        <v>994</v>
      </c>
      <c r="C318" s="244" t="s">
        <v>305</v>
      </c>
      <c r="D318" s="244"/>
      <c r="E318" s="243">
        <v>47</v>
      </c>
      <c r="F318" s="242"/>
      <c r="G318" s="241">
        <v>15</v>
      </c>
      <c r="H318" s="241">
        <v>98</v>
      </c>
      <c r="I318" s="241">
        <v>113</v>
      </c>
      <c r="J318" s="240">
        <v>2.4042553191489362</v>
      </c>
      <c r="K318" s="27" t="s">
        <v>11</v>
      </c>
      <c r="L318" s="242"/>
      <c r="M318" s="241">
        <v>2</v>
      </c>
      <c r="N318" s="240">
        <v>4.2553191489361701E-2</v>
      </c>
      <c r="O318" s="27" t="s">
        <v>11</v>
      </c>
      <c r="P318" s="242"/>
      <c r="Q318" s="241">
        <v>115</v>
      </c>
      <c r="R318" s="240">
        <v>2.4468085106382977</v>
      </c>
      <c r="S318" s="27" t="s">
        <v>11</v>
      </c>
    </row>
    <row r="319" spans="1:19" ht="14.25" customHeight="1" x14ac:dyDescent="0.2">
      <c r="A319" s="228" t="s">
        <v>653</v>
      </c>
      <c r="B319" s="228" t="s">
        <v>995</v>
      </c>
      <c r="C319" s="244" t="s">
        <v>306</v>
      </c>
      <c r="D319" s="244"/>
      <c r="E319" s="243">
        <v>65</v>
      </c>
      <c r="F319" s="242"/>
      <c r="G319" s="241">
        <v>184</v>
      </c>
      <c r="H319" s="241">
        <v>99</v>
      </c>
      <c r="I319" s="241">
        <v>283</v>
      </c>
      <c r="J319" s="240">
        <v>4.3538461538461535</v>
      </c>
      <c r="K319" s="27" t="s">
        <v>11</v>
      </c>
      <c r="L319" s="242"/>
      <c r="M319" s="241">
        <v>41</v>
      </c>
      <c r="N319" s="240">
        <v>0.63076923076923075</v>
      </c>
      <c r="O319" s="27" t="s">
        <v>11</v>
      </c>
      <c r="P319" s="242"/>
      <c r="Q319" s="241">
        <v>324</v>
      </c>
      <c r="R319" s="240">
        <v>4.9846153846153847</v>
      </c>
      <c r="S319" s="27" t="s">
        <v>11</v>
      </c>
    </row>
    <row r="320" spans="1:19" ht="14.25" customHeight="1" x14ac:dyDescent="0.2">
      <c r="A320" s="228" t="s">
        <v>11</v>
      </c>
      <c r="C320" s="244"/>
      <c r="D320" s="244"/>
      <c r="E320" s="243" t="s">
        <v>11</v>
      </c>
      <c r="F320" s="242"/>
      <c r="G320" s="241"/>
      <c r="H320" s="241"/>
      <c r="I320" s="241"/>
      <c r="J320" s="240" t="s">
        <v>11</v>
      </c>
      <c r="K320" s="27"/>
      <c r="L320" s="242"/>
      <c r="M320" s="241"/>
      <c r="N320" s="240" t="s">
        <v>11</v>
      </c>
      <c r="O320" s="27"/>
      <c r="P320" s="242"/>
      <c r="Q320" s="241"/>
      <c r="R320" s="240" t="s">
        <v>11</v>
      </c>
      <c r="S320" s="27"/>
    </row>
    <row r="321" spans="1:19" s="24" customFormat="1" ht="14.25" customHeight="1" x14ac:dyDescent="0.25">
      <c r="A321" s="251" t="s">
        <v>654</v>
      </c>
      <c r="B321" s="228" t="s">
        <v>996</v>
      </c>
      <c r="C321" s="250" t="s">
        <v>307</v>
      </c>
      <c r="D321" s="250"/>
      <c r="E321" s="249">
        <v>2241</v>
      </c>
      <c r="F321" s="269"/>
      <c r="G321" s="246">
        <v>4200</v>
      </c>
      <c r="H321" s="246">
        <v>8400</v>
      </c>
      <c r="I321" s="246">
        <v>12600</v>
      </c>
      <c r="J321" s="245">
        <v>5.6224899598393572</v>
      </c>
      <c r="K321" s="25"/>
      <c r="L321" s="247"/>
      <c r="M321" s="246">
        <v>3500</v>
      </c>
      <c r="N321" s="245">
        <v>1.5618027666220438</v>
      </c>
      <c r="O321" s="25"/>
      <c r="P321" s="247"/>
      <c r="Q321" s="246">
        <v>16200</v>
      </c>
      <c r="R321" s="245">
        <v>7.2289156626506026</v>
      </c>
      <c r="S321" s="25"/>
    </row>
    <row r="322" spans="1:19" ht="14.25" customHeight="1" x14ac:dyDescent="0.2">
      <c r="A322" s="228" t="s">
        <v>11</v>
      </c>
      <c r="C322" s="244"/>
      <c r="D322" s="244"/>
      <c r="E322" s="243" t="s">
        <v>11</v>
      </c>
      <c r="F322" s="242"/>
      <c r="G322" s="241"/>
      <c r="H322" s="241"/>
      <c r="I322" s="241"/>
      <c r="J322" s="240" t="s">
        <v>11</v>
      </c>
      <c r="K322" s="27"/>
      <c r="L322" s="242"/>
      <c r="M322" s="241"/>
      <c r="N322" s="240" t="s">
        <v>11</v>
      </c>
      <c r="O322" s="27"/>
      <c r="P322" s="242"/>
      <c r="Q322" s="241"/>
      <c r="R322" s="240" t="s">
        <v>11</v>
      </c>
      <c r="S322" s="27"/>
    </row>
    <row r="323" spans="1:19" ht="14.25" customHeight="1" x14ac:dyDescent="0.2">
      <c r="A323" s="228" t="s">
        <v>655</v>
      </c>
      <c r="B323" s="228" t="s">
        <v>997</v>
      </c>
      <c r="C323" s="244" t="s">
        <v>308</v>
      </c>
      <c r="D323" s="244"/>
      <c r="E323" s="243">
        <v>74</v>
      </c>
      <c r="F323" s="242"/>
      <c r="G323" s="241">
        <v>172</v>
      </c>
      <c r="H323" s="241">
        <v>185</v>
      </c>
      <c r="I323" s="241">
        <v>357</v>
      </c>
      <c r="J323" s="240">
        <v>4.8243243243243246</v>
      </c>
      <c r="K323" s="27" t="s">
        <v>11</v>
      </c>
      <c r="L323" s="242"/>
      <c r="M323" s="241">
        <v>9</v>
      </c>
      <c r="N323" s="240">
        <v>0.12162162162162163</v>
      </c>
      <c r="O323" s="27" t="s">
        <v>11</v>
      </c>
      <c r="P323" s="242"/>
      <c r="Q323" s="241">
        <v>366</v>
      </c>
      <c r="R323" s="240">
        <v>4.9459459459459456</v>
      </c>
      <c r="S323" s="27" t="s">
        <v>11</v>
      </c>
    </row>
    <row r="324" spans="1:19" ht="14.25" customHeight="1" x14ac:dyDescent="0.2">
      <c r="A324" s="228" t="s">
        <v>656</v>
      </c>
      <c r="B324" s="228" t="s">
        <v>998</v>
      </c>
      <c r="C324" s="244" t="s">
        <v>309</v>
      </c>
      <c r="D324" s="244"/>
      <c r="E324" s="243">
        <v>73</v>
      </c>
      <c r="F324" s="242"/>
      <c r="G324" s="241">
        <v>69</v>
      </c>
      <c r="H324" s="241">
        <v>319</v>
      </c>
      <c r="I324" s="241">
        <v>388</v>
      </c>
      <c r="J324" s="240">
        <v>5.3150684931506849</v>
      </c>
      <c r="K324" s="27" t="s">
        <v>11</v>
      </c>
      <c r="L324" s="242"/>
      <c r="M324" s="241">
        <v>156</v>
      </c>
      <c r="N324" s="240">
        <v>2.1369863013698631</v>
      </c>
      <c r="O324" s="27" t="s">
        <v>11</v>
      </c>
      <c r="P324" s="242"/>
      <c r="Q324" s="241">
        <v>544</v>
      </c>
      <c r="R324" s="240">
        <v>7.4520547945205475</v>
      </c>
      <c r="S324" s="27" t="s">
        <v>11</v>
      </c>
    </row>
    <row r="325" spans="1:19" ht="14.25" customHeight="1" x14ac:dyDescent="0.2">
      <c r="A325" s="228" t="s">
        <v>657</v>
      </c>
      <c r="B325" s="228" t="s">
        <v>999</v>
      </c>
      <c r="C325" s="244" t="s">
        <v>310</v>
      </c>
      <c r="D325" s="244"/>
      <c r="E325" s="243">
        <v>184</v>
      </c>
      <c r="F325" s="242"/>
      <c r="G325" s="241">
        <v>741</v>
      </c>
      <c r="H325" s="241">
        <v>1047</v>
      </c>
      <c r="I325" s="241">
        <v>1788</v>
      </c>
      <c r="J325" s="240">
        <v>9.7173913043478262</v>
      </c>
      <c r="K325" s="27" t="s">
        <v>11</v>
      </c>
      <c r="L325" s="242"/>
      <c r="M325" s="241">
        <v>964</v>
      </c>
      <c r="N325" s="240">
        <v>5.2391304347826084</v>
      </c>
      <c r="O325" s="27" t="s">
        <v>11</v>
      </c>
      <c r="P325" s="242"/>
      <c r="Q325" s="241">
        <v>2752</v>
      </c>
      <c r="R325" s="240">
        <v>14.956521739130435</v>
      </c>
      <c r="S325" s="27" t="s">
        <v>11</v>
      </c>
    </row>
    <row r="326" spans="1:19" ht="14.25" customHeight="1" x14ac:dyDescent="0.2">
      <c r="A326" s="228" t="s">
        <v>658</v>
      </c>
      <c r="B326" s="228" t="s">
        <v>1000</v>
      </c>
      <c r="C326" s="244" t="s">
        <v>311</v>
      </c>
      <c r="D326" s="244"/>
      <c r="E326" s="243">
        <v>50</v>
      </c>
      <c r="F326" s="242"/>
      <c r="G326" s="241">
        <v>48</v>
      </c>
      <c r="H326" s="241">
        <v>278</v>
      </c>
      <c r="I326" s="241">
        <v>326</v>
      </c>
      <c r="J326" s="240">
        <v>6.52</v>
      </c>
      <c r="K326" s="27" t="s">
        <v>11</v>
      </c>
      <c r="L326" s="242"/>
      <c r="M326" s="241">
        <v>0</v>
      </c>
      <c r="N326" s="240">
        <v>0</v>
      </c>
      <c r="O326" s="27" t="s">
        <v>11</v>
      </c>
      <c r="P326" s="242"/>
      <c r="Q326" s="241">
        <v>326</v>
      </c>
      <c r="R326" s="240">
        <v>6.52</v>
      </c>
      <c r="S326" s="27" t="s">
        <v>11</v>
      </c>
    </row>
    <row r="327" spans="1:19" ht="14.25" customHeight="1" x14ac:dyDescent="0.2">
      <c r="A327" s="228" t="s">
        <v>659</v>
      </c>
      <c r="B327" s="228" t="s">
        <v>1001</v>
      </c>
      <c r="C327" s="244" t="s">
        <v>312</v>
      </c>
      <c r="D327" s="244"/>
      <c r="E327" s="243">
        <v>21</v>
      </c>
      <c r="F327" s="242"/>
      <c r="G327" s="241">
        <v>63</v>
      </c>
      <c r="H327" s="241">
        <v>24</v>
      </c>
      <c r="I327" s="241">
        <v>87</v>
      </c>
      <c r="J327" s="240">
        <v>4.1428571428571432</v>
      </c>
      <c r="K327" s="27" t="s">
        <v>11</v>
      </c>
      <c r="L327" s="242"/>
      <c r="M327" s="241">
        <v>92</v>
      </c>
      <c r="N327" s="240">
        <v>4.3809523809523814</v>
      </c>
      <c r="O327" s="27" t="s">
        <v>11</v>
      </c>
      <c r="P327" s="242"/>
      <c r="Q327" s="241">
        <v>179</v>
      </c>
      <c r="R327" s="240">
        <v>8.5238095238095237</v>
      </c>
      <c r="S327" s="27" t="s">
        <v>11</v>
      </c>
    </row>
    <row r="328" spans="1:19" ht="14.25" customHeight="1" x14ac:dyDescent="0.2">
      <c r="A328" s="228" t="s">
        <v>660</v>
      </c>
      <c r="B328" s="228" t="s">
        <v>1002</v>
      </c>
      <c r="C328" s="244" t="s">
        <v>313</v>
      </c>
      <c r="D328" s="244"/>
      <c r="E328" s="243">
        <v>232</v>
      </c>
      <c r="F328" s="242"/>
      <c r="G328" s="241">
        <v>202</v>
      </c>
      <c r="H328" s="241">
        <v>748</v>
      </c>
      <c r="I328" s="241">
        <v>950</v>
      </c>
      <c r="J328" s="240">
        <v>4.0948275862068968</v>
      </c>
      <c r="K328" s="27" t="s">
        <v>11</v>
      </c>
      <c r="L328" s="242"/>
      <c r="M328" s="241">
        <v>6</v>
      </c>
      <c r="N328" s="240">
        <v>2.5862068965517241E-2</v>
      </c>
      <c r="O328" s="27" t="s">
        <v>11</v>
      </c>
      <c r="P328" s="242"/>
      <c r="Q328" s="241">
        <v>956</v>
      </c>
      <c r="R328" s="240">
        <v>4.1206896551724137</v>
      </c>
      <c r="S328" s="27" t="s">
        <v>11</v>
      </c>
    </row>
    <row r="329" spans="1:19" ht="14.25" customHeight="1" x14ac:dyDescent="0.2">
      <c r="A329" s="228" t="s">
        <v>661</v>
      </c>
      <c r="B329" s="228" t="s">
        <v>1003</v>
      </c>
      <c r="C329" s="244" t="s">
        <v>314</v>
      </c>
      <c r="D329" s="244"/>
      <c r="E329" s="243">
        <v>36</v>
      </c>
      <c r="F329" s="242"/>
      <c r="G329" s="241">
        <v>90</v>
      </c>
      <c r="H329" s="241">
        <v>75</v>
      </c>
      <c r="I329" s="241">
        <v>165</v>
      </c>
      <c r="J329" s="240">
        <v>4.583333333333333</v>
      </c>
      <c r="K329" s="27" t="s">
        <v>11</v>
      </c>
      <c r="L329" s="242"/>
      <c r="M329" s="241">
        <v>15</v>
      </c>
      <c r="N329" s="240">
        <v>0.41666666666666669</v>
      </c>
      <c r="O329" s="27" t="s">
        <v>11</v>
      </c>
      <c r="P329" s="242"/>
      <c r="Q329" s="241">
        <v>180</v>
      </c>
      <c r="R329" s="240">
        <v>5</v>
      </c>
      <c r="S329" s="27" t="s">
        <v>11</v>
      </c>
    </row>
    <row r="330" spans="1:19" ht="14.25" customHeight="1" x14ac:dyDescent="0.2">
      <c r="A330" s="228" t="s">
        <v>662</v>
      </c>
      <c r="B330" s="228" t="s">
        <v>1004</v>
      </c>
      <c r="C330" s="244" t="s">
        <v>315</v>
      </c>
      <c r="D330" s="244"/>
      <c r="E330" s="243">
        <v>59</v>
      </c>
      <c r="F330" s="242"/>
      <c r="G330" s="241">
        <v>36</v>
      </c>
      <c r="H330" s="241">
        <v>125</v>
      </c>
      <c r="I330" s="241">
        <v>161</v>
      </c>
      <c r="J330" s="240">
        <v>2.7288135593220337</v>
      </c>
      <c r="K330" s="27" t="s">
        <v>11</v>
      </c>
      <c r="L330" s="242"/>
      <c r="M330" s="241">
        <v>106</v>
      </c>
      <c r="N330" s="240">
        <v>1.7966101694915255</v>
      </c>
      <c r="O330" s="27" t="s">
        <v>11</v>
      </c>
      <c r="P330" s="242"/>
      <c r="Q330" s="241">
        <v>267</v>
      </c>
      <c r="R330" s="240">
        <v>4.5254237288135597</v>
      </c>
      <c r="S330" s="27" t="s">
        <v>11</v>
      </c>
    </row>
    <row r="331" spans="1:19" ht="14.25" customHeight="1" x14ac:dyDescent="0.2">
      <c r="A331" s="228" t="s">
        <v>663</v>
      </c>
      <c r="B331" s="228" t="s">
        <v>1005</v>
      </c>
      <c r="C331" s="244" t="s">
        <v>316</v>
      </c>
      <c r="D331" s="244"/>
      <c r="E331" s="243">
        <v>38</v>
      </c>
      <c r="F331" s="242"/>
      <c r="G331" s="241">
        <v>35</v>
      </c>
      <c r="H331" s="241">
        <v>109</v>
      </c>
      <c r="I331" s="241">
        <v>144</v>
      </c>
      <c r="J331" s="240">
        <v>3.7894736842105261</v>
      </c>
      <c r="K331" s="27" t="s">
        <v>11</v>
      </c>
      <c r="L331" s="242"/>
      <c r="M331" s="241">
        <v>1</v>
      </c>
      <c r="N331" s="240">
        <v>2.6315789473684209E-2</v>
      </c>
      <c r="O331" s="27" t="s">
        <v>11</v>
      </c>
      <c r="P331" s="242"/>
      <c r="Q331" s="241">
        <v>145</v>
      </c>
      <c r="R331" s="240">
        <v>3.8157894736842106</v>
      </c>
      <c r="S331" s="27" t="s">
        <v>11</v>
      </c>
    </row>
    <row r="332" spans="1:19" ht="14.25" customHeight="1" x14ac:dyDescent="0.2">
      <c r="A332" s="228" t="s">
        <v>664</v>
      </c>
      <c r="B332" s="228" t="s">
        <v>1006</v>
      </c>
      <c r="C332" s="244" t="s">
        <v>317</v>
      </c>
      <c r="D332" s="244"/>
      <c r="E332" s="243">
        <v>51</v>
      </c>
      <c r="F332" s="242"/>
      <c r="G332" s="241">
        <v>113</v>
      </c>
      <c r="H332" s="241">
        <v>372</v>
      </c>
      <c r="I332" s="241">
        <v>485</v>
      </c>
      <c r="J332" s="240">
        <v>9.5098039215686274</v>
      </c>
      <c r="K332" s="27" t="s">
        <v>11</v>
      </c>
      <c r="L332" s="242"/>
      <c r="M332" s="241">
        <v>97</v>
      </c>
      <c r="N332" s="240">
        <v>1.9019607843137254</v>
      </c>
      <c r="O332" s="27" t="s">
        <v>11</v>
      </c>
      <c r="P332" s="242"/>
      <c r="Q332" s="241">
        <v>582</v>
      </c>
      <c r="R332" s="240">
        <v>11.411764705882353</v>
      </c>
      <c r="S332" s="27" t="s">
        <v>11</v>
      </c>
    </row>
    <row r="333" spans="1:19" ht="14.25" customHeight="1" x14ac:dyDescent="0.2">
      <c r="A333" s="228" t="s">
        <v>665</v>
      </c>
      <c r="B333" s="228" t="s">
        <v>1007</v>
      </c>
      <c r="C333" s="244" t="s">
        <v>318</v>
      </c>
      <c r="D333" s="244"/>
      <c r="E333" s="243">
        <v>34</v>
      </c>
      <c r="F333" s="242"/>
      <c r="G333" s="241">
        <v>9</v>
      </c>
      <c r="H333" s="241">
        <v>0</v>
      </c>
      <c r="I333" s="241">
        <v>9</v>
      </c>
      <c r="J333" s="240">
        <v>0.26470588235294118</v>
      </c>
      <c r="K333" s="27" t="s">
        <v>11</v>
      </c>
      <c r="L333" s="242"/>
      <c r="M333" s="241">
        <v>113</v>
      </c>
      <c r="N333" s="240">
        <v>3.3235294117647061</v>
      </c>
      <c r="O333" s="27" t="s">
        <v>11</v>
      </c>
      <c r="P333" s="242"/>
      <c r="Q333" s="241">
        <v>122</v>
      </c>
      <c r="R333" s="240">
        <v>3.5882352941176472</v>
      </c>
      <c r="S333" s="27" t="s">
        <v>11</v>
      </c>
    </row>
    <row r="334" spans="1:19" ht="14.25" customHeight="1" x14ac:dyDescent="0.2">
      <c r="A334" s="228" t="s">
        <v>666</v>
      </c>
      <c r="B334" s="228" t="s">
        <v>1008</v>
      </c>
      <c r="C334" s="244" t="s">
        <v>319</v>
      </c>
      <c r="D334" s="244"/>
      <c r="E334" s="243">
        <v>50</v>
      </c>
      <c r="F334" s="242"/>
      <c r="G334" s="241">
        <v>130</v>
      </c>
      <c r="H334" s="241">
        <v>409</v>
      </c>
      <c r="I334" s="241">
        <v>539</v>
      </c>
      <c r="J334" s="240">
        <v>10.78</v>
      </c>
      <c r="K334" s="27" t="s">
        <v>11</v>
      </c>
      <c r="L334" s="242"/>
      <c r="M334" s="241">
        <v>96</v>
      </c>
      <c r="N334" s="240">
        <v>1.92</v>
      </c>
      <c r="O334" s="27" t="s">
        <v>11</v>
      </c>
      <c r="P334" s="242"/>
      <c r="Q334" s="241">
        <v>635</v>
      </c>
      <c r="R334" s="240">
        <v>12.7</v>
      </c>
      <c r="S334" s="27" t="s">
        <v>11</v>
      </c>
    </row>
    <row r="335" spans="1:19" ht="14.25" customHeight="1" x14ac:dyDescent="0.2">
      <c r="A335" s="228" t="s">
        <v>667</v>
      </c>
      <c r="B335" s="228" t="s">
        <v>698</v>
      </c>
      <c r="C335" s="244" t="s">
        <v>320</v>
      </c>
      <c r="D335" s="244"/>
      <c r="E335" s="243">
        <v>1</v>
      </c>
      <c r="F335" s="242"/>
      <c r="G335" s="241">
        <v>1</v>
      </c>
      <c r="H335" s="241">
        <v>0</v>
      </c>
      <c r="I335" s="241">
        <v>1</v>
      </c>
      <c r="J335" s="240">
        <v>1</v>
      </c>
      <c r="K335" s="27" t="s">
        <v>11</v>
      </c>
      <c r="L335" s="242"/>
      <c r="M335" s="241">
        <v>3</v>
      </c>
      <c r="N335" s="240">
        <v>3</v>
      </c>
      <c r="O335" s="27" t="s">
        <v>11</v>
      </c>
      <c r="P335" s="242"/>
      <c r="Q335" s="241">
        <v>4</v>
      </c>
      <c r="R335" s="240">
        <v>4</v>
      </c>
      <c r="S335" s="27" t="s">
        <v>11</v>
      </c>
    </row>
    <row r="336" spans="1:19" ht="14.25" customHeight="1" x14ac:dyDescent="0.2">
      <c r="A336" s="228" t="s">
        <v>668</v>
      </c>
      <c r="B336" s="228" t="s">
        <v>1009</v>
      </c>
      <c r="C336" s="244" t="s">
        <v>321</v>
      </c>
      <c r="D336" s="244"/>
      <c r="E336" s="243">
        <v>46</v>
      </c>
      <c r="F336" s="242"/>
      <c r="G336" s="241">
        <v>73</v>
      </c>
      <c r="H336" s="241">
        <v>74</v>
      </c>
      <c r="I336" s="241">
        <v>147</v>
      </c>
      <c r="J336" s="240">
        <v>3.1956521739130435</v>
      </c>
      <c r="K336" s="27" t="s">
        <v>11</v>
      </c>
      <c r="L336" s="242"/>
      <c r="M336" s="241">
        <v>56</v>
      </c>
      <c r="N336" s="240">
        <v>1.2173913043478262</v>
      </c>
      <c r="O336" s="27" t="s">
        <v>11</v>
      </c>
      <c r="P336" s="242"/>
      <c r="Q336" s="241">
        <v>203</v>
      </c>
      <c r="R336" s="240">
        <v>4.4130434782608692</v>
      </c>
      <c r="S336" s="27" t="s">
        <v>11</v>
      </c>
    </row>
    <row r="337" spans="1:25" ht="14.25" customHeight="1" x14ac:dyDescent="0.2">
      <c r="A337" s="228" t="s">
        <v>669</v>
      </c>
      <c r="B337" s="228" t="s">
        <v>1010</v>
      </c>
      <c r="C337" s="244" t="s">
        <v>322</v>
      </c>
      <c r="D337" s="244"/>
      <c r="E337" s="243">
        <v>32</v>
      </c>
      <c r="F337" s="242"/>
      <c r="G337" s="241">
        <v>172</v>
      </c>
      <c r="H337" s="241">
        <v>0</v>
      </c>
      <c r="I337" s="241">
        <v>172</v>
      </c>
      <c r="J337" s="240">
        <v>5.375</v>
      </c>
      <c r="K337" s="27" t="s">
        <v>11</v>
      </c>
      <c r="L337" s="242"/>
      <c r="M337" s="241">
        <v>74</v>
      </c>
      <c r="N337" s="240">
        <v>2.3125</v>
      </c>
      <c r="O337" s="27" t="s">
        <v>11</v>
      </c>
      <c r="P337" s="242"/>
      <c r="Q337" s="241">
        <v>246</v>
      </c>
      <c r="R337" s="240">
        <v>7.6875</v>
      </c>
      <c r="S337" s="27" t="s">
        <v>11</v>
      </c>
    </row>
    <row r="338" spans="1:25" ht="14.25" customHeight="1" x14ac:dyDescent="0.2">
      <c r="A338" s="228" t="s">
        <v>670</v>
      </c>
      <c r="B338" s="228" t="s">
        <v>1011</v>
      </c>
      <c r="C338" s="244" t="s">
        <v>323</v>
      </c>
      <c r="D338" s="244"/>
      <c r="E338" s="243">
        <v>39</v>
      </c>
      <c r="F338" s="242"/>
      <c r="G338" s="241">
        <v>39</v>
      </c>
      <c r="H338" s="241">
        <v>235</v>
      </c>
      <c r="I338" s="241">
        <v>274</v>
      </c>
      <c r="J338" s="240">
        <v>7.0256410256410255</v>
      </c>
      <c r="K338" s="27" t="s">
        <v>11</v>
      </c>
      <c r="L338" s="242"/>
      <c r="M338" s="241">
        <v>56</v>
      </c>
      <c r="N338" s="240">
        <v>1.4358974358974359</v>
      </c>
      <c r="O338" s="27" t="s">
        <v>11</v>
      </c>
      <c r="P338" s="242"/>
      <c r="Q338" s="241">
        <v>330</v>
      </c>
      <c r="R338" s="240">
        <v>8.4615384615384617</v>
      </c>
      <c r="S338" s="27" t="s">
        <v>11</v>
      </c>
    </row>
    <row r="339" spans="1:25" ht="14.25" customHeight="1" x14ac:dyDescent="0.2">
      <c r="A339" s="228" t="s">
        <v>671</v>
      </c>
      <c r="B339" s="228" t="s">
        <v>1012</v>
      </c>
      <c r="C339" s="244" t="s">
        <v>324</v>
      </c>
      <c r="D339" s="244"/>
      <c r="E339" s="243">
        <v>27</v>
      </c>
      <c r="F339" s="242"/>
      <c r="G339" s="241">
        <v>12</v>
      </c>
      <c r="H339" s="241">
        <v>0</v>
      </c>
      <c r="I339" s="241">
        <v>12</v>
      </c>
      <c r="J339" s="240">
        <v>0.44444444444444442</v>
      </c>
      <c r="K339" s="27" t="s">
        <v>11</v>
      </c>
      <c r="L339" s="242"/>
      <c r="M339" s="241">
        <v>112</v>
      </c>
      <c r="N339" s="240">
        <v>4.1481481481481479</v>
      </c>
      <c r="O339" s="27" t="s">
        <v>11</v>
      </c>
      <c r="P339" s="242"/>
      <c r="Q339" s="241">
        <v>124</v>
      </c>
      <c r="R339" s="240">
        <v>4.5925925925925926</v>
      </c>
      <c r="S339" s="27" t="s">
        <v>11</v>
      </c>
    </row>
    <row r="340" spans="1:25" ht="14.25" customHeight="1" x14ac:dyDescent="0.2">
      <c r="A340" s="228" t="s">
        <v>672</v>
      </c>
      <c r="B340" s="228" t="s">
        <v>1013</v>
      </c>
      <c r="C340" s="244" t="s">
        <v>325</v>
      </c>
      <c r="D340" s="244"/>
      <c r="E340" s="243">
        <v>89</v>
      </c>
      <c r="F340" s="242"/>
      <c r="G340" s="241">
        <v>58</v>
      </c>
      <c r="H340" s="241">
        <v>493</v>
      </c>
      <c r="I340" s="241">
        <v>551</v>
      </c>
      <c r="J340" s="240">
        <v>6.191011235955056</v>
      </c>
      <c r="K340" s="27" t="s">
        <v>11</v>
      </c>
      <c r="L340" s="242"/>
      <c r="M340" s="241">
        <v>21</v>
      </c>
      <c r="N340" s="240">
        <v>0.23595505617977527</v>
      </c>
      <c r="O340" s="27" t="s">
        <v>11</v>
      </c>
      <c r="P340" s="242"/>
      <c r="Q340" s="241">
        <v>572</v>
      </c>
      <c r="R340" s="240">
        <v>6.4269662921348312</v>
      </c>
      <c r="S340" s="27" t="s">
        <v>11</v>
      </c>
    </row>
    <row r="341" spans="1:25" ht="14.25" customHeight="1" x14ac:dyDescent="0.2">
      <c r="A341" s="228" t="s">
        <v>673</v>
      </c>
      <c r="B341" s="228" t="s">
        <v>1014</v>
      </c>
      <c r="C341" s="244" t="s">
        <v>326</v>
      </c>
      <c r="D341" s="244"/>
      <c r="E341" s="243">
        <v>110</v>
      </c>
      <c r="F341" s="242"/>
      <c r="G341" s="241">
        <v>153</v>
      </c>
      <c r="H341" s="241">
        <v>334</v>
      </c>
      <c r="I341" s="241">
        <v>487</v>
      </c>
      <c r="J341" s="240">
        <v>4.4272727272727277</v>
      </c>
      <c r="K341" s="27" t="s">
        <v>11</v>
      </c>
      <c r="L341" s="242"/>
      <c r="M341" s="241">
        <v>16</v>
      </c>
      <c r="N341" s="240">
        <v>0.14545454545454545</v>
      </c>
      <c r="O341" s="27" t="s">
        <v>11</v>
      </c>
      <c r="P341" s="242"/>
      <c r="Q341" s="241">
        <v>503</v>
      </c>
      <c r="R341" s="240">
        <v>4.5727272727272723</v>
      </c>
      <c r="S341" s="27" t="s">
        <v>11</v>
      </c>
    </row>
    <row r="342" spans="1:25" ht="14.25" customHeight="1" x14ac:dyDescent="0.2">
      <c r="A342" s="228" t="s">
        <v>674</v>
      </c>
      <c r="B342" s="228" t="s">
        <v>1015</v>
      </c>
      <c r="C342" s="244" t="s">
        <v>327</v>
      </c>
      <c r="D342" s="244"/>
      <c r="E342" s="243">
        <v>61</v>
      </c>
      <c r="F342" s="242"/>
      <c r="G342" s="241">
        <v>131</v>
      </c>
      <c r="H342" s="241">
        <v>502</v>
      </c>
      <c r="I342" s="241">
        <v>633</v>
      </c>
      <c r="J342" s="240">
        <v>10.377049180327869</v>
      </c>
      <c r="K342" s="27" t="s">
        <v>11</v>
      </c>
      <c r="L342" s="242"/>
      <c r="M342" s="241">
        <v>138</v>
      </c>
      <c r="N342" s="240">
        <v>2.262295081967213</v>
      </c>
      <c r="O342" s="27" t="s">
        <v>11</v>
      </c>
      <c r="P342" s="242"/>
      <c r="Q342" s="241">
        <v>771</v>
      </c>
      <c r="R342" s="240">
        <v>12.639344262295081</v>
      </c>
      <c r="S342" s="27" t="s">
        <v>11</v>
      </c>
    </row>
    <row r="343" spans="1:25" ht="14.25" customHeight="1" x14ac:dyDescent="0.2">
      <c r="A343" s="228" t="s">
        <v>675</v>
      </c>
      <c r="B343" s="228" t="s">
        <v>1016</v>
      </c>
      <c r="C343" s="244" t="s">
        <v>328</v>
      </c>
      <c r="D343" s="244"/>
      <c r="E343" s="243">
        <v>20</v>
      </c>
      <c r="F343" s="242"/>
      <c r="G343" s="241">
        <v>193</v>
      </c>
      <c r="H343" s="241">
        <v>79</v>
      </c>
      <c r="I343" s="241">
        <v>272</v>
      </c>
      <c r="J343" s="240">
        <v>13.6</v>
      </c>
      <c r="K343" s="27" t="s">
        <v>11</v>
      </c>
      <c r="L343" s="242"/>
      <c r="M343" s="241">
        <v>2</v>
      </c>
      <c r="N343" s="240">
        <v>0.1</v>
      </c>
      <c r="O343" s="27" t="s">
        <v>11</v>
      </c>
      <c r="P343" s="242"/>
      <c r="Q343" s="241">
        <v>274</v>
      </c>
      <c r="R343" s="240">
        <v>13.7</v>
      </c>
      <c r="S343" s="27" t="s">
        <v>11</v>
      </c>
    </row>
    <row r="344" spans="1:25" ht="14.25" customHeight="1" x14ac:dyDescent="0.2">
      <c r="A344" s="228" t="s">
        <v>676</v>
      </c>
      <c r="B344" s="228" t="s">
        <v>1017</v>
      </c>
      <c r="C344" s="244" t="s">
        <v>329</v>
      </c>
      <c r="D344" s="244"/>
      <c r="E344" s="243">
        <v>48</v>
      </c>
      <c r="F344" s="242"/>
      <c r="G344" s="241">
        <v>106</v>
      </c>
      <c r="H344" s="241">
        <v>137</v>
      </c>
      <c r="I344" s="241">
        <v>243</v>
      </c>
      <c r="J344" s="240">
        <v>5.0625</v>
      </c>
      <c r="K344" s="27" t="s">
        <v>11</v>
      </c>
      <c r="L344" s="242"/>
      <c r="M344" s="241">
        <v>10</v>
      </c>
      <c r="N344" s="240">
        <v>0.20833333333333334</v>
      </c>
      <c r="O344" s="27" t="s">
        <v>11</v>
      </c>
      <c r="P344" s="242"/>
      <c r="Q344" s="241">
        <v>253</v>
      </c>
      <c r="R344" s="240">
        <v>5.270833333333333</v>
      </c>
      <c r="S344" s="27" t="s">
        <v>11</v>
      </c>
    </row>
    <row r="345" spans="1:25" ht="14.25" customHeight="1" x14ac:dyDescent="0.2">
      <c r="A345" s="228" t="s">
        <v>677</v>
      </c>
      <c r="B345" s="228" t="s">
        <v>1018</v>
      </c>
      <c r="C345" s="244" t="s">
        <v>330</v>
      </c>
      <c r="D345" s="244"/>
      <c r="E345" s="243">
        <v>107</v>
      </c>
      <c r="F345" s="242"/>
      <c r="G345" s="241">
        <v>90</v>
      </c>
      <c r="H345" s="241">
        <v>54</v>
      </c>
      <c r="I345" s="241">
        <v>144</v>
      </c>
      <c r="J345" s="240">
        <v>1.3457943925233644</v>
      </c>
      <c r="K345" s="27" t="s">
        <v>11</v>
      </c>
      <c r="L345" s="242"/>
      <c r="M345" s="241">
        <v>3</v>
      </c>
      <c r="N345" s="240">
        <v>2.8037383177570093E-2</v>
      </c>
      <c r="O345" s="27" t="s">
        <v>11</v>
      </c>
      <c r="P345" s="242"/>
      <c r="Q345" s="241">
        <v>147</v>
      </c>
      <c r="R345" s="240">
        <v>1.3738317757009346</v>
      </c>
      <c r="S345" s="27" t="s">
        <v>11</v>
      </c>
    </row>
    <row r="346" spans="1:25" ht="14.25" customHeight="1" x14ac:dyDescent="0.2">
      <c r="A346" s="228" t="s">
        <v>678</v>
      </c>
      <c r="B346" s="228" t="s">
        <v>1019</v>
      </c>
      <c r="C346" s="244" t="s">
        <v>331</v>
      </c>
      <c r="D346" s="244"/>
      <c r="E346" s="243">
        <v>36</v>
      </c>
      <c r="F346" s="242"/>
      <c r="G346" s="241">
        <v>59</v>
      </c>
      <c r="H346" s="241">
        <v>163</v>
      </c>
      <c r="I346" s="241">
        <v>222</v>
      </c>
      <c r="J346" s="240">
        <v>6.166666666666667</v>
      </c>
      <c r="K346" s="27" t="s">
        <v>11</v>
      </c>
      <c r="L346" s="242"/>
      <c r="M346" s="241">
        <v>14</v>
      </c>
      <c r="N346" s="240">
        <v>0.3888888888888889</v>
      </c>
      <c r="O346" s="27" t="s">
        <v>11</v>
      </c>
      <c r="P346" s="242"/>
      <c r="Q346" s="241">
        <v>236</v>
      </c>
      <c r="R346" s="240">
        <v>6.5555555555555554</v>
      </c>
      <c r="S346" s="27" t="s">
        <v>11</v>
      </c>
    </row>
    <row r="347" spans="1:25" ht="14.25" customHeight="1" x14ac:dyDescent="0.2">
      <c r="A347" s="228" t="s">
        <v>679</v>
      </c>
      <c r="B347" s="228" t="s">
        <v>1020</v>
      </c>
      <c r="C347" s="244" t="s">
        <v>332</v>
      </c>
      <c r="D347" s="244"/>
      <c r="E347" s="243">
        <v>69</v>
      </c>
      <c r="F347" s="242"/>
      <c r="G347" s="241">
        <v>76</v>
      </c>
      <c r="H347" s="241">
        <v>204</v>
      </c>
      <c r="I347" s="241">
        <v>280</v>
      </c>
      <c r="J347" s="240">
        <v>4.0579710144927539</v>
      </c>
      <c r="K347" s="27" t="s">
        <v>11</v>
      </c>
      <c r="L347" s="242"/>
      <c r="M347" s="241">
        <v>14</v>
      </c>
      <c r="N347" s="240">
        <v>0.20289855072463769</v>
      </c>
      <c r="O347" s="27" t="s">
        <v>11</v>
      </c>
      <c r="P347" s="242"/>
      <c r="Q347" s="241">
        <v>294</v>
      </c>
      <c r="R347" s="240">
        <v>4.2608695652173916</v>
      </c>
      <c r="S347" s="27" t="s">
        <v>11</v>
      </c>
    </row>
    <row r="348" spans="1:25" ht="14.25" customHeight="1" x14ac:dyDescent="0.2">
      <c r="A348" s="228" t="s">
        <v>680</v>
      </c>
      <c r="B348" s="228" t="s">
        <v>1021</v>
      </c>
      <c r="C348" s="244" t="s">
        <v>333</v>
      </c>
      <c r="D348" s="244"/>
      <c r="E348" s="243">
        <v>47</v>
      </c>
      <c r="F348" s="242"/>
      <c r="G348" s="241">
        <v>62</v>
      </c>
      <c r="H348" s="241">
        <v>0</v>
      </c>
      <c r="I348" s="241">
        <v>62</v>
      </c>
      <c r="J348" s="240">
        <v>1.3191489361702127</v>
      </c>
      <c r="K348" s="27" t="s">
        <v>11</v>
      </c>
      <c r="L348" s="242"/>
      <c r="M348" s="241">
        <v>289</v>
      </c>
      <c r="N348" s="240">
        <v>6.1489361702127656</v>
      </c>
      <c r="O348" s="27" t="s">
        <v>11</v>
      </c>
      <c r="P348" s="242"/>
      <c r="Q348" s="241">
        <v>351</v>
      </c>
      <c r="R348" s="240">
        <v>7.4680851063829783</v>
      </c>
      <c r="S348" s="27" t="s">
        <v>11</v>
      </c>
    </row>
    <row r="349" spans="1:25" ht="14.25" customHeight="1" x14ac:dyDescent="0.2">
      <c r="A349" s="228" t="s">
        <v>681</v>
      </c>
      <c r="B349" s="228" t="s">
        <v>1022</v>
      </c>
      <c r="C349" s="244" t="s">
        <v>334</v>
      </c>
      <c r="D349" s="244"/>
      <c r="E349" s="243">
        <v>84</v>
      </c>
      <c r="F349" s="242"/>
      <c r="G349" s="241">
        <v>53</v>
      </c>
      <c r="H349" s="241">
        <v>349</v>
      </c>
      <c r="I349" s="241">
        <v>402</v>
      </c>
      <c r="J349" s="240">
        <v>4.7857142857142856</v>
      </c>
      <c r="K349" s="27" t="s">
        <v>11</v>
      </c>
      <c r="L349" s="242"/>
      <c r="M349" s="241">
        <v>275</v>
      </c>
      <c r="N349" s="240">
        <v>3.2738095238095237</v>
      </c>
      <c r="O349" s="27" t="s">
        <v>11</v>
      </c>
      <c r="P349" s="242"/>
      <c r="Q349" s="241">
        <v>677</v>
      </c>
      <c r="R349" s="240">
        <v>8.0595238095238102</v>
      </c>
      <c r="S349" s="27" t="s">
        <v>11</v>
      </c>
    </row>
    <row r="350" spans="1:25" ht="14.25" customHeight="1" x14ac:dyDescent="0.2">
      <c r="A350" s="228" t="s">
        <v>682</v>
      </c>
      <c r="B350" s="228" t="s">
        <v>1023</v>
      </c>
      <c r="C350" s="244" t="s">
        <v>335</v>
      </c>
      <c r="D350" s="244"/>
      <c r="E350" s="243">
        <v>47</v>
      </c>
      <c r="F350" s="242"/>
      <c r="G350" s="241">
        <v>16</v>
      </c>
      <c r="H350" s="241">
        <v>166</v>
      </c>
      <c r="I350" s="241">
        <v>182</v>
      </c>
      <c r="J350" s="240">
        <v>3.8723404255319149</v>
      </c>
      <c r="K350" s="27" t="s">
        <v>11</v>
      </c>
      <c r="L350" s="242"/>
      <c r="M350" s="241">
        <v>62</v>
      </c>
      <c r="N350" s="240">
        <v>1.3191489361702127</v>
      </c>
      <c r="O350" s="27" t="s">
        <v>11</v>
      </c>
      <c r="P350" s="242"/>
      <c r="Q350" s="241">
        <v>244</v>
      </c>
      <c r="R350" s="240">
        <v>5.1914893617021276</v>
      </c>
      <c r="S350" s="27" t="s">
        <v>11</v>
      </c>
    </row>
    <row r="351" spans="1:25" ht="14.25" customHeight="1" x14ac:dyDescent="0.2">
      <c r="A351" s="228" t="s">
        <v>683</v>
      </c>
      <c r="B351" s="228" t="s">
        <v>1024</v>
      </c>
      <c r="C351" s="244" t="s">
        <v>336</v>
      </c>
      <c r="D351" s="244"/>
      <c r="E351" s="243">
        <v>55</v>
      </c>
      <c r="F351" s="242"/>
      <c r="G351" s="241">
        <v>195</v>
      </c>
      <c r="H351" s="241">
        <v>199</v>
      </c>
      <c r="I351" s="241">
        <v>394</v>
      </c>
      <c r="J351" s="240">
        <v>7.163636363636364</v>
      </c>
      <c r="K351" s="27" t="s">
        <v>11</v>
      </c>
      <c r="L351" s="242"/>
      <c r="M351" s="241">
        <v>48</v>
      </c>
      <c r="N351" s="240">
        <v>0.87272727272727268</v>
      </c>
      <c r="O351" s="27" t="s">
        <v>11</v>
      </c>
      <c r="P351" s="242"/>
      <c r="Q351" s="241">
        <v>442</v>
      </c>
      <c r="R351" s="240">
        <v>8.036363636363637</v>
      </c>
      <c r="S351" s="27" t="s">
        <v>11</v>
      </c>
      <c r="T351" s="28"/>
      <c r="U351" s="28"/>
      <c r="V351" s="28"/>
      <c r="W351" s="28"/>
      <c r="X351" s="28"/>
      <c r="Y351" s="28"/>
    </row>
    <row r="352" spans="1:25" ht="14.25" customHeight="1" x14ac:dyDescent="0.2">
      <c r="A352" s="228" t="s">
        <v>684</v>
      </c>
      <c r="B352" s="228" t="s">
        <v>1025</v>
      </c>
      <c r="C352" s="244" t="s">
        <v>337</v>
      </c>
      <c r="D352" s="244"/>
      <c r="E352" s="243">
        <v>35</v>
      </c>
      <c r="F352" s="242"/>
      <c r="G352" s="241">
        <v>33</v>
      </c>
      <c r="H352" s="241">
        <v>0</v>
      </c>
      <c r="I352" s="241">
        <v>33</v>
      </c>
      <c r="J352" s="240">
        <v>0.94285714285714284</v>
      </c>
      <c r="K352" s="27" t="s">
        <v>11</v>
      </c>
      <c r="L352" s="242"/>
      <c r="M352" s="241">
        <v>105</v>
      </c>
      <c r="N352" s="240">
        <v>3</v>
      </c>
      <c r="O352" s="27" t="s">
        <v>11</v>
      </c>
      <c r="P352" s="242"/>
      <c r="Q352" s="241">
        <v>138</v>
      </c>
      <c r="R352" s="240">
        <v>3.9428571428571431</v>
      </c>
      <c r="S352" s="27" t="s">
        <v>11</v>
      </c>
      <c r="T352" s="28"/>
      <c r="U352" s="28"/>
      <c r="V352" s="28"/>
      <c r="W352" s="28"/>
      <c r="X352" s="28"/>
      <c r="Y352" s="28"/>
    </row>
    <row r="353" spans="1:25" ht="14.25" customHeight="1" x14ac:dyDescent="0.2">
      <c r="A353" s="228" t="s">
        <v>685</v>
      </c>
      <c r="B353" s="228" t="s">
        <v>1026</v>
      </c>
      <c r="C353" s="244" t="s">
        <v>338</v>
      </c>
      <c r="D353" s="244"/>
      <c r="E353" s="243">
        <v>61</v>
      </c>
      <c r="F353" s="242"/>
      <c r="G353" s="241">
        <v>171</v>
      </c>
      <c r="H353" s="241">
        <v>193</v>
      </c>
      <c r="I353" s="241">
        <v>364</v>
      </c>
      <c r="J353" s="240">
        <v>5.9672131147540988</v>
      </c>
      <c r="K353" s="27" t="s">
        <v>11</v>
      </c>
      <c r="L353" s="242"/>
      <c r="M353" s="241">
        <v>193</v>
      </c>
      <c r="N353" s="240">
        <v>3.1639344262295084</v>
      </c>
      <c r="O353" s="27" t="s">
        <v>11</v>
      </c>
      <c r="P353" s="242"/>
      <c r="Q353" s="241">
        <v>557</v>
      </c>
      <c r="R353" s="240">
        <v>9.1311475409836067</v>
      </c>
      <c r="S353" s="27" t="s">
        <v>11</v>
      </c>
      <c r="T353" s="28"/>
      <c r="U353" s="28"/>
      <c r="V353" s="28"/>
      <c r="W353" s="28"/>
      <c r="X353" s="28"/>
      <c r="Y353" s="28"/>
    </row>
    <row r="354" spans="1:25" ht="14.25" customHeight="1" x14ac:dyDescent="0.2">
      <c r="A354" s="228" t="s">
        <v>686</v>
      </c>
      <c r="B354" s="228" t="s">
        <v>1027</v>
      </c>
      <c r="C354" s="244" t="s">
        <v>339</v>
      </c>
      <c r="D354" s="244"/>
      <c r="E354" s="243">
        <v>28</v>
      </c>
      <c r="F354" s="242"/>
      <c r="G354" s="241">
        <v>58</v>
      </c>
      <c r="H354" s="241">
        <v>180</v>
      </c>
      <c r="I354" s="241">
        <v>238</v>
      </c>
      <c r="J354" s="240">
        <v>8.5</v>
      </c>
      <c r="K354" s="27" t="s">
        <v>11</v>
      </c>
      <c r="L354" s="242"/>
      <c r="M354" s="241">
        <v>0</v>
      </c>
      <c r="N354" s="240">
        <v>0</v>
      </c>
      <c r="O354" s="27" t="s">
        <v>11</v>
      </c>
      <c r="P354" s="242"/>
      <c r="Q354" s="241">
        <v>238</v>
      </c>
      <c r="R354" s="240">
        <v>8.5</v>
      </c>
      <c r="S354" s="27" t="s">
        <v>11</v>
      </c>
      <c r="T354" s="28"/>
      <c r="U354" s="28"/>
      <c r="V354" s="28"/>
      <c r="W354" s="28"/>
      <c r="X354" s="28"/>
      <c r="Y354" s="28"/>
    </row>
    <row r="355" spans="1:25" ht="14.25" customHeight="1" x14ac:dyDescent="0.2">
      <c r="A355" s="228" t="s">
        <v>687</v>
      </c>
      <c r="B355" s="228" t="s">
        <v>1028</v>
      </c>
      <c r="C355" s="244" t="s">
        <v>340</v>
      </c>
      <c r="D355" s="244"/>
      <c r="E355" s="243">
        <v>22</v>
      </c>
      <c r="F355" s="242"/>
      <c r="G355" s="241">
        <v>37</v>
      </c>
      <c r="H355" s="241">
        <v>0</v>
      </c>
      <c r="I355" s="241">
        <v>37</v>
      </c>
      <c r="J355" s="240">
        <v>1.6818181818181819</v>
      </c>
      <c r="K355" s="27" t="s">
        <v>11</v>
      </c>
      <c r="L355" s="242"/>
      <c r="M355" s="241">
        <v>112</v>
      </c>
      <c r="N355" s="240">
        <v>5.0909090909090908</v>
      </c>
      <c r="O355" s="27" t="s">
        <v>11</v>
      </c>
      <c r="P355" s="242"/>
      <c r="Q355" s="241">
        <v>149</v>
      </c>
      <c r="R355" s="240">
        <v>6.7727272727272725</v>
      </c>
      <c r="S355" s="27" t="s">
        <v>11</v>
      </c>
      <c r="T355" s="28"/>
      <c r="U355" s="28"/>
      <c r="V355" s="28"/>
      <c r="W355" s="28"/>
      <c r="X355" s="28"/>
      <c r="Y355" s="28"/>
    </row>
    <row r="356" spans="1:25" ht="14.25" customHeight="1" x14ac:dyDescent="0.2">
      <c r="A356" s="228" t="s">
        <v>688</v>
      </c>
      <c r="B356" s="228" t="s">
        <v>1029</v>
      </c>
      <c r="C356" s="244" t="s">
        <v>341</v>
      </c>
      <c r="D356" s="244"/>
      <c r="E356" s="243">
        <v>43</v>
      </c>
      <c r="F356" s="242"/>
      <c r="G356" s="241">
        <v>326</v>
      </c>
      <c r="H356" s="241">
        <v>70</v>
      </c>
      <c r="I356" s="241">
        <v>396</v>
      </c>
      <c r="J356" s="240">
        <v>9.2093023255813957</v>
      </c>
      <c r="K356" s="27" t="s">
        <v>11</v>
      </c>
      <c r="L356" s="242"/>
      <c r="M356" s="241">
        <v>142</v>
      </c>
      <c r="N356" s="240">
        <v>3.3023255813953489</v>
      </c>
      <c r="O356" s="27" t="s">
        <v>11</v>
      </c>
      <c r="P356" s="242"/>
      <c r="Q356" s="241">
        <v>538</v>
      </c>
      <c r="R356" s="240">
        <v>12.511627906976743</v>
      </c>
      <c r="S356" s="27" t="s">
        <v>11</v>
      </c>
      <c r="T356" s="28"/>
      <c r="U356" s="28"/>
      <c r="V356" s="28"/>
      <c r="W356" s="28"/>
      <c r="X356" s="28"/>
      <c r="Y356" s="28"/>
    </row>
    <row r="357" spans="1:25" ht="14.25" customHeight="1" x14ac:dyDescent="0.2">
      <c r="A357" s="228" t="s">
        <v>689</v>
      </c>
      <c r="B357" s="228" t="s">
        <v>1030</v>
      </c>
      <c r="C357" s="244" t="s">
        <v>342</v>
      </c>
      <c r="D357" s="244"/>
      <c r="E357" s="243">
        <v>16</v>
      </c>
      <c r="F357" s="242"/>
      <c r="G357" s="241">
        <v>9</v>
      </c>
      <c r="H357" s="241">
        <v>21</v>
      </c>
      <c r="I357" s="241">
        <v>30</v>
      </c>
      <c r="J357" s="240">
        <v>1.875</v>
      </c>
      <c r="K357" s="27" t="s">
        <v>11</v>
      </c>
      <c r="L357" s="242"/>
      <c r="M357" s="241">
        <v>36</v>
      </c>
      <c r="N357" s="240">
        <v>2.25</v>
      </c>
      <c r="O357" s="27" t="s">
        <v>11</v>
      </c>
      <c r="P357" s="242"/>
      <c r="Q357" s="241">
        <v>66</v>
      </c>
      <c r="R357" s="240">
        <v>4.125</v>
      </c>
      <c r="S357" s="27" t="s">
        <v>11</v>
      </c>
      <c r="T357" s="28"/>
      <c r="U357" s="28"/>
      <c r="V357" s="28"/>
      <c r="W357" s="28"/>
      <c r="X357" s="28"/>
      <c r="Y357" s="28"/>
    </row>
    <row r="358" spans="1:25" ht="14.25" customHeight="1" x14ac:dyDescent="0.2">
      <c r="A358" s="228" t="s">
        <v>690</v>
      </c>
      <c r="B358" s="228" t="s">
        <v>1031</v>
      </c>
      <c r="C358" s="244" t="s">
        <v>343</v>
      </c>
      <c r="D358" s="244"/>
      <c r="E358" s="243">
        <v>28</v>
      </c>
      <c r="F358" s="242"/>
      <c r="G358" s="241">
        <v>76</v>
      </c>
      <c r="H358" s="241">
        <v>145</v>
      </c>
      <c r="I358" s="241">
        <v>221</v>
      </c>
      <c r="J358" s="240">
        <v>7.8928571428571432</v>
      </c>
      <c r="K358" s="27" t="s">
        <v>11</v>
      </c>
      <c r="L358" s="242"/>
      <c r="M358" s="241">
        <v>73</v>
      </c>
      <c r="N358" s="240">
        <v>2.6071428571428572</v>
      </c>
      <c r="O358" s="27" t="s">
        <v>11</v>
      </c>
      <c r="P358" s="242"/>
      <c r="Q358" s="241">
        <v>294</v>
      </c>
      <c r="R358" s="240">
        <v>10.5</v>
      </c>
      <c r="S358" s="27" t="s">
        <v>11</v>
      </c>
      <c r="T358" s="28"/>
      <c r="U358" s="28"/>
      <c r="V358" s="28"/>
      <c r="W358" s="28"/>
      <c r="X358" s="28"/>
      <c r="Y358" s="28"/>
    </row>
    <row r="359" spans="1:25" ht="14.25" customHeight="1" x14ac:dyDescent="0.2">
      <c r="A359" s="228" t="s">
        <v>691</v>
      </c>
      <c r="B359" s="228" t="s">
        <v>1032</v>
      </c>
      <c r="C359" s="244" t="s">
        <v>344</v>
      </c>
      <c r="D359" s="244"/>
      <c r="E359" s="243">
        <v>187</v>
      </c>
      <c r="F359" s="242"/>
      <c r="G359" s="241">
        <v>335</v>
      </c>
      <c r="H359" s="241">
        <v>1116</v>
      </c>
      <c r="I359" s="241">
        <v>1451</v>
      </c>
      <c r="J359" s="240">
        <v>7.7593582887700538</v>
      </c>
      <c r="K359" s="27" t="s">
        <v>11</v>
      </c>
      <c r="L359" s="242"/>
      <c r="M359" s="241">
        <v>1</v>
      </c>
      <c r="N359" s="240">
        <v>5.3475935828877002E-3</v>
      </c>
      <c r="O359" s="27" t="s">
        <v>11</v>
      </c>
      <c r="P359" s="242"/>
      <c r="Q359" s="241">
        <v>1452</v>
      </c>
      <c r="R359" s="240">
        <v>7.7647058823529411</v>
      </c>
      <c r="S359" s="27" t="s">
        <v>11</v>
      </c>
      <c r="T359" s="28"/>
      <c r="U359" s="28"/>
      <c r="V359" s="28"/>
      <c r="W359" s="28"/>
      <c r="X359" s="28"/>
      <c r="Y359" s="28"/>
    </row>
    <row r="360" spans="1:25" ht="14.25" customHeight="1" thickBot="1" x14ac:dyDescent="0.25">
      <c r="C360" s="13"/>
      <c r="D360" s="13"/>
      <c r="E360" s="53"/>
      <c r="F360" s="14"/>
      <c r="G360" s="55"/>
      <c r="H360" s="56"/>
      <c r="I360" s="56"/>
      <c r="J360" s="14"/>
      <c r="K360" s="29"/>
      <c r="L360" s="14"/>
      <c r="M360" s="56"/>
      <c r="N360" s="14"/>
      <c r="O360" s="29"/>
      <c r="P360" s="14"/>
      <c r="Q360" s="56"/>
      <c r="R360" s="14"/>
      <c r="S360" s="29"/>
      <c r="T360" s="28"/>
      <c r="U360" s="28"/>
      <c r="V360" s="28"/>
      <c r="W360" s="28"/>
      <c r="X360" s="28"/>
      <c r="Y360" s="28"/>
    </row>
    <row r="361" spans="1:25" ht="12.75" customHeight="1" x14ac:dyDescent="0.2">
      <c r="T361" s="28"/>
      <c r="U361" s="28"/>
      <c r="V361" s="28"/>
      <c r="W361" s="28"/>
      <c r="X361" s="28"/>
      <c r="Y361" s="28"/>
    </row>
    <row r="362" spans="1:25" s="34" customFormat="1" ht="12.75" x14ac:dyDescent="0.2">
      <c r="A362" s="228"/>
      <c r="B362" s="228"/>
      <c r="C362" s="239" t="s">
        <v>345</v>
      </c>
      <c r="D362" s="239"/>
      <c r="E362" s="234" t="s">
        <v>0</v>
      </c>
      <c r="F362" s="237"/>
      <c r="G362" s="232"/>
      <c r="H362" s="231"/>
      <c r="I362" s="231"/>
      <c r="K362" s="45"/>
      <c r="M362" s="231"/>
      <c r="O362" s="45"/>
      <c r="Q362" s="231"/>
      <c r="S362" s="45"/>
    </row>
    <row r="363" spans="1:25" s="34" customFormat="1" ht="12.75" x14ac:dyDescent="0.2">
      <c r="A363" s="228"/>
      <c r="B363" s="228"/>
      <c r="C363" s="239"/>
      <c r="D363" s="239"/>
      <c r="E363" s="232" t="s">
        <v>346</v>
      </c>
      <c r="F363" s="237"/>
      <c r="G363" s="232"/>
      <c r="H363" s="231"/>
      <c r="I363" s="231"/>
      <c r="K363" s="45"/>
      <c r="M363" s="231"/>
      <c r="O363" s="45"/>
      <c r="Q363" s="231"/>
      <c r="S363" s="45"/>
    </row>
    <row r="364" spans="1:25" s="34" customFormat="1" ht="12.75" x14ac:dyDescent="0.2">
      <c r="A364" s="228"/>
      <c r="B364" s="228"/>
      <c r="C364" s="239"/>
      <c r="D364" s="239"/>
      <c r="E364" s="232" t="s">
        <v>347</v>
      </c>
      <c r="F364" s="237"/>
      <c r="G364" s="232"/>
      <c r="H364" s="231"/>
      <c r="I364" s="231"/>
      <c r="K364" s="45"/>
      <c r="M364" s="231"/>
      <c r="O364" s="45"/>
      <c r="Q364" s="231"/>
      <c r="S364" s="45"/>
    </row>
    <row r="365" spans="1:25" s="34" customFormat="1" ht="12.75" x14ac:dyDescent="0.2">
      <c r="A365" s="228"/>
      <c r="B365" s="228"/>
      <c r="C365" s="237"/>
      <c r="D365" s="237"/>
      <c r="E365" s="232" t="s">
        <v>348</v>
      </c>
      <c r="F365" s="237"/>
      <c r="G365" s="232"/>
      <c r="H365" s="231"/>
      <c r="I365" s="231"/>
      <c r="K365" s="45"/>
      <c r="M365" s="231"/>
      <c r="O365" s="45"/>
      <c r="Q365" s="231"/>
      <c r="S365" s="45"/>
    </row>
    <row r="366" spans="1:25" s="34" customFormat="1" ht="12.75" x14ac:dyDescent="0.2">
      <c r="A366" s="228"/>
      <c r="B366" s="228"/>
      <c r="C366" s="237"/>
      <c r="D366" s="237"/>
      <c r="E366" s="232" t="s">
        <v>349</v>
      </c>
      <c r="F366" s="237"/>
      <c r="G366" s="232"/>
      <c r="H366" s="231"/>
      <c r="I366" s="231"/>
      <c r="K366" s="45"/>
      <c r="M366" s="231"/>
      <c r="O366" s="45"/>
      <c r="Q366" s="231"/>
      <c r="S366" s="45"/>
    </row>
    <row r="367" spans="1:25" s="34" customFormat="1" ht="12.75" x14ac:dyDescent="0.2">
      <c r="A367" s="228"/>
      <c r="B367" s="228"/>
      <c r="C367" s="237"/>
      <c r="D367" s="237"/>
      <c r="E367" s="232"/>
      <c r="G367" s="232"/>
      <c r="H367" s="231"/>
      <c r="I367" s="231"/>
      <c r="K367" s="45"/>
      <c r="M367" s="231"/>
      <c r="O367" s="45"/>
      <c r="Q367" s="231"/>
      <c r="S367" s="45"/>
    </row>
    <row r="368" spans="1:25" s="34" customFormat="1" ht="12.75" x14ac:dyDescent="0.2">
      <c r="A368" s="228"/>
      <c r="B368" s="228"/>
      <c r="C368" s="235" t="s">
        <v>350</v>
      </c>
      <c r="D368" s="235"/>
      <c r="E368" s="600" t="s">
        <v>1177</v>
      </c>
      <c r="G368" s="232"/>
      <c r="H368" s="231"/>
      <c r="I368" s="231"/>
      <c r="K368" s="45"/>
      <c r="M368" s="231"/>
      <c r="O368" s="45"/>
      <c r="Q368" s="231"/>
      <c r="S368" s="45"/>
    </row>
    <row r="369" spans="1:19" s="34" customFormat="1" ht="12.75" x14ac:dyDescent="0.2">
      <c r="A369" s="228"/>
      <c r="B369" s="228"/>
      <c r="C369" s="236"/>
      <c r="D369" s="236"/>
      <c r="E369" s="44"/>
      <c r="G369" s="232"/>
      <c r="H369" s="231"/>
      <c r="I369" s="231"/>
      <c r="K369" s="45"/>
      <c r="M369" s="231"/>
      <c r="O369" s="45"/>
      <c r="Q369" s="231"/>
      <c r="S369" s="45"/>
    </row>
    <row r="370" spans="1:19" s="34" customFormat="1" ht="12.75" x14ac:dyDescent="0.2">
      <c r="A370" s="228"/>
      <c r="B370" s="228"/>
      <c r="C370" s="235" t="s">
        <v>692</v>
      </c>
      <c r="D370" s="235"/>
      <c r="E370" s="234" t="s">
        <v>1</v>
      </c>
      <c r="G370" s="232"/>
      <c r="H370" s="231"/>
      <c r="I370" s="231"/>
      <c r="K370" s="45"/>
      <c r="M370" s="231"/>
      <c r="O370" s="45"/>
      <c r="Q370" s="231"/>
      <c r="S370" s="45"/>
    </row>
    <row r="371" spans="1:19" s="34" customFormat="1" ht="12.75" x14ac:dyDescent="0.2">
      <c r="A371" s="228"/>
      <c r="B371" s="228"/>
      <c r="C371" s="225"/>
      <c r="D371" s="225"/>
      <c r="E371" s="234" t="s">
        <v>1203</v>
      </c>
      <c r="G371" s="232"/>
      <c r="H371" s="231"/>
      <c r="I371" s="231"/>
      <c r="K371" s="45"/>
      <c r="M371" s="231"/>
      <c r="O371" s="45"/>
      <c r="Q371" s="231"/>
      <c r="S371" s="45"/>
    </row>
    <row r="372" spans="1:19" s="34" customFormat="1" ht="12.75" x14ac:dyDescent="0.2">
      <c r="A372" s="228"/>
      <c r="B372" s="228"/>
      <c r="C372" s="225"/>
      <c r="D372" s="225"/>
      <c r="E372" s="233" t="s">
        <v>693</v>
      </c>
      <c r="G372" s="232"/>
      <c r="H372" s="231"/>
      <c r="I372" s="231"/>
      <c r="K372" s="45"/>
      <c r="M372" s="231"/>
      <c r="O372" s="45"/>
      <c r="Q372" s="231"/>
      <c r="S372" s="45"/>
    </row>
    <row r="422" spans="3:5" x14ac:dyDescent="0.2">
      <c r="C422" s="230"/>
      <c r="D422" s="230"/>
      <c r="E422" s="229"/>
    </row>
    <row r="423" spans="3:5" x14ac:dyDescent="0.2">
      <c r="C423" s="230"/>
      <c r="D423" s="230"/>
      <c r="E423" s="229"/>
    </row>
  </sheetData>
  <dataConsolidate/>
  <mergeCells count="12">
    <mergeCell ref="A2:C2"/>
    <mergeCell ref="O3:O4"/>
    <mergeCell ref="Q3:Q4"/>
    <mergeCell ref="R3:R4"/>
    <mergeCell ref="S3:S4"/>
    <mergeCell ref="M3:M4"/>
    <mergeCell ref="N3:N4"/>
    <mergeCell ref="A6:A7"/>
    <mergeCell ref="B6:B7"/>
    <mergeCell ref="E3:E4"/>
    <mergeCell ref="G3:J3"/>
    <mergeCell ref="K3:K4"/>
  </mergeCells>
  <conditionalFormatting sqref="AT7:BC7 V7 T9:AU9 L5:N5 F5:F6 H5:J5 Q5:R5">
    <cfRule type="cellIs" dxfId="1" priority="1" stopIfTrue="1" operator="equal">
      <formula>"e"</formula>
    </cfRule>
  </conditionalFormatting>
  <hyperlinks>
    <hyperlink ref="A2" location="Contents!A1" display="ï Return to contents"/>
  </hyperlinks>
  <pageMargins left="0.39370078740157483" right="0.39370078740157483" top="0.39370078740157483" bottom="0.39370078740157483" header="0.51181102362204722" footer="0.51181102362204722"/>
  <pageSetup paperSize="9" scale="6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431"/>
  <sheetViews>
    <sheetView showGridLines="0" zoomScale="80" zoomScaleNormal="80" workbookViewId="0">
      <pane xSplit="4" ySplit="7" topLeftCell="E8" activePane="bottomRight" state="frozen"/>
      <selection activeCell="J18" sqref="J18"/>
      <selection pane="topRight" activeCell="J18" sqref="J18"/>
      <selection pane="bottomLeft" activeCell="J18" sqref="J18"/>
      <selection pane="bottomRight" activeCell="J18" sqref="J18"/>
    </sheetView>
  </sheetViews>
  <sheetFormatPr defaultColWidth="10.28515625" defaultRowHeight="14.25" x14ac:dyDescent="0.2"/>
  <cols>
    <col min="1" max="1" width="8" style="228" customWidth="1"/>
    <col min="2" max="2" width="10.28515625" style="228" customWidth="1"/>
    <col min="3" max="3" width="25.7109375" style="15" customWidth="1"/>
    <col min="4" max="4" width="19.140625" style="15" customWidth="1"/>
    <col min="5" max="5" width="16.7109375" style="31" customWidth="1"/>
    <col min="6" max="6" width="2" style="2" customWidth="1"/>
    <col min="7" max="7" width="16.7109375" style="1" customWidth="1"/>
    <col min="8" max="9" width="16.7109375" style="2" customWidth="1"/>
    <col min="10" max="10" width="16.7109375" style="46" customWidth="1"/>
    <col min="11" max="11" width="8.5703125" style="20" customWidth="1"/>
    <col min="12" max="12" width="2" style="3" customWidth="1"/>
    <col min="13" max="13" width="16.7109375" style="2" customWidth="1"/>
    <col min="14" max="14" width="16.7109375" style="3" customWidth="1"/>
    <col min="15" max="15" width="8.5703125" style="20" customWidth="1"/>
    <col min="16" max="16" width="2" style="3" customWidth="1"/>
    <col min="17" max="17" width="16.7109375" style="2" customWidth="1"/>
    <col min="18" max="18" width="16.7109375" style="3" customWidth="1"/>
    <col min="19" max="19" width="8.5703125" style="20" customWidth="1"/>
    <col min="20" max="16384" width="10.28515625" style="3"/>
  </cols>
  <sheetData>
    <row r="1" spans="1:30" s="298" customFormat="1" ht="15.75" customHeight="1" x14ac:dyDescent="0.25">
      <c r="A1" s="16" t="s">
        <v>695</v>
      </c>
      <c r="B1" s="16"/>
      <c r="C1" s="299"/>
      <c r="D1" s="299"/>
      <c r="E1" s="30"/>
      <c r="F1" s="17"/>
      <c r="G1" s="18"/>
      <c r="H1" s="17"/>
      <c r="I1" s="17"/>
      <c r="J1" s="47"/>
      <c r="K1" s="22"/>
      <c r="L1" s="19"/>
      <c r="M1" s="17"/>
      <c r="N1" s="19"/>
      <c r="O1" s="22"/>
      <c r="P1" s="19"/>
      <c r="Q1" s="17"/>
      <c r="R1" s="19"/>
      <c r="S1" s="22"/>
    </row>
    <row r="2" spans="1:30" s="34" customFormat="1" ht="12.75" customHeight="1" thickBot="1" x14ac:dyDescent="0.25">
      <c r="A2" s="786" t="s">
        <v>1099</v>
      </c>
      <c r="B2" s="786"/>
      <c r="C2" s="786"/>
      <c r="D2" s="441"/>
      <c r="E2" s="32"/>
      <c r="F2" s="35"/>
      <c r="G2" s="33"/>
      <c r="H2" s="36"/>
      <c r="I2" s="36"/>
      <c r="J2" s="48"/>
      <c r="K2" s="38"/>
      <c r="L2" s="39"/>
      <c r="M2" s="36"/>
      <c r="N2" s="37"/>
      <c r="O2" s="38"/>
      <c r="P2" s="39"/>
      <c r="Q2" s="36"/>
      <c r="R2" s="37"/>
      <c r="S2" s="38"/>
    </row>
    <row r="3" spans="1:30" s="292" customFormat="1" ht="39" customHeight="1" x14ac:dyDescent="0.2">
      <c r="A3" s="262"/>
      <c r="B3" s="262"/>
      <c r="C3" s="297"/>
      <c r="D3" s="297"/>
      <c r="E3" s="799" t="s">
        <v>2</v>
      </c>
      <c r="F3" s="296"/>
      <c r="G3" s="797" t="s">
        <v>351</v>
      </c>
      <c r="H3" s="797"/>
      <c r="I3" s="797"/>
      <c r="J3" s="797"/>
      <c r="K3" s="791" t="s">
        <v>3</v>
      </c>
      <c r="L3" s="295"/>
      <c r="M3" s="797" t="s">
        <v>352</v>
      </c>
      <c r="N3" s="801" t="s">
        <v>354</v>
      </c>
      <c r="O3" s="791" t="s">
        <v>3</v>
      </c>
      <c r="P3" s="295"/>
      <c r="Q3" s="793" t="s">
        <v>4</v>
      </c>
      <c r="R3" s="801" t="s">
        <v>354</v>
      </c>
      <c r="S3" s="791" t="s">
        <v>3</v>
      </c>
    </row>
    <row r="4" spans="1:30" s="292" customFormat="1" ht="51" customHeight="1" thickBot="1" x14ac:dyDescent="0.25">
      <c r="A4" s="262"/>
      <c r="B4" s="262"/>
      <c r="C4" s="261" t="s">
        <v>356</v>
      </c>
      <c r="D4" s="261"/>
      <c r="E4" s="800"/>
      <c r="F4" s="294"/>
      <c r="G4" s="260" t="s">
        <v>5</v>
      </c>
      <c r="H4" s="260" t="s">
        <v>6</v>
      </c>
      <c r="I4" s="259" t="s">
        <v>7</v>
      </c>
      <c r="J4" s="258" t="s">
        <v>354</v>
      </c>
      <c r="K4" s="792"/>
      <c r="L4" s="262"/>
      <c r="M4" s="803"/>
      <c r="N4" s="802"/>
      <c r="O4" s="792"/>
      <c r="P4" s="293"/>
      <c r="Q4" s="794"/>
      <c r="R4" s="802"/>
      <c r="S4" s="792"/>
    </row>
    <row r="5" spans="1:30" s="34" customFormat="1" ht="14.25" customHeight="1" x14ac:dyDescent="0.2">
      <c r="A5" s="228"/>
      <c r="B5" s="228"/>
      <c r="C5" s="291"/>
      <c r="D5" s="291"/>
      <c r="E5" s="290"/>
      <c r="F5" s="288"/>
      <c r="G5" s="231"/>
      <c r="H5" s="289"/>
      <c r="I5" s="289"/>
      <c r="J5" s="286"/>
      <c r="K5" s="40"/>
      <c r="L5" s="288"/>
      <c r="M5" s="288"/>
      <c r="N5" s="286"/>
      <c r="O5" s="40"/>
      <c r="P5" s="287"/>
      <c r="Q5" s="285"/>
      <c r="R5" s="286"/>
      <c r="S5" s="40"/>
      <c r="T5" s="284"/>
      <c r="U5" s="285"/>
      <c r="V5" s="284"/>
      <c r="W5" s="285"/>
      <c r="X5" s="284"/>
      <c r="Y5" s="284"/>
      <c r="Z5" s="284"/>
      <c r="AA5" s="285"/>
      <c r="AB5" s="284"/>
      <c r="AC5" s="285"/>
      <c r="AD5" s="284"/>
    </row>
    <row r="6" spans="1:30" s="34" customFormat="1" ht="14.25" customHeight="1" x14ac:dyDescent="0.2">
      <c r="A6" s="787" t="s">
        <v>1033</v>
      </c>
      <c r="B6" s="787" t="s">
        <v>1034</v>
      </c>
      <c r="C6" s="283" t="s">
        <v>8</v>
      </c>
      <c r="D6" s="283"/>
      <c r="E6" s="282">
        <v>21515</v>
      </c>
      <c r="F6" s="254"/>
      <c r="G6" s="280">
        <v>64400</v>
      </c>
      <c r="H6" s="280">
        <v>76500</v>
      </c>
      <c r="I6" s="280">
        <v>140900</v>
      </c>
      <c r="J6" s="42">
        <v>6.5489193585870327</v>
      </c>
      <c r="K6" s="27"/>
      <c r="L6" s="281"/>
      <c r="M6" s="280">
        <v>24300</v>
      </c>
      <c r="N6" s="42">
        <v>1.1294445735533349</v>
      </c>
      <c r="O6" s="27"/>
      <c r="P6" s="281"/>
      <c r="Q6" s="280">
        <v>165200</v>
      </c>
      <c r="R6" s="41">
        <v>7.6783639321403676</v>
      </c>
      <c r="S6" s="27"/>
    </row>
    <row r="7" spans="1:30" s="34" customFormat="1" ht="14.25" customHeight="1" x14ac:dyDescent="0.2">
      <c r="A7" s="787"/>
      <c r="B7" s="787"/>
      <c r="C7" s="278"/>
      <c r="D7" s="278"/>
      <c r="E7" s="277"/>
      <c r="F7" s="254"/>
      <c r="G7" s="241"/>
      <c r="H7" s="241"/>
      <c r="I7" s="241"/>
      <c r="J7" s="279" t="s">
        <v>11</v>
      </c>
      <c r="K7" s="27"/>
      <c r="L7" s="242"/>
      <c r="M7" s="241"/>
      <c r="N7" s="279" t="s">
        <v>11</v>
      </c>
      <c r="O7" s="27"/>
      <c r="P7" s="242"/>
      <c r="Q7" s="241"/>
      <c r="R7" s="279" t="s">
        <v>11</v>
      </c>
      <c r="S7" s="27"/>
    </row>
    <row r="8" spans="1:30" s="34" customFormat="1" ht="14.25" customHeight="1" x14ac:dyDescent="0.2">
      <c r="A8" s="251" t="s">
        <v>357</v>
      </c>
      <c r="B8" s="228" t="s">
        <v>699</v>
      </c>
      <c r="C8" s="283" t="s">
        <v>9</v>
      </c>
      <c r="D8" s="283"/>
      <c r="E8" s="282">
        <v>1110</v>
      </c>
      <c r="F8" s="241"/>
      <c r="G8" s="280">
        <v>5100</v>
      </c>
      <c r="H8" s="280">
        <v>3600</v>
      </c>
      <c r="I8" s="280">
        <v>8700</v>
      </c>
      <c r="J8" s="276">
        <v>7.8378378378378377</v>
      </c>
      <c r="K8" s="27"/>
      <c r="L8" s="281"/>
      <c r="M8" s="280">
        <v>2200</v>
      </c>
      <c r="N8" s="279">
        <v>1.9819819819819819</v>
      </c>
      <c r="O8" s="27"/>
      <c r="P8" s="281"/>
      <c r="Q8" s="280">
        <v>10900</v>
      </c>
      <c r="R8" s="279">
        <v>9.8198198198198199</v>
      </c>
      <c r="S8" s="27"/>
    </row>
    <row r="9" spans="1:30" s="34" customFormat="1" ht="14.25" customHeight="1" x14ac:dyDescent="0.2">
      <c r="A9" s="228" t="s">
        <v>11</v>
      </c>
      <c r="B9" s="228"/>
      <c r="C9" s="278"/>
      <c r="D9" s="278"/>
      <c r="E9" s="277"/>
      <c r="F9" s="241"/>
      <c r="G9" s="241"/>
      <c r="H9" s="241"/>
      <c r="I9" s="241"/>
      <c r="J9" s="279" t="s">
        <v>11</v>
      </c>
      <c r="K9" s="27"/>
      <c r="L9" s="242"/>
      <c r="M9" s="241"/>
      <c r="N9" s="279" t="s">
        <v>11</v>
      </c>
      <c r="O9" s="27"/>
      <c r="P9" s="242"/>
      <c r="Q9" s="241"/>
      <c r="R9" s="279" t="s">
        <v>11</v>
      </c>
      <c r="S9" s="27"/>
    </row>
    <row r="10" spans="1:30" s="34" customFormat="1" ht="14.25" customHeight="1" x14ac:dyDescent="0.2">
      <c r="A10" s="228" t="s">
        <v>358</v>
      </c>
      <c r="B10" s="228" t="s">
        <v>700</v>
      </c>
      <c r="C10" s="278" t="s">
        <v>10</v>
      </c>
      <c r="D10" s="278"/>
      <c r="E10" s="277">
        <v>215</v>
      </c>
      <c r="F10" s="241"/>
      <c r="G10" s="241">
        <v>120</v>
      </c>
      <c r="H10" s="241">
        <v>538</v>
      </c>
      <c r="I10" s="241">
        <v>658</v>
      </c>
      <c r="J10" s="276">
        <v>3.0604651162790697</v>
      </c>
      <c r="K10" s="27" t="s">
        <v>11</v>
      </c>
      <c r="L10" s="242"/>
      <c r="M10" s="241">
        <v>3</v>
      </c>
      <c r="N10" s="276">
        <v>1.3953488372093023E-2</v>
      </c>
      <c r="O10" s="27" t="s">
        <v>11</v>
      </c>
      <c r="P10" s="242"/>
      <c r="Q10" s="241">
        <v>661</v>
      </c>
      <c r="R10" s="276">
        <v>3.074418604651163</v>
      </c>
      <c r="S10" s="27" t="s">
        <v>11</v>
      </c>
    </row>
    <row r="11" spans="1:30" s="34" customFormat="1" ht="14.25" customHeight="1" x14ac:dyDescent="0.2">
      <c r="A11" s="228" t="s">
        <v>359</v>
      </c>
      <c r="B11" s="228" t="s">
        <v>701</v>
      </c>
      <c r="C11" s="278" t="s">
        <v>12</v>
      </c>
      <c r="D11" s="278"/>
      <c r="E11" s="277">
        <v>44</v>
      </c>
      <c r="F11" s="241"/>
      <c r="G11" s="241">
        <v>157</v>
      </c>
      <c r="H11" s="241">
        <v>360</v>
      </c>
      <c r="I11" s="241">
        <v>517</v>
      </c>
      <c r="J11" s="276">
        <v>11.75</v>
      </c>
      <c r="K11" s="27" t="s">
        <v>11</v>
      </c>
      <c r="L11" s="242"/>
      <c r="M11" s="241">
        <v>0</v>
      </c>
      <c r="N11" s="276">
        <v>0</v>
      </c>
      <c r="O11" s="27" t="s">
        <v>11</v>
      </c>
      <c r="P11" s="242"/>
      <c r="Q11" s="241">
        <v>517</v>
      </c>
      <c r="R11" s="276">
        <v>11.75</v>
      </c>
      <c r="S11" s="27" t="s">
        <v>11</v>
      </c>
    </row>
    <row r="12" spans="1:30" s="34" customFormat="1" ht="14.25" customHeight="1" x14ac:dyDescent="0.2">
      <c r="A12" s="228" t="s">
        <v>360</v>
      </c>
      <c r="B12" s="228" t="s">
        <v>702</v>
      </c>
      <c r="C12" s="278" t="s">
        <v>13</v>
      </c>
      <c r="D12" s="278"/>
      <c r="E12" s="277">
        <v>86</v>
      </c>
      <c r="F12" s="241"/>
      <c r="G12" s="241">
        <v>862</v>
      </c>
      <c r="H12" s="241">
        <v>348</v>
      </c>
      <c r="I12" s="241">
        <v>1210</v>
      </c>
      <c r="J12" s="276">
        <v>14.069767441860465</v>
      </c>
      <c r="K12" s="27" t="s">
        <v>11</v>
      </c>
      <c r="L12" s="242"/>
      <c r="M12" s="241">
        <v>225</v>
      </c>
      <c r="N12" s="276">
        <v>2.6162790697674421</v>
      </c>
      <c r="O12" s="27" t="s">
        <v>11</v>
      </c>
      <c r="P12" s="242"/>
      <c r="Q12" s="241">
        <v>1435</v>
      </c>
      <c r="R12" s="276">
        <v>16.686046511627907</v>
      </c>
      <c r="S12" s="27" t="s">
        <v>11</v>
      </c>
    </row>
    <row r="13" spans="1:30" s="34" customFormat="1" ht="14.25" customHeight="1" x14ac:dyDescent="0.2">
      <c r="A13" s="228" t="s">
        <v>361</v>
      </c>
      <c r="B13" s="228" t="s">
        <v>703</v>
      </c>
      <c r="C13" s="278" t="s">
        <v>14</v>
      </c>
      <c r="D13" s="278"/>
      <c r="E13" s="277">
        <v>39</v>
      </c>
      <c r="F13" s="241"/>
      <c r="G13" s="241">
        <v>47</v>
      </c>
      <c r="H13" s="241">
        <v>293</v>
      </c>
      <c r="I13" s="241">
        <v>340</v>
      </c>
      <c r="J13" s="276">
        <v>8.7179487179487172</v>
      </c>
      <c r="K13" s="27" t="s">
        <v>11</v>
      </c>
      <c r="L13" s="242"/>
      <c r="M13" s="241">
        <v>0</v>
      </c>
      <c r="N13" s="276">
        <v>0</v>
      </c>
      <c r="O13" s="27" t="s">
        <v>11</v>
      </c>
      <c r="P13" s="242"/>
      <c r="Q13" s="241">
        <v>340</v>
      </c>
      <c r="R13" s="276">
        <v>8.7179487179487172</v>
      </c>
      <c r="S13" s="27" t="s">
        <v>11</v>
      </c>
    </row>
    <row r="14" spans="1:30" s="34" customFormat="1" ht="14.25" customHeight="1" x14ac:dyDescent="0.2">
      <c r="A14" s="228" t="s">
        <v>362</v>
      </c>
      <c r="B14" s="228" t="s">
        <v>704</v>
      </c>
      <c r="C14" s="278" t="s">
        <v>15</v>
      </c>
      <c r="D14" s="278"/>
      <c r="E14" s="277">
        <v>58</v>
      </c>
      <c r="F14" s="241"/>
      <c r="G14" s="241">
        <v>43</v>
      </c>
      <c r="H14" s="241">
        <v>307</v>
      </c>
      <c r="I14" s="241">
        <v>350</v>
      </c>
      <c r="J14" s="276">
        <v>6.0344827586206895</v>
      </c>
      <c r="K14" s="27" t="s">
        <v>11</v>
      </c>
      <c r="L14" s="242"/>
      <c r="M14" s="241">
        <v>0</v>
      </c>
      <c r="N14" s="276">
        <v>0</v>
      </c>
      <c r="O14" s="27" t="s">
        <v>11</v>
      </c>
      <c r="P14" s="242"/>
      <c r="Q14" s="241">
        <v>350</v>
      </c>
      <c r="R14" s="276">
        <v>6.0344827586206895</v>
      </c>
      <c r="S14" s="27" t="s">
        <v>11</v>
      </c>
    </row>
    <row r="15" spans="1:30" s="34" customFormat="1" ht="14.25" customHeight="1" x14ac:dyDescent="0.2">
      <c r="A15" s="228" t="s">
        <v>363</v>
      </c>
      <c r="B15" s="228" t="s">
        <v>705</v>
      </c>
      <c r="C15" s="278" t="s">
        <v>16</v>
      </c>
      <c r="D15" s="278"/>
      <c r="E15" s="277">
        <v>117</v>
      </c>
      <c r="F15" s="241"/>
      <c r="G15" s="241">
        <v>2704</v>
      </c>
      <c r="H15" s="241">
        <v>0</v>
      </c>
      <c r="I15" s="241">
        <v>2704</v>
      </c>
      <c r="J15" s="276">
        <v>23.111111111111111</v>
      </c>
      <c r="K15" s="27" t="s">
        <v>11</v>
      </c>
      <c r="L15" s="242"/>
      <c r="M15" s="241">
        <v>1239</v>
      </c>
      <c r="N15" s="276">
        <v>10.589743589743589</v>
      </c>
      <c r="O15" s="27" t="s">
        <v>11</v>
      </c>
      <c r="P15" s="242"/>
      <c r="Q15" s="241">
        <v>3943</v>
      </c>
      <c r="R15" s="276">
        <v>33.700854700854698</v>
      </c>
      <c r="S15" s="27" t="s">
        <v>11</v>
      </c>
    </row>
    <row r="16" spans="1:30" s="34" customFormat="1" ht="14.25" customHeight="1" x14ac:dyDescent="0.2">
      <c r="A16" s="228" t="s">
        <v>364</v>
      </c>
      <c r="B16" s="228" t="s">
        <v>706</v>
      </c>
      <c r="C16" s="278" t="s">
        <v>17</v>
      </c>
      <c r="D16" s="278"/>
      <c r="E16" s="277">
        <v>88</v>
      </c>
      <c r="F16" s="241"/>
      <c r="G16" s="241">
        <v>170</v>
      </c>
      <c r="H16" s="241">
        <v>141</v>
      </c>
      <c r="I16" s="241">
        <v>311</v>
      </c>
      <c r="J16" s="276">
        <v>3.5340909090909092</v>
      </c>
      <c r="K16" s="27" t="s">
        <v>11</v>
      </c>
      <c r="L16" s="242"/>
      <c r="M16" s="241" t="s">
        <v>18</v>
      </c>
      <c r="N16" s="276" t="s">
        <v>18</v>
      </c>
      <c r="O16" s="27" t="s">
        <v>11</v>
      </c>
      <c r="P16" s="242"/>
      <c r="Q16" s="241" t="s">
        <v>18</v>
      </c>
      <c r="R16" s="276" t="s">
        <v>18</v>
      </c>
      <c r="S16" s="27" t="s">
        <v>11</v>
      </c>
    </row>
    <row r="17" spans="1:19" s="34" customFormat="1" ht="14.25" customHeight="1" x14ac:dyDescent="0.2">
      <c r="A17" s="228" t="s">
        <v>365</v>
      </c>
      <c r="B17" s="228" t="s">
        <v>707</v>
      </c>
      <c r="C17" s="278" t="s">
        <v>19</v>
      </c>
      <c r="D17" s="278"/>
      <c r="E17" s="277">
        <v>135</v>
      </c>
      <c r="F17" s="241"/>
      <c r="G17" s="241">
        <v>352</v>
      </c>
      <c r="H17" s="241">
        <v>222</v>
      </c>
      <c r="I17" s="241">
        <v>574</v>
      </c>
      <c r="J17" s="276">
        <v>4.2518518518518515</v>
      </c>
      <c r="K17" s="27" t="s">
        <v>11</v>
      </c>
      <c r="L17" s="242"/>
      <c r="M17" s="241">
        <v>16</v>
      </c>
      <c r="N17" s="276">
        <v>0.11851851851851852</v>
      </c>
      <c r="O17" s="27" t="s">
        <v>11</v>
      </c>
      <c r="P17" s="242"/>
      <c r="Q17" s="241">
        <v>590</v>
      </c>
      <c r="R17" s="276">
        <v>4.3703703703703702</v>
      </c>
      <c r="S17" s="27" t="s">
        <v>11</v>
      </c>
    </row>
    <row r="18" spans="1:19" s="34" customFormat="1" ht="14.25" customHeight="1" x14ac:dyDescent="0.2">
      <c r="A18" s="228" t="s">
        <v>366</v>
      </c>
      <c r="B18" s="228" t="s">
        <v>708</v>
      </c>
      <c r="C18" s="278" t="s">
        <v>20</v>
      </c>
      <c r="D18" s="278"/>
      <c r="E18" s="277">
        <v>59</v>
      </c>
      <c r="F18" s="241"/>
      <c r="G18" s="241">
        <v>91</v>
      </c>
      <c r="H18" s="241">
        <v>0</v>
      </c>
      <c r="I18" s="241">
        <v>91</v>
      </c>
      <c r="J18" s="276">
        <v>1.5423728813559323</v>
      </c>
      <c r="K18" s="27" t="s">
        <v>11</v>
      </c>
      <c r="L18" s="242"/>
      <c r="M18" s="241">
        <v>298</v>
      </c>
      <c r="N18" s="276">
        <v>5.0508474576271185</v>
      </c>
      <c r="O18" s="27" t="s">
        <v>11</v>
      </c>
      <c r="P18" s="242"/>
      <c r="Q18" s="241">
        <v>389</v>
      </c>
      <c r="R18" s="276">
        <v>6.593220338983051</v>
      </c>
      <c r="S18" s="27" t="s">
        <v>11</v>
      </c>
    </row>
    <row r="19" spans="1:19" s="34" customFormat="1" ht="14.25" customHeight="1" x14ac:dyDescent="0.2">
      <c r="A19" s="228" t="s">
        <v>367</v>
      </c>
      <c r="B19" s="228" t="s">
        <v>709</v>
      </c>
      <c r="C19" s="278" t="s">
        <v>21</v>
      </c>
      <c r="D19" s="278"/>
      <c r="E19" s="277">
        <v>67</v>
      </c>
      <c r="F19" s="241"/>
      <c r="G19" s="241">
        <v>409</v>
      </c>
      <c r="H19" s="241">
        <v>301</v>
      </c>
      <c r="I19" s="241">
        <v>710</v>
      </c>
      <c r="J19" s="276">
        <v>10.597014925373134</v>
      </c>
      <c r="K19" s="27" t="s">
        <v>11</v>
      </c>
      <c r="L19" s="242"/>
      <c r="M19" s="241">
        <v>307</v>
      </c>
      <c r="N19" s="276">
        <v>4.5820895522388057</v>
      </c>
      <c r="O19" s="27" t="s">
        <v>11</v>
      </c>
      <c r="P19" s="242"/>
      <c r="Q19" s="241">
        <v>1017</v>
      </c>
      <c r="R19" s="276">
        <v>15.17910447761194</v>
      </c>
      <c r="S19" s="27" t="s">
        <v>11</v>
      </c>
    </row>
    <row r="20" spans="1:19" s="34" customFormat="1" ht="14.25" customHeight="1" x14ac:dyDescent="0.2">
      <c r="A20" s="228" t="s">
        <v>368</v>
      </c>
      <c r="B20" s="228" t="s">
        <v>710</v>
      </c>
      <c r="C20" s="278" t="s">
        <v>22</v>
      </c>
      <c r="D20" s="278"/>
      <c r="E20" s="277">
        <v>79</v>
      </c>
      <c r="F20" s="241"/>
      <c r="G20" s="241">
        <v>49</v>
      </c>
      <c r="H20" s="241">
        <v>363</v>
      </c>
      <c r="I20" s="241">
        <v>412</v>
      </c>
      <c r="J20" s="276">
        <v>5.2151898734177218</v>
      </c>
      <c r="K20" s="27" t="s">
        <v>11</v>
      </c>
      <c r="L20" s="242"/>
      <c r="M20" s="241">
        <v>0</v>
      </c>
      <c r="N20" s="276">
        <v>0</v>
      </c>
      <c r="O20" s="27" t="s">
        <v>11</v>
      </c>
      <c r="P20" s="242"/>
      <c r="Q20" s="241">
        <v>412</v>
      </c>
      <c r="R20" s="276">
        <v>5.2151898734177218</v>
      </c>
      <c r="S20" s="27" t="s">
        <v>11</v>
      </c>
    </row>
    <row r="21" spans="1:19" s="34" customFormat="1" ht="14.25" customHeight="1" x14ac:dyDescent="0.2">
      <c r="A21" s="228" t="s">
        <v>369</v>
      </c>
      <c r="B21" s="228" t="s">
        <v>711</v>
      </c>
      <c r="C21" s="278" t="s">
        <v>23</v>
      </c>
      <c r="D21" s="278"/>
      <c r="E21" s="277">
        <v>121</v>
      </c>
      <c r="F21" s="241"/>
      <c r="G21" s="241">
        <v>93</v>
      </c>
      <c r="H21" s="241">
        <v>683</v>
      </c>
      <c r="I21" s="241">
        <v>776</v>
      </c>
      <c r="J21" s="276">
        <v>6.4132231404958677</v>
      </c>
      <c r="K21" s="27" t="s">
        <v>11</v>
      </c>
      <c r="L21" s="242"/>
      <c r="M21" s="241">
        <v>31</v>
      </c>
      <c r="N21" s="276">
        <v>0.256198347107438</v>
      </c>
      <c r="O21" s="27" t="s">
        <v>11</v>
      </c>
      <c r="P21" s="242"/>
      <c r="Q21" s="241">
        <v>807</v>
      </c>
      <c r="R21" s="276">
        <v>6.669421487603306</v>
      </c>
      <c r="S21" s="27" t="s">
        <v>11</v>
      </c>
    </row>
    <row r="22" spans="1:19" s="34" customFormat="1" ht="14.25" customHeight="1" x14ac:dyDescent="0.2">
      <c r="A22" s="228" t="s">
        <v>11</v>
      </c>
      <c r="B22" s="228"/>
      <c r="C22" s="278"/>
      <c r="D22" s="278"/>
      <c r="E22" s="277"/>
      <c r="F22" s="241"/>
      <c r="G22" s="241"/>
      <c r="H22" s="241"/>
      <c r="I22" s="241"/>
      <c r="J22" s="276" t="s">
        <v>11</v>
      </c>
      <c r="K22" s="27"/>
      <c r="L22" s="242"/>
      <c r="M22" s="241"/>
      <c r="N22" s="276" t="s">
        <v>11</v>
      </c>
      <c r="O22" s="27"/>
      <c r="P22" s="242"/>
      <c r="Q22" s="241"/>
      <c r="R22" s="276" t="s">
        <v>11</v>
      </c>
      <c r="S22" s="27"/>
    </row>
    <row r="23" spans="1:19" s="34" customFormat="1" ht="14.25" customHeight="1" x14ac:dyDescent="0.2">
      <c r="A23" s="251" t="s">
        <v>370</v>
      </c>
      <c r="B23" s="228" t="s">
        <v>712</v>
      </c>
      <c r="C23" s="283" t="s">
        <v>24</v>
      </c>
      <c r="D23" s="283"/>
      <c r="E23" s="282">
        <v>2931</v>
      </c>
      <c r="F23" s="241"/>
      <c r="G23" s="280">
        <v>7600</v>
      </c>
      <c r="H23" s="280">
        <v>8300</v>
      </c>
      <c r="I23" s="280">
        <v>15900</v>
      </c>
      <c r="J23" s="279">
        <v>5.4247697031729789</v>
      </c>
      <c r="K23" s="27"/>
      <c r="L23" s="281"/>
      <c r="M23" s="280">
        <v>1700</v>
      </c>
      <c r="N23" s="279">
        <v>0.58000682360968958</v>
      </c>
      <c r="O23" s="27"/>
      <c r="P23" s="281"/>
      <c r="Q23" s="280">
        <v>17600</v>
      </c>
      <c r="R23" s="279">
        <v>6.0047765267826678</v>
      </c>
      <c r="S23" s="27"/>
    </row>
    <row r="24" spans="1:19" s="34" customFormat="1" ht="14.25" customHeight="1" x14ac:dyDescent="0.2">
      <c r="A24" s="228" t="s">
        <v>11</v>
      </c>
      <c r="B24" s="228"/>
      <c r="C24" s="278"/>
      <c r="D24" s="278"/>
      <c r="E24" s="277"/>
      <c r="F24" s="241"/>
      <c r="G24" s="241"/>
      <c r="H24" s="241"/>
      <c r="I24" s="241"/>
      <c r="J24" s="279" t="s">
        <v>11</v>
      </c>
      <c r="K24" s="27"/>
      <c r="L24" s="242"/>
      <c r="M24" s="241"/>
      <c r="N24" s="279" t="s">
        <v>11</v>
      </c>
      <c r="O24" s="27"/>
      <c r="P24" s="242"/>
      <c r="Q24" s="241"/>
      <c r="R24" s="279" t="s">
        <v>11</v>
      </c>
      <c r="S24" s="27"/>
    </row>
    <row r="25" spans="1:19" s="34" customFormat="1" ht="14.25" customHeight="1" x14ac:dyDescent="0.2">
      <c r="A25" s="228" t="s">
        <v>371</v>
      </c>
      <c r="B25" s="228" t="s">
        <v>713</v>
      </c>
      <c r="C25" s="278" t="s">
        <v>25</v>
      </c>
      <c r="D25" s="278"/>
      <c r="E25" s="277">
        <v>41</v>
      </c>
      <c r="F25" s="241"/>
      <c r="G25" s="241">
        <v>17</v>
      </c>
      <c r="H25" s="241">
        <v>9</v>
      </c>
      <c r="I25" s="241">
        <v>26</v>
      </c>
      <c r="J25" s="276">
        <v>0.63414634146341464</v>
      </c>
      <c r="K25" s="27" t="s">
        <v>11</v>
      </c>
      <c r="L25" s="242"/>
      <c r="M25" s="241">
        <v>0</v>
      </c>
      <c r="N25" s="276">
        <v>0</v>
      </c>
      <c r="O25" s="27" t="s">
        <v>11</v>
      </c>
      <c r="P25" s="242"/>
      <c r="Q25" s="241">
        <v>26</v>
      </c>
      <c r="R25" s="276">
        <v>0.63414634146341464</v>
      </c>
      <c r="S25" s="27" t="s">
        <v>11</v>
      </c>
    </row>
    <row r="26" spans="1:19" s="34" customFormat="1" ht="14.25" customHeight="1" x14ac:dyDescent="0.2">
      <c r="A26" s="228" t="s">
        <v>372</v>
      </c>
      <c r="B26" s="228" t="s">
        <v>714</v>
      </c>
      <c r="C26" s="278" t="s">
        <v>26</v>
      </c>
      <c r="D26" s="278"/>
      <c r="E26" s="277">
        <v>31</v>
      </c>
      <c r="F26" s="241"/>
      <c r="G26" s="241">
        <v>16</v>
      </c>
      <c r="H26" s="241">
        <v>61</v>
      </c>
      <c r="I26" s="241">
        <v>77</v>
      </c>
      <c r="J26" s="276">
        <v>2.4838709677419355</v>
      </c>
      <c r="K26" s="27" t="s">
        <v>11</v>
      </c>
      <c r="L26" s="242"/>
      <c r="M26" s="241">
        <v>5</v>
      </c>
      <c r="N26" s="276">
        <v>0.16129032258064516</v>
      </c>
      <c r="O26" s="27" t="s">
        <v>11</v>
      </c>
      <c r="P26" s="242"/>
      <c r="Q26" s="241">
        <v>82</v>
      </c>
      <c r="R26" s="276">
        <v>2.6451612903225805</v>
      </c>
      <c r="S26" s="27" t="s">
        <v>11</v>
      </c>
    </row>
    <row r="27" spans="1:19" s="34" customFormat="1" ht="14.25" customHeight="1" x14ac:dyDescent="0.2">
      <c r="A27" s="228" t="s">
        <v>373</v>
      </c>
      <c r="B27" s="228" t="s">
        <v>715</v>
      </c>
      <c r="C27" s="278" t="s">
        <v>27</v>
      </c>
      <c r="D27" s="278"/>
      <c r="E27" s="277">
        <v>55</v>
      </c>
      <c r="F27" s="241"/>
      <c r="G27" s="241">
        <v>100</v>
      </c>
      <c r="H27" s="241">
        <v>190</v>
      </c>
      <c r="I27" s="241">
        <v>290</v>
      </c>
      <c r="J27" s="276">
        <v>5.2727272727272725</v>
      </c>
      <c r="K27" s="27" t="s">
        <v>11</v>
      </c>
      <c r="L27" s="242"/>
      <c r="M27" s="241">
        <v>9</v>
      </c>
      <c r="N27" s="276">
        <v>0.16363636363636364</v>
      </c>
      <c r="O27" s="27" t="s">
        <v>11</v>
      </c>
      <c r="P27" s="242"/>
      <c r="Q27" s="241">
        <v>299</v>
      </c>
      <c r="R27" s="276">
        <v>5.4363636363636365</v>
      </c>
      <c r="S27" s="27" t="s">
        <v>11</v>
      </c>
    </row>
    <row r="28" spans="1:19" s="34" customFormat="1" ht="14.25" customHeight="1" x14ac:dyDescent="0.2">
      <c r="A28" s="228" t="s">
        <v>374</v>
      </c>
      <c r="B28" s="228" t="s">
        <v>716</v>
      </c>
      <c r="C28" s="278" t="s">
        <v>28</v>
      </c>
      <c r="D28" s="278"/>
      <c r="E28" s="277">
        <v>65</v>
      </c>
      <c r="F28" s="241"/>
      <c r="G28" s="241">
        <v>259</v>
      </c>
      <c r="H28" s="241">
        <v>340</v>
      </c>
      <c r="I28" s="241">
        <v>599</v>
      </c>
      <c r="J28" s="276">
        <v>9.2153846153846146</v>
      </c>
      <c r="K28" s="27" t="s">
        <v>11</v>
      </c>
      <c r="L28" s="242"/>
      <c r="M28" s="241">
        <v>165</v>
      </c>
      <c r="N28" s="276">
        <v>2.5384615384615383</v>
      </c>
      <c r="O28" s="27" t="s">
        <v>11</v>
      </c>
      <c r="P28" s="242"/>
      <c r="Q28" s="241">
        <v>764</v>
      </c>
      <c r="R28" s="276">
        <v>11.753846153846155</v>
      </c>
      <c r="S28" s="27" t="s">
        <v>11</v>
      </c>
    </row>
    <row r="29" spans="1:19" s="34" customFormat="1" ht="14.25" customHeight="1" x14ac:dyDescent="0.2">
      <c r="A29" s="228" t="s">
        <v>375</v>
      </c>
      <c r="B29" s="228" t="s">
        <v>717</v>
      </c>
      <c r="C29" s="278" t="s">
        <v>29</v>
      </c>
      <c r="D29" s="278"/>
      <c r="E29" s="277">
        <v>111</v>
      </c>
      <c r="F29" s="241"/>
      <c r="G29" s="241">
        <v>249</v>
      </c>
      <c r="H29" s="241">
        <v>12</v>
      </c>
      <c r="I29" s="241">
        <v>261</v>
      </c>
      <c r="J29" s="276">
        <v>2.3513513513513513</v>
      </c>
      <c r="K29" s="27" t="s">
        <v>11</v>
      </c>
      <c r="L29" s="242"/>
      <c r="M29" s="241">
        <v>341</v>
      </c>
      <c r="N29" s="276">
        <v>3.0720720720720722</v>
      </c>
      <c r="O29" s="27" t="s">
        <v>11</v>
      </c>
      <c r="P29" s="242"/>
      <c r="Q29" s="241">
        <v>602</v>
      </c>
      <c r="R29" s="276">
        <v>5.4234234234234231</v>
      </c>
      <c r="S29" s="27" t="s">
        <v>11</v>
      </c>
    </row>
    <row r="30" spans="1:19" s="34" customFormat="1" ht="14.25" customHeight="1" x14ac:dyDescent="0.2">
      <c r="A30" s="228" t="s">
        <v>376</v>
      </c>
      <c r="B30" s="228" t="s">
        <v>718</v>
      </c>
      <c r="C30" s="278" t="s">
        <v>30</v>
      </c>
      <c r="D30" s="278"/>
      <c r="E30" s="277">
        <v>37</v>
      </c>
      <c r="F30" s="241"/>
      <c r="G30" s="241">
        <v>105</v>
      </c>
      <c r="H30" s="241">
        <v>19</v>
      </c>
      <c r="I30" s="241">
        <v>124</v>
      </c>
      <c r="J30" s="276">
        <v>3.3513513513513513</v>
      </c>
      <c r="K30" s="27" t="s">
        <v>11</v>
      </c>
      <c r="L30" s="242"/>
      <c r="M30" s="241">
        <v>19</v>
      </c>
      <c r="N30" s="276">
        <v>0.51351351351351349</v>
      </c>
      <c r="O30" s="27" t="s">
        <v>11</v>
      </c>
      <c r="P30" s="242"/>
      <c r="Q30" s="241">
        <v>143</v>
      </c>
      <c r="R30" s="276">
        <v>3.8648648648648649</v>
      </c>
      <c r="S30" s="27" t="s">
        <v>11</v>
      </c>
    </row>
    <row r="31" spans="1:19" s="34" customFormat="1" ht="14.25" customHeight="1" x14ac:dyDescent="0.2">
      <c r="A31" s="228" t="s">
        <v>377</v>
      </c>
      <c r="B31" s="228" t="s">
        <v>719</v>
      </c>
      <c r="C31" s="278" t="s">
        <v>31</v>
      </c>
      <c r="D31" s="278"/>
      <c r="E31" s="277">
        <v>77</v>
      </c>
      <c r="F31" s="241"/>
      <c r="G31" s="241">
        <v>28</v>
      </c>
      <c r="H31" s="241">
        <v>216</v>
      </c>
      <c r="I31" s="241">
        <v>244</v>
      </c>
      <c r="J31" s="276">
        <v>3.168831168831169</v>
      </c>
      <c r="K31" s="27" t="s">
        <v>11</v>
      </c>
      <c r="L31" s="242"/>
      <c r="M31" s="241">
        <v>0</v>
      </c>
      <c r="N31" s="276">
        <v>0</v>
      </c>
      <c r="O31" s="27" t="s">
        <v>11</v>
      </c>
      <c r="P31" s="242"/>
      <c r="Q31" s="241">
        <v>244</v>
      </c>
      <c r="R31" s="276">
        <v>3.168831168831169</v>
      </c>
      <c r="S31" s="27" t="s">
        <v>11</v>
      </c>
    </row>
    <row r="32" spans="1:19" s="34" customFormat="1" ht="14.25" customHeight="1" x14ac:dyDescent="0.2">
      <c r="A32" s="228" t="s">
        <v>378</v>
      </c>
      <c r="B32" s="228" t="s">
        <v>720</v>
      </c>
      <c r="C32" s="278" t="s">
        <v>32</v>
      </c>
      <c r="D32" s="278"/>
      <c r="E32" s="277">
        <v>46</v>
      </c>
      <c r="F32" s="241"/>
      <c r="G32" s="241">
        <v>30</v>
      </c>
      <c r="H32" s="241">
        <v>38</v>
      </c>
      <c r="I32" s="241">
        <v>68</v>
      </c>
      <c r="J32" s="276">
        <v>1.4782608695652173</v>
      </c>
      <c r="K32" s="27" t="s">
        <v>11</v>
      </c>
      <c r="L32" s="242"/>
      <c r="M32" s="241">
        <v>41</v>
      </c>
      <c r="N32" s="276">
        <v>0.89130434782608692</v>
      </c>
      <c r="O32" s="27" t="s">
        <v>11</v>
      </c>
      <c r="P32" s="242"/>
      <c r="Q32" s="241">
        <v>109</v>
      </c>
      <c r="R32" s="276">
        <v>2.3695652173913042</v>
      </c>
      <c r="S32" s="27" t="s">
        <v>11</v>
      </c>
    </row>
    <row r="33" spans="1:19" s="34" customFormat="1" ht="14.25" customHeight="1" x14ac:dyDescent="0.2">
      <c r="A33" s="228" t="s">
        <v>379</v>
      </c>
      <c r="B33" s="228" t="s">
        <v>721</v>
      </c>
      <c r="C33" s="278" t="s">
        <v>33</v>
      </c>
      <c r="D33" s="278"/>
      <c r="E33" s="277">
        <v>153</v>
      </c>
      <c r="F33" s="241"/>
      <c r="G33" s="241">
        <v>80</v>
      </c>
      <c r="H33" s="241">
        <v>474</v>
      </c>
      <c r="I33" s="241">
        <v>554</v>
      </c>
      <c r="J33" s="276">
        <v>3.6209150326797386</v>
      </c>
      <c r="K33" s="27" t="s">
        <v>11</v>
      </c>
      <c r="L33" s="242"/>
      <c r="M33" s="241">
        <v>23</v>
      </c>
      <c r="N33" s="276">
        <v>0.15032679738562091</v>
      </c>
      <c r="O33" s="27" t="s">
        <v>11</v>
      </c>
      <c r="P33" s="242"/>
      <c r="Q33" s="241">
        <v>577</v>
      </c>
      <c r="R33" s="276">
        <v>3.7712418300653594</v>
      </c>
      <c r="S33" s="27" t="s">
        <v>11</v>
      </c>
    </row>
    <row r="34" spans="1:19" s="34" customFormat="1" ht="14.25" customHeight="1" x14ac:dyDescent="0.2">
      <c r="A34" s="228" t="s">
        <v>380</v>
      </c>
      <c r="B34" s="228" t="s">
        <v>722</v>
      </c>
      <c r="C34" s="278" t="s">
        <v>34</v>
      </c>
      <c r="D34" s="278"/>
      <c r="E34" s="277">
        <v>138</v>
      </c>
      <c r="F34" s="241"/>
      <c r="G34" s="241">
        <v>420</v>
      </c>
      <c r="H34" s="241">
        <v>736</v>
      </c>
      <c r="I34" s="241">
        <v>1156</v>
      </c>
      <c r="J34" s="276">
        <v>8.3768115942028984</v>
      </c>
      <c r="K34" s="27" t="s">
        <v>11</v>
      </c>
      <c r="L34" s="242"/>
      <c r="M34" s="241">
        <v>0</v>
      </c>
      <c r="N34" s="276">
        <v>0</v>
      </c>
      <c r="O34" s="27" t="s">
        <v>11</v>
      </c>
      <c r="P34" s="242"/>
      <c r="Q34" s="241">
        <v>1156</v>
      </c>
      <c r="R34" s="276">
        <v>8.3768115942028984</v>
      </c>
      <c r="S34" s="27" t="s">
        <v>11</v>
      </c>
    </row>
    <row r="35" spans="1:19" s="34" customFormat="1" ht="14.25" customHeight="1" x14ac:dyDescent="0.2">
      <c r="A35" s="228" t="s">
        <v>381</v>
      </c>
      <c r="B35" s="228" t="s">
        <v>723</v>
      </c>
      <c r="C35" s="278" t="s">
        <v>35</v>
      </c>
      <c r="D35" s="278"/>
      <c r="E35" s="277">
        <v>44</v>
      </c>
      <c r="F35" s="241"/>
      <c r="G35" s="241">
        <v>158</v>
      </c>
      <c r="H35" s="241">
        <v>204</v>
      </c>
      <c r="I35" s="241">
        <v>362</v>
      </c>
      <c r="J35" s="276">
        <v>8.2272727272727266</v>
      </c>
      <c r="K35" s="27" t="s">
        <v>11</v>
      </c>
      <c r="L35" s="242"/>
      <c r="M35" s="241">
        <v>0</v>
      </c>
      <c r="N35" s="276">
        <v>0</v>
      </c>
      <c r="O35" s="27" t="s">
        <v>11</v>
      </c>
      <c r="P35" s="242"/>
      <c r="Q35" s="241">
        <v>362</v>
      </c>
      <c r="R35" s="276">
        <v>8.2272727272727266</v>
      </c>
      <c r="S35" s="27" t="s">
        <v>11</v>
      </c>
    </row>
    <row r="36" spans="1:19" s="34" customFormat="1" ht="14.25" customHeight="1" x14ac:dyDescent="0.2">
      <c r="A36" s="228" t="s">
        <v>382</v>
      </c>
      <c r="B36" s="228" t="s">
        <v>724</v>
      </c>
      <c r="C36" s="278" t="s">
        <v>36</v>
      </c>
      <c r="D36" s="278"/>
      <c r="E36" s="277">
        <v>31</v>
      </c>
      <c r="F36" s="241"/>
      <c r="G36" s="241">
        <v>51</v>
      </c>
      <c r="H36" s="241">
        <v>30</v>
      </c>
      <c r="I36" s="241">
        <v>81</v>
      </c>
      <c r="J36" s="276">
        <v>2.6129032258064515</v>
      </c>
      <c r="K36" s="27" t="s">
        <v>11</v>
      </c>
      <c r="L36" s="242"/>
      <c r="M36" s="241">
        <v>73</v>
      </c>
      <c r="N36" s="276">
        <v>2.3548387096774195</v>
      </c>
      <c r="O36" s="27" t="s">
        <v>11</v>
      </c>
      <c r="P36" s="242"/>
      <c r="Q36" s="241">
        <v>154</v>
      </c>
      <c r="R36" s="276">
        <v>4.967741935483871</v>
      </c>
      <c r="S36" s="27" t="s">
        <v>11</v>
      </c>
    </row>
    <row r="37" spans="1:19" s="34" customFormat="1" ht="14.25" customHeight="1" x14ac:dyDescent="0.2">
      <c r="A37" s="228" t="s">
        <v>383</v>
      </c>
      <c r="B37" s="228" t="s">
        <v>725</v>
      </c>
      <c r="C37" s="278" t="s">
        <v>37</v>
      </c>
      <c r="D37" s="278"/>
      <c r="E37" s="277">
        <v>23</v>
      </c>
      <c r="F37" s="241"/>
      <c r="G37" s="241">
        <v>22</v>
      </c>
      <c r="H37" s="241">
        <v>100</v>
      </c>
      <c r="I37" s="241">
        <v>122</v>
      </c>
      <c r="J37" s="276">
        <v>5.3043478260869561</v>
      </c>
      <c r="K37" s="27" t="s">
        <v>11</v>
      </c>
      <c r="L37" s="242"/>
      <c r="M37" s="241">
        <v>5</v>
      </c>
      <c r="N37" s="276">
        <v>0.21739130434782608</v>
      </c>
      <c r="O37" s="27" t="s">
        <v>11</v>
      </c>
      <c r="P37" s="242"/>
      <c r="Q37" s="241">
        <v>127</v>
      </c>
      <c r="R37" s="276">
        <v>5.5217391304347823</v>
      </c>
      <c r="S37" s="27" t="s">
        <v>11</v>
      </c>
    </row>
    <row r="38" spans="1:19" s="34" customFormat="1" ht="14.25" customHeight="1" x14ac:dyDescent="0.2">
      <c r="A38" s="228" t="s">
        <v>384</v>
      </c>
      <c r="B38" s="228" t="s">
        <v>726</v>
      </c>
      <c r="C38" s="278" t="s">
        <v>38</v>
      </c>
      <c r="D38" s="278"/>
      <c r="E38" s="277">
        <v>34</v>
      </c>
      <c r="F38" s="241"/>
      <c r="G38" s="241">
        <v>19</v>
      </c>
      <c r="H38" s="241">
        <v>17</v>
      </c>
      <c r="I38" s="241">
        <v>36</v>
      </c>
      <c r="J38" s="276">
        <v>1.0588235294117647</v>
      </c>
      <c r="K38" s="27" t="s">
        <v>11</v>
      </c>
      <c r="L38" s="242"/>
      <c r="M38" s="241">
        <v>18</v>
      </c>
      <c r="N38" s="276">
        <v>0.52941176470588236</v>
      </c>
      <c r="O38" s="27" t="s">
        <v>11</v>
      </c>
      <c r="P38" s="242"/>
      <c r="Q38" s="241">
        <v>54</v>
      </c>
      <c r="R38" s="276">
        <v>1.588235294117647</v>
      </c>
      <c r="S38" s="27" t="s">
        <v>11</v>
      </c>
    </row>
    <row r="39" spans="1:19" s="34" customFormat="1" ht="14.25" customHeight="1" x14ac:dyDescent="0.2">
      <c r="A39" s="228" t="s">
        <v>385</v>
      </c>
      <c r="B39" s="228" t="s">
        <v>727</v>
      </c>
      <c r="C39" s="278" t="s">
        <v>39</v>
      </c>
      <c r="D39" s="278"/>
      <c r="E39" s="277">
        <v>50</v>
      </c>
      <c r="F39" s="241"/>
      <c r="G39" s="241">
        <v>61</v>
      </c>
      <c r="H39" s="241">
        <v>250</v>
      </c>
      <c r="I39" s="241">
        <v>311</v>
      </c>
      <c r="J39" s="276">
        <v>6.22</v>
      </c>
      <c r="K39" s="27" t="s">
        <v>11</v>
      </c>
      <c r="L39" s="242"/>
      <c r="M39" s="241">
        <v>5</v>
      </c>
      <c r="N39" s="276">
        <v>0.1</v>
      </c>
      <c r="O39" s="27" t="s">
        <v>11</v>
      </c>
      <c r="P39" s="242"/>
      <c r="Q39" s="241">
        <v>316</v>
      </c>
      <c r="R39" s="276">
        <v>6.32</v>
      </c>
      <c r="S39" s="27" t="s">
        <v>11</v>
      </c>
    </row>
    <row r="40" spans="1:19" s="34" customFormat="1" ht="14.25" customHeight="1" x14ac:dyDescent="0.2">
      <c r="A40" s="228" t="s">
        <v>386</v>
      </c>
      <c r="B40" s="228" t="s">
        <v>728</v>
      </c>
      <c r="C40" s="278" t="s">
        <v>40</v>
      </c>
      <c r="D40" s="278"/>
      <c r="E40" s="277">
        <v>34</v>
      </c>
      <c r="F40" s="241"/>
      <c r="G40" s="241">
        <v>82</v>
      </c>
      <c r="H40" s="241">
        <v>178</v>
      </c>
      <c r="I40" s="241">
        <v>260</v>
      </c>
      <c r="J40" s="276">
        <v>7.6470588235294121</v>
      </c>
      <c r="K40" s="27" t="s">
        <v>11</v>
      </c>
      <c r="L40" s="242"/>
      <c r="M40" s="241">
        <v>0</v>
      </c>
      <c r="N40" s="276">
        <v>0</v>
      </c>
      <c r="O40" s="27" t="s">
        <v>11</v>
      </c>
      <c r="P40" s="242"/>
      <c r="Q40" s="241">
        <v>260</v>
      </c>
      <c r="R40" s="276">
        <v>7.6470588235294121</v>
      </c>
      <c r="S40" s="27" t="s">
        <v>11</v>
      </c>
    </row>
    <row r="41" spans="1:19" s="34" customFormat="1" ht="14.25" customHeight="1" x14ac:dyDescent="0.2">
      <c r="A41" s="228" t="s">
        <v>387</v>
      </c>
      <c r="B41" s="228" t="s">
        <v>729</v>
      </c>
      <c r="C41" s="278" t="s">
        <v>41</v>
      </c>
      <c r="D41" s="278"/>
      <c r="E41" s="277">
        <v>63</v>
      </c>
      <c r="F41" s="241"/>
      <c r="G41" s="241">
        <v>192</v>
      </c>
      <c r="H41" s="241">
        <v>339</v>
      </c>
      <c r="I41" s="241">
        <v>531</v>
      </c>
      <c r="J41" s="276">
        <v>8.4285714285714288</v>
      </c>
      <c r="K41" s="27" t="s">
        <v>11</v>
      </c>
      <c r="L41" s="242"/>
      <c r="M41" s="241">
        <v>11</v>
      </c>
      <c r="N41" s="276">
        <v>0.17460317460317459</v>
      </c>
      <c r="O41" s="27" t="s">
        <v>11</v>
      </c>
      <c r="P41" s="242"/>
      <c r="Q41" s="241">
        <v>542</v>
      </c>
      <c r="R41" s="276">
        <v>8.6031746031746028</v>
      </c>
      <c r="S41" s="27" t="s">
        <v>11</v>
      </c>
    </row>
    <row r="42" spans="1:19" s="34" customFormat="1" ht="14.25" customHeight="1" x14ac:dyDescent="0.2">
      <c r="A42" s="228" t="s">
        <v>388</v>
      </c>
      <c r="B42" s="228" t="s">
        <v>730</v>
      </c>
      <c r="C42" s="278" t="s">
        <v>42</v>
      </c>
      <c r="D42" s="278"/>
      <c r="E42" s="277">
        <v>61</v>
      </c>
      <c r="F42" s="241"/>
      <c r="G42" s="241">
        <v>347</v>
      </c>
      <c r="H42" s="241">
        <v>170</v>
      </c>
      <c r="I42" s="241">
        <v>517</v>
      </c>
      <c r="J42" s="276">
        <v>8.4754098360655732</v>
      </c>
      <c r="K42" s="27" t="s">
        <v>11</v>
      </c>
      <c r="L42" s="242"/>
      <c r="M42" s="241">
        <v>6</v>
      </c>
      <c r="N42" s="276">
        <v>9.8360655737704916E-2</v>
      </c>
      <c r="O42" s="27" t="s">
        <v>11</v>
      </c>
      <c r="P42" s="242"/>
      <c r="Q42" s="241">
        <v>523</v>
      </c>
      <c r="R42" s="276">
        <v>8.5737704918032787</v>
      </c>
      <c r="S42" s="27" t="s">
        <v>11</v>
      </c>
    </row>
    <row r="43" spans="1:19" s="34" customFormat="1" ht="14.25" customHeight="1" x14ac:dyDescent="0.2">
      <c r="A43" s="228" t="s">
        <v>389</v>
      </c>
      <c r="B43" s="228" t="s">
        <v>731</v>
      </c>
      <c r="C43" s="278" t="s">
        <v>43</v>
      </c>
      <c r="D43" s="278"/>
      <c r="E43" s="277">
        <v>192</v>
      </c>
      <c r="F43" s="241"/>
      <c r="G43" s="241">
        <v>315</v>
      </c>
      <c r="H43" s="241">
        <v>0</v>
      </c>
      <c r="I43" s="241">
        <v>315</v>
      </c>
      <c r="J43" s="276">
        <v>1.640625</v>
      </c>
      <c r="K43" s="27" t="s">
        <v>11</v>
      </c>
      <c r="L43" s="242"/>
      <c r="M43" s="241">
        <v>381</v>
      </c>
      <c r="N43" s="276">
        <v>1.984375</v>
      </c>
      <c r="O43" s="27" t="s">
        <v>11</v>
      </c>
      <c r="P43" s="242"/>
      <c r="Q43" s="241">
        <v>696</v>
      </c>
      <c r="R43" s="276">
        <v>3.625</v>
      </c>
      <c r="S43" s="27" t="s">
        <v>11</v>
      </c>
    </row>
    <row r="44" spans="1:19" s="34" customFormat="1" ht="14.25" customHeight="1" x14ac:dyDescent="0.2">
      <c r="A44" s="228" t="s">
        <v>390</v>
      </c>
      <c r="B44" s="228" t="s">
        <v>732</v>
      </c>
      <c r="C44" s="278" t="s">
        <v>44</v>
      </c>
      <c r="D44" s="278"/>
      <c r="E44" s="277">
        <v>197</v>
      </c>
      <c r="F44" s="241"/>
      <c r="G44" s="241">
        <v>966</v>
      </c>
      <c r="H44" s="241">
        <v>1094</v>
      </c>
      <c r="I44" s="241">
        <v>2060</v>
      </c>
      <c r="J44" s="276">
        <v>10.456852791878173</v>
      </c>
      <c r="K44" s="27" t="s">
        <v>11</v>
      </c>
      <c r="L44" s="242"/>
      <c r="M44" s="241">
        <v>168</v>
      </c>
      <c r="N44" s="276">
        <v>0.85279187817258884</v>
      </c>
      <c r="O44" s="27" t="s">
        <v>11</v>
      </c>
      <c r="P44" s="242"/>
      <c r="Q44" s="241">
        <v>2228</v>
      </c>
      <c r="R44" s="276">
        <v>11.309644670050762</v>
      </c>
      <c r="S44" s="27" t="s">
        <v>11</v>
      </c>
    </row>
    <row r="45" spans="1:19" s="34" customFormat="1" ht="14.25" customHeight="1" x14ac:dyDescent="0.2">
      <c r="A45" s="228" t="s">
        <v>391</v>
      </c>
      <c r="B45" s="228" t="s">
        <v>733</v>
      </c>
      <c r="C45" s="278" t="s">
        <v>45</v>
      </c>
      <c r="D45" s="278"/>
      <c r="E45" s="277">
        <v>90</v>
      </c>
      <c r="F45" s="241"/>
      <c r="G45" s="241">
        <v>680</v>
      </c>
      <c r="H45" s="241">
        <v>373</v>
      </c>
      <c r="I45" s="241">
        <v>1053</v>
      </c>
      <c r="J45" s="276">
        <v>11.7</v>
      </c>
      <c r="K45" s="27" t="s">
        <v>11</v>
      </c>
      <c r="L45" s="242"/>
      <c r="M45" s="241">
        <v>123</v>
      </c>
      <c r="N45" s="276">
        <v>1.3666666666666667</v>
      </c>
      <c r="O45" s="27" t="s">
        <v>11</v>
      </c>
      <c r="P45" s="242"/>
      <c r="Q45" s="241">
        <v>1176</v>
      </c>
      <c r="R45" s="276">
        <v>13.066666666666666</v>
      </c>
      <c r="S45" s="27" t="s">
        <v>11</v>
      </c>
    </row>
    <row r="46" spans="1:19" s="34" customFormat="1" ht="14.25" customHeight="1" x14ac:dyDescent="0.2">
      <c r="A46" s="228" t="s">
        <v>392</v>
      </c>
      <c r="B46" s="228" t="s">
        <v>734</v>
      </c>
      <c r="C46" s="278" t="s">
        <v>46</v>
      </c>
      <c r="D46" s="278"/>
      <c r="E46" s="277">
        <v>37</v>
      </c>
      <c r="F46" s="241"/>
      <c r="G46" s="241">
        <v>28</v>
      </c>
      <c r="H46" s="241">
        <v>148</v>
      </c>
      <c r="I46" s="241">
        <v>176</v>
      </c>
      <c r="J46" s="276">
        <v>4.756756756756757</v>
      </c>
      <c r="K46" s="27" t="s">
        <v>11</v>
      </c>
      <c r="L46" s="242"/>
      <c r="M46" s="241">
        <v>12</v>
      </c>
      <c r="N46" s="276">
        <v>0.32432432432432434</v>
      </c>
      <c r="O46" s="27" t="s">
        <v>11</v>
      </c>
      <c r="P46" s="242"/>
      <c r="Q46" s="241">
        <v>188</v>
      </c>
      <c r="R46" s="276">
        <v>5.0810810810810807</v>
      </c>
      <c r="S46" s="27" t="s">
        <v>11</v>
      </c>
    </row>
    <row r="47" spans="1:19" s="34" customFormat="1" ht="14.25" customHeight="1" x14ac:dyDescent="0.2">
      <c r="A47" s="228" t="s">
        <v>393</v>
      </c>
      <c r="B47" s="228" t="s">
        <v>735</v>
      </c>
      <c r="C47" s="278" t="s">
        <v>47</v>
      </c>
      <c r="D47" s="278"/>
      <c r="E47" s="277">
        <v>55</v>
      </c>
      <c r="F47" s="241"/>
      <c r="G47" s="241">
        <v>109</v>
      </c>
      <c r="H47" s="241">
        <v>185</v>
      </c>
      <c r="I47" s="241">
        <v>294</v>
      </c>
      <c r="J47" s="276">
        <v>5.3454545454545457</v>
      </c>
      <c r="K47" s="27" t="s">
        <v>11</v>
      </c>
      <c r="L47" s="242"/>
      <c r="M47" s="241">
        <v>8</v>
      </c>
      <c r="N47" s="276">
        <v>0.14545454545454545</v>
      </c>
      <c r="O47" s="27" t="s">
        <v>11</v>
      </c>
      <c r="P47" s="242"/>
      <c r="Q47" s="241">
        <v>302</v>
      </c>
      <c r="R47" s="276">
        <v>5.4909090909090912</v>
      </c>
      <c r="S47" s="27" t="s">
        <v>11</v>
      </c>
    </row>
    <row r="48" spans="1:19" s="34" customFormat="1" ht="14.25" customHeight="1" x14ac:dyDescent="0.2">
      <c r="A48" s="228" t="s">
        <v>394</v>
      </c>
      <c r="B48" s="228" t="s">
        <v>736</v>
      </c>
      <c r="C48" s="278" t="s">
        <v>48</v>
      </c>
      <c r="D48" s="278"/>
      <c r="E48" s="277">
        <v>24</v>
      </c>
      <c r="F48" s="241"/>
      <c r="G48" s="241">
        <v>11</v>
      </c>
      <c r="H48" s="241">
        <v>72</v>
      </c>
      <c r="I48" s="241">
        <v>83</v>
      </c>
      <c r="J48" s="276">
        <v>3.4583333333333335</v>
      </c>
      <c r="K48" s="27" t="s">
        <v>11</v>
      </c>
      <c r="L48" s="242"/>
      <c r="M48" s="241">
        <v>1</v>
      </c>
      <c r="N48" s="276">
        <v>4.1666666666666664E-2</v>
      </c>
      <c r="O48" s="27" t="s">
        <v>11</v>
      </c>
      <c r="P48" s="242"/>
      <c r="Q48" s="241">
        <v>84</v>
      </c>
      <c r="R48" s="276">
        <v>3.5</v>
      </c>
      <c r="S48" s="27" t="s">
        <v>11</v>
      </c>
    </row>
    <row r="49" spans="1:19" s="34" customFormat="1" ht="14.25" customHeight="1" x14ac:dyDescent="0.2">
      <c r="A49" s="228" t="s">
        <v>395</v>
      </c>
      <c r="B49" s="228" t="s">
        <v>737</v>
      </c>
      <c r="C49" s="278" t="s">
        <v>49</v>
      </c>
      <c r="D49" s="278"/>
      <c r="E49" s="277">
        <v>85</v>
      </c>
      <c r="F49" s="241"/>
      <c r="G49" s="241">
        <v>450</v>
      </c>
      <c r="H49" s="241">
        <v>458</v>
      </c>
      <c r="I49" s="241">
        <v>908</v>
      </c>
      <c r="J49" s="276">
        <v>10.68235294117647</v>
      </c>
      <c r="K49" s="27" t="s">
        <v>11</v>
      </c>
      <c r="L49" s="242"/>
      <c r="M49" s="241">
        <v>33</v>
      </c>
      <c r="N49" s="276">
        <v>0.38823529411764707</v>
      </c>
      <c r="O49" s="27" t="s">
        <v>11</v>
      </c>
      <c r="P49" s="242"/>
      <c r="Q49" s="241">
        <v>941</v>
      </c>
      <c r="R49" s="276">
        <v>11.070588235294117</v>
      </c>
      <c r="S49" s="27" t="s">
        <v>11</v>
      </c>
    </row>
    <row r="50" spans="1:19" s="34" customFormat="1" ht="14.25" customHeight="1" x14ac:dyDescent="0.2">
      <c r="A50" s="228" t="s">
        <v>396</v>
      </c>
      <c r="B50" s="228" t="s">
        <v>738</v>
      </c>
      <c r="C50" s="278" t="s">
        <v>50</v>
      </c>
      <c r="D50" s="278"/>
      <c r="E50" s="277">
        <v>28</v>
      </c>
      <c r="F50" s="241"/>
      <c r="G50" s="241">
        <v>30</v>
      </c>
      <c r="H50" s="241">
        <v>72</v>
      </c>
      <c r="I50" s="241">
        <v>102</v>
      </c>
      <c r="J50" s="276">
        <v>3.6428571428571428</v>
      </c>
      <c r="K50" s="27" t="s">
        <v>11</v>
      </c>
      <c r="L50" s="242"/>
      <c r="M50" s="241">
        <v>2</v>
      </c>
      <c r="N50" s="276">
        <v>7.1428571428571425E-2</v>
      </c>
      <c r="O50" s="27" t="s">
        <v>11</v>
      </c>
      <c r="P50" s="242"/>
      <c r="Q50" s="241">
        <v>104</v>
      </c>
      <c r="R50" s="276">
        <v>3.7142857142857144</v>
      </c>
      <c r="S50" s="27" t="s">
        <v>11</v>
      </c>
    </row>
    <row r="51" spans="1:19" s="34" customFormat="1" ht="14.25" customHeight="1" x14ac:dyDescent="0.2">
      <c r="A51" s="228" t="s">
        <v>397</v>
      </c>
      <c r="B51" s="228" t="s">
        <v>739</v>
      </c>
      <c r="C51" s="278" t="s">
        <v>51</v>
      </c>
      <c r="D51" s="278"/>
      <c r="E51" s="277">
        <v>97</v>
      </c>
      <c r="F51" s="241"/>
      <c r="G51" s="241">
        <v>226</v>
      </c>
      <c r="H51" s="241">
        <v>486</v>
      </c>
      <c r="I51" s="241">
        <v>712</v>
      </c>
      <c r="J51" s="276">
        <v>7.34020618556701</v>
      </c>
      <c r="K51" s="27" t="s">
        <v>11</v>
      </c>
      <c r="L51" s="242"/>
      <c r="M51" s="241">
        <v>7</v>
      </c>
      <c r="N51" s="276">
        <v>7.2164948453608241E-2</v>
      </c>
      <c r="O51" s="27" t="s">
        <v>11</v>
      </c>
      <c r="P51" s="242"/>
      <c r="Q51" s="241">
        <v>719</v>
      </c>
      <c r="R51" s="276">
        <v>7.4123711340206189</v>
      </c>
      <c r="S51" s="27" t="s">
        <v>11</v>
      </c>
    </row>
    <row r="52" spans="1:19" s="34" customFormat="1" ht="14.25" customHeight="1" x14ac:dyDescent="0.2">
      <c r="A52" s="228" t="s">
        <v>398</v>
      </c>
      <c r="B52" s="228" t="s">
        <v>740</v>
      </c>
      <c r="C52" s="278" t="s">
        <v>52</v>
      </c>
      <c r="D52" s="278"/>
      <c r="E52" s="277">
        <v>118</v>
      </c>
      <c r="F52" s="241"/>
      <c r="G52" s="241">
        <v>159</v>
      </c>
      <c r="H52" s="241">
        <v>167</v>
      </c>
      <c r="I52" s="241">
        <v>326</v>
      </c>
      <c r="J52" s="276">
        <v>2.7627118644067798</v>
      </c>
      <c r="K52" s="27" t="s">
        <v>11</v>
      </c>
      <c r="L52" s="242"/>
      <c r="M52" s="241">
        <v>30</v>
      </c>
      <c r="N52" s="276">
        <v>0.25423728813559321</v>
      </c>
      <c r="O52" s="27" t="s">
        <v>11</v>
      </c>
      <c r="P52" s="242"/>
      <c r="Q52" s="241">
        <v>356</v>
      </c>
      <c r="R52" s="276">
        <v>3.0169491525423728</v>
      </c>
      <c r="S52" s="27" t="s">
        <v>11</v>
      </c>
    </row>
    <row r="53" spans="1:19" s="34" customFormat="1" ht="14.25" customHeight="1" x14ac:dyDescent="0.2">
      <c r="A53" s="228" t="s">
        <v>399</v>
      </c>
      <c r="B53" s="228" t="s">
        <v>741</v>
      </c>
      <c r="C53" s="278" t="s">
        <v>53</v>
      </c>
      <c r="D53" s="278"/>
      <c r="E53" s="277">
        <v>46</v>
      </c>
      <c r="F53" s="241"/>
      <c r="G53" s="241">
        <v>18</v>
      </c>
      <c r="H53" s="241">
        <v>18</v>
      </c>
      <c r="I53" s="241">
        <v>36</v>
      </c>
      <c r="J53" s="276">
        <v>0.78260869565217395</v>
      </c>
      <c r="K53" s="27" t="s">
        <v>11</v>
      </c>
      <c r="L53" s="242"/>
      <c r="M53" s="241">
        <v>61</v>
      </c>
      <c r="N53" s="276">
        <v>1.326086956521739</v>
      </c>
      <c r="O53" s="27" t="s">
        <v>11</v>
      </c>
      <c r="P53" s="242"/>
      <c r="Q53" s="241">
        <v>97</v>
      </c>
      <c r="R53" s="276">
        <v>2.1086956521739131</v>
      </c>
      <c r="S53" s="27" t="s">
        <v>11</v>
      </c>
    </row>
    <row r="54" spans="1:19" s="34" customFormat="1" ht="14.25" customHeight="1" x14ac:dyDescent="0.2">
      <c r="A54" s="228" t="s">
        <v>400</v>
      </c>
      <c r="B54" s="228" t="s">
        <v>742</v>
      </c>
      <c r="C54" s="278" t="s">
        <v>54</v>
      </c>
      <c r="D54" s="278"/>
      <c r="E54" s="277">
        <v>45</v>
      </c>
      <c r="F54" s="241"/>
      <c r="G54" s="241">
        <v>185</v>
      </c>
      <c r="H54" s="241">
        <v>122</v>
      </c>
      <c r="I54" s="241">
        <v>307</v>
      </c>
      <c r="J54" s="276">
        <v>6.822222222222222</v>
      </c>
      <c r="K54" s="27" t="s">
        <v>11</v>
      </c>
      <c r="L54" s="242"/>
      <c r="M54" s="241">
        <v>49</v>
      </c>
      <c r="N54" s="276">
        <v>1.0888888888888888</v>
      </c>
      <c r="O54" s="27" t="s">
        <v>11</v>
      </c>
      <c r="P54" s="242"/>
      <c r="Q54" s="241">
        <v>356</v>
      </c>
      <c r="R54" s="276">
        <v>7.9111111111111114</v>
      </c>
      <c r="S54" s="27" t="s">
        <v>11</v>
      </c>
    </row>
    <row r="55" spans="1:19" s="34" customFormat="1" ht="14.25" customHeight="1" x14ac:dyDescent="0.2">
      <c r="A55" s="228" t="s">
        <v>401</v>
      </c>
      <c r="B55" s="228" t="s">
        <v>743</v>
      </c>
      <c r="C55" s="278" t="s">
        <v>55</v>
      </c>
      <c r="D55" s="278"/>
      <c r="E55" s="277">
        <v>75</v>
      </c>
      <c r="F55" s="241"/>
      <c r="G55" s="241">
        <v>80</v>
      </c>
      <c r="H55" s="241">
        <v>205</v>
      </c>
      <c r="I55" s="241">
        <v>285</v>
      </c>
      <c r="J55" s="276">
        <v>3.8</v>
      </c>
      <c r="K55" s="27" t="s">
        <v>11</v>
      </c>
      <c r="L55" s="242"/>
      <c r="M55" s="241">
        <v>6</v>
      </c>
      <c r="N55" s="276">
        <v>0.08</v>
      </c>
      <c r="O55" s="27" t="s">
        <v>11</v>
      </c>
      <c r="P55" s="242"/>
      <c r="Q55" s="241">
        <v>291</v>
      </c>
      <c r="R55" s="276">
        <v>3.88</v>
      </c>
      <c r="S55" s="27" t="s">
        <v>11</v>
      </c>
    </row>
    <row r="56" spans="1:19" s="34" customFormat="1" ht="14.25" customHeight="1" x14ac:dyDescent="0.2">
      <c r="A56" s="228" t="s">
        <v>402</v>
      </c>
      <c r="B56" s="228" t="s">
        <v>744</v>
      </c>
      <c r="C56" s="278" t="s">
        <v>56</v>
      </c>
      <c r="D56" s="278"/>
      <c r="E56" s="277">
        <v>122</v>
      </c>
      <c r="F56" s="241"/>
      <c r="G56" s="241">
        <v>374</v>
      </c>
      <c r="H56" s="241">
        <v>104</v>
      </c>
      <c r="I56" s="241">
        <v>478</v>
      </c>
      <c r="J56" s="276">
        <v>3.918032786885246</v>
      </c>
      <c r="K56" s="27" t="s">
        <v>11</v>
      </c>
      <c r="L56" s="242"/>
      <c r="M56" s="241">
        <v>37</v>
      </c>
      <c r="N56" s="276">
        <v>0.30327868852459017</v>
      </c>
      <c r="O56" s="27" t="s">
        <v>11</v>
      </c>
      <c r="P56" s="242"/>
      <c r="Q56" s="241">
        <v>515</v>
      </c>
      <c r="R56" s="276">
        <v>4.221311475409836</v>
      </c>
      <c r="S56" s="27" t="s">
        <v>11</v>
      </c>
    </row>
    <row r="57" spans="1:19" s="34" customFormat="1" ht="14.25" customHeight="1" x14ac:dyDescent="0.2">
      <c r="A57" s="228" t="s">
        <v>403</v>
      </c>
      <c r="B57" s="228" t="s">
        <v>745</v>
      </c>
      <c r="C57" s="278" t="s">
        <v>57</v>
      </c>
      <c r="D57" s="278"/>
      <c r="E57" s="277">
        <v>93</v>
      </c>
      <c r="F57" s="241"/>
      <c r="G57" s="241">
        <v>200</v>
      </c>
      <c r="H57" s="241">
        <v>151</v>
      </c>
      <c r="I57" s="241">
        <v>351</v>
      </c>
      <c r="J57" s="276">
        <v>3.774193548387097</v>
      </c>
      <c r="K57" s="27" t="s">
        <v>11</v>
      </c>
      <c r="L57" s="242"/>
      <c r="M57" s="241">
        <v>0</v>
      </c>
      <c r="N57" s="276">
        <v>0</v>
      </c>
      <c r="O57" s="27" t="s">
        <v>11</v>
      </c>
      <c r="P57" s="242"/>
      <c r="Q57" s="241">
        <v>351</v>
      </c>
      <c r="R57" s="276">
        <v>3.774193548387097</v>
      </c>
      <c r="S57" s="27" t="s">
        <v>11</v>
      </c>
    </row>
    <row r="58" spans="1:19" s="34" customFormat="1" ht="14.25" customHeight="1" x14ac:dyDescent="0.2">
      <c r="A58" s="228" t="s">
        <v>404</v>
      </c>
      <c r="B58" s="228" t="s">
        <v>746</v>
      </c>
      <c r="C58" s="278" t="s">
        <v>58</v>
      </c>
      <c r="D58" s="278"/>
      <c r="E58" s="277">
        <v>92</v>
      </c>
      <c r="F58" s="241"/>
      <c r="G58" s="241">
        <v>401</v>
      </c>
      <c r="H58" s="241">
        <v>195</v>
      </c>
      <c r="I58" s="241">
        <v>596</v>
      </c>
      <c r="J58" s="276">
        <v>6.4782608695652177</v>
      </c>
      <c r="K58" s="27" t="s">
        <v>11</v>
      </c>
      <c r="L58" s="242"/>
      <c r="M58" s="241">
        <v>8</v>
      </c>
      <c r="N58" s="276">
        <v>8.6956521739130432E-2</v>
      </c>
      <c r="O58" s="27" t="s">
        <v>11</v>
      </c>
      <c r="P58" s="242"/>
      <c r="Q58" s="241">
        <v>604</v>
      </c>
      <c r="R58" s="276">
        <v>6.5652173913043477</v>
      </c>
      <c r="S58" s="27" t="s">
        <v>11</v>
      </c>
    </row>
    <row r="59" spans="1:19" s="34" customFormat="1" ht="14.25" customHeight="1" x14ac:dyDescent="0.2">
      <c r="A59" s="228" t="s">
        <v>405</v>
      </c>
      <c r="B59" s="228" t="s">
        <v>747</v>
      </c>
      <c r="C59" s="278" t="s">
        <v>59</v>
      </c>
      <c r="D59" s="278"/>
      <c r="E59" s="277">
        <v>81</v>
      </c>
      <c r="F59" s="241"/>
      <c r="G59" s="241">
        <v>363</v>
      </c>
      <c r="H59" s="241">
        <v>116</v>
      </c>
      <c r="I59" s="241">
        <v>479</v>
      </c>
      <c r="J59" s="276">
        <v>5.9135802469135799</v>
      </c>
      <c r="K59" s="27" t="s">
        <v>11</v>
      </c>
      <c r="L59" s="242"/>
      <c r="M59" s="241">
        <v>0</v>
      </c>
      <c r="N59" s="276">
        <v>0</v>
      </c>
      <c r="O59" s="27" t="s">
        <v>11</v>
      </c>
      <c r="P59" s="242"/>
      <c r="Q59" s="241">
        <v>479</v>
      </c>
      <c r="R59" s="276">
        <v>5.9135802469135799</v>
      </c>
      <c r="S59" s="27" t="s">
        <v>11</v>
      </c>
    </row>
    <row r="60" spans="1:19" s="34" customFormat="1" ht="14.25" customHeight="1" x14ac:dyDescent="0.2">
      <c r="A60" s="228" t="s">
        <v>406</v>
      </c>
      <c r="B60" s="228" t="s">
        <v>748</v>
      </c>
      <c r="C60" s="278" t="s">
        <v>60</v>
      </c>
      <c r="D60" s="278"/>
      <c r="E60" s="277">
        <v>46</v>
      </c>
      <c r="F60" s="241"/>
      <c r="G60" s="241">
        <v>7</v>
      </c>
      <c r="H60" s="241">
        <v>21</v>
      </c>
      <c r="I60" s="241">
        <v>28</v>
      </c>
      <c r="J60" s="276">
        <v>0.60869565217391308</v>
      </c>
      <c r="K60" s="27" t="s">
        <v>11</v>
      </c>
      <c r="L60" s="242"/>
      <c r="M60" s="241">
        <v>2</v>
      </c>
      <c r="N60" s="276">
        <v>4.3478260869565216E-2</v>
      </c>
      <c r="O60" s="27" t="s">
        <v>11</v>
      </c>
      <c r="P60" s="242"/>
      <c r="Q60" s="241">
        <v>30</v>
      </c>
      <c r="R60" s="276">
        <v>0.65217391304347827</v>
      </c>
      <c r="S60" s="27" t="s">
        <v>11</v>
      </c>
    </row>
    <row r="61" spans="1:19" s="34" customFormat="1" ht="14.25" customHeight="1" x14ac:dyDescent="0.2">
      <c r="A61" s="228" t="s">
        <v>407</v>
      </c>
      <c r="B61" s="228" t="s">
        <v>749</v>
      </c>
      <c r="C61" s="278" t="s">
        <v>61</v>
      </c>
      <c r="D61" s="278"/>
      <c r="E61" s="277">
        <v>130</v>
      </c>
      <c r="F61" s="241"/>
      <c r="G61" s="241">
        <v>619</v>
      </c>
      <c r="H61" s="241">
        <v>388</v>
      </c>
      <c r="I61" s="241">
        <v>1007</v>
      </c>
      <c r="J61" s="276">
        <v>7.7461538461538462</v>
      </c>
      <c r="K61" s="27" t="s">
        <v>11</v>
      </c>
      <c r="L61" s="242"/>
      <c r="M61" s="241">
        <v>10</v>
      </c>
      <c r="N61" s="276">
        <v>7.6923076923076927E-2</v>
      </c>
      <c r="O61" s="27" t="s">
        <v>11</v>
      </c>
      <c r="P61" s="242"/>
      <c r="Q61" s="241">
        <v>1017</v>
      </c>
      <c r="R61" s="276">
        <v>7.8230769230769228</v>
      </c>
      <c r="S61" s="27" t="s">
        <v>11</v>
      </c>
    </row>
    <row r="62" spans="1:19" s="34" customFormat="1" ht="14.25" customHeight="1" x14ac:dyDescent="0.2">
      <c r="A62" s="228" t="s">
        <v>408</v>
      </c>
      <c r="B62" s="228" t="s">
        <v>750</v>
      </c>
      <c r="C62" s="278" t="s">
        <v>62</v>
      </c>
      <c r="D62" s="278"/>
      <c r="E62" s="277">
        <v>136</v>
      </c>
      <c r="F62" s="241"/>
      <c r="G62" s="241">
        <v>106</v>
      </c>
      <c r="H62" s="241">
        <v>347</v>
      </c>
      <c r="I62" s="241">
        <v>453</v>
      </c>
      <c r="J62" s="276">
        <v>3.3308823529411766</v>
      </c>
      <c r="K62" s="27" t="s">
        <v>11</v>
      </c>
      <c r="L62" s="242"/>
      <c r="M62" s="241">
        <v>8</v>
      </c>
      <c r="N62" s="276">
        <v>5.8823529411764705E-2</v>
      </c>
      <c r="O62" s="27" t="s">
        <v>11</v>
      </c>
      <c r="P62" s="242"/>
      <c r="Q62" s="241">
        <v>461</v>
      </c>
      <c r="R62" s="276">
        <v>3.3897058823529411</v>
      </c>
      <c r="S62" s="27" t="s">
        <v>11</v>
      </c>
    </row>
    <row r="63" spans="1:19" s="34" customFormat="1" ht="14.25" customHeight="1" x14ac:dyDescent="0.2">
      <c r="A63" s="228" t="s">
        <v>409</v>
      </c>
      <c r="B63" s="228" t="s">
        <v>751</v>
      </c>
      <c r="C63" s="278" t="s">
        <v>63</v>
      </c>
      <c r="D63" s="278"/>
      <c r="E63" s="277">
        <v>48</v>
      </c>
      <c r="F63" s="241"/>
      <c r="G63" s="241">
        <v>56</v>
      </c>
      <c r="H63" s="241">
        <v>160</v>
      </c>
      <c r="I63" s="241">
        <v>216</v>
      </c>
      <c r="J63" s="276">
        <v>4.5</v>
      </c>
      <c r="K63" s="27" t="s">
        <v>11</v>
      </c>
      <c r="L63" s="242"/>
      <c r="M63" s="241">
        <v>4</v>
      </c>
      <c r="N63" s="276">
        <v>8.3333333333333329E-2</v>
      </c>
      <c r="O63" s="27" t="s">
        <v>11</v>
      </c>
      <c r="P63" s="242"/>
      <c r="Q63" s="241">
        <v>220</v>
      </c>
      <c r="R63" s="276">
        <v>4.583333333333333</v>
      </c>
      <c r="S63" s="27" t="s">
        <v>11</v>
      </c>
    </row>
    <row r="64" spans="1:19" s="34" customFormat="1" ht="14.25" customHeight="1" x14ac:dyDescent="0.2">
      <c r="A64" s="228" t="s">
        <v>11</v>
      </c>
      <c r="B64" s="228"/>
      <c r="C64" s="278"/>
      <c r="D64" s="278"/>
      <c r="E64" s="277"/>
      <c r="F64" s="241"/>
      <c r="G64" s="241"/>
      <c r="H64" s="241"/>
      <c r="I64" s="241"/>
      <c r="J64" s="276" t="s">
        <v>11</v>
      </c>
      <c r="K64" s="27"/>
      <c r="L64" s="242"/>
      <c r="M64" s="241"/>
      <c r="N64" s="276" t="s">
        <v>11</v>
      </c>
      <c r="O64" s="27"/>
      <c r="P64" s="242"/>
      <c r="Q64" s="241"/>
      <c r="R64" s="276" t="s">
        <v>11</v>
      </c>
      <c r="S64" s="27"/>
    </row>
    <row r="65" spans="1:19" s="34" customFormat="1" ht="14.25" customHeight="1" x14ac:dyDescent="0.2">
      <c r="A65" s="251" t="s">
        <v>410</v>
      </c>
      <c r="B65" s="228" t="s">
        <v>752</v>
      </c>
      <c r="C65" s="283" t="s">
        <v>64</v>
      </c>
      <c r="D65" s="283"/>
      <c r="E65" s="282">
        <v>2181</v>
      </c>
      <c r="F65" s="241"/>
      <c r="G65" s="280">
        <v>10100</v>
      </c>
      <c r="H65" s="280">
        <v>6900</v>
      </c>
      <c r="I65" s="280">
        <v>16900</v>
      </c>
      <c r="J65" s="279">
        <v>7.7487391104997707</v>
      </c>
      <c r="K65" s="27"/>
      <c r="L65" s="281"/>
      <c r="M65" s="280">
        <v>2700</v>
      </c>
      <c r="N65" s="279">
        <v>1.2379642365887207</v>
      </c>
      <c r="O65" s="27"/>
      <c r="P65" s="281"/>
      <c r="Q65" s="280">
        <v>19700</v>
      </c>
      <c r="R65" s="279">
        <v>9.0325538743695546</v>
      </c>
      <c r="S65" s="27"/>
    </row>
    <row r="66" spans="1:19" s="34" customFormat="1" ht="14.25" customHeight="1" x14ac:dyDescent="0.2">
      <c r="A66" s="228" t="s">
        <v>11</v>
      </c>
      <c r="B66" s="228"/>
      <c r="C66" s="278"/>
      <c r="D66" s="278"/>
      <c r="E66" s="277"/>
      <c r="F66" s="241"/>
      <c r="G66" s="241"/>
      <c r="H66" s="241"/>
      <c r="I66" s="241"/>
      <c r="J66" s="279" t="s">
        <v>11</v>
      </c>
      <c r="K66" s="27"/>
      <c r="L66" s="242"/>
      <c r="M66" s="241"/>
      <c r="N66" s="279" t="s">
        <v>11</v>
      </c>
      <c r="O66" s="27"/>
      <c r="P66" s="242"/>
      <c r="Q66" s="241"/>
      <c r="R66" s="279" t="s">
        <v>11</v>
      </c>
      <c r="S66" s="27"/>
    </row>
    <row r="67" spans="1:19" s="34" customFormat="1" ht="14.25" customHeight="1" x14ac:dyDescent="0.2">
      <c r="A67" s="228" t="s">
        <v>411</v>
      </c>
      <c r="B67" s="228" t="s">
        <v>753</v>
      </c>
      <c r="C67" s="278" t="s">
        <v>65</v>
      </c>
      <c r="D67" s="278"/>
      <c r="E67" s="277">
        <v>96</v>
      </c>
      <c r="F67" s="241"/>
      <c r="G67" s="241">
        <v>46</v>
      </c>
      <c r="H67" s="241">
        <v>107</v>
      </c>
      <c r="I67" s="241">
        <v>153</v>
      </c>
      <c r="J67" s="276">
        <v>1.59375</v>
      </c>
      <c r="K67" s="27" t="s">
        <v>11</v>
      </c>
      <c r="L67" s="242"/>
      <c r="M67" s="241">
        <v>1</v>
      </c>
      <c r="N67" s="276">
        <v>1.0416666666666666E-2</v>
      </c>
      <c r="O67" s="27" t="s">
        <v>11</v>
      </c>
      <c r="P67" s="242"/>
      <c r="Q67" s="241">
        <v>154</v>
      </c>
      <c r="R67" s="276">
        <v>1.6041666666666667</v>
      </c>
      <c r="S67" s="27" t="s">
        <v>11</v>
      </c>
    </row>
    <row r="68" spans="1:19" s="34" customFormat="1" ht="14.25" customHeight="1" x14ac:dyDescent="0.2">
      <c r="A68" s="228" t="s">
        <v>412</v>
      </c>
      <c r="B68" s="228" t="s">
        <v>754</v>
      </c>
      <c r="C68" s="278" t="s">
        <v>66</v>
      </c>
      <c r="D68" s="278"/>
      <c r="E68" s="277">
        <v>191</v>
      </c>
      <c r="F68" s="241"/>
      <c r="G68" s="241">
        <v>599</v>
      </c>
      <c r="H68" s="241">
        <v>0</v>
      </c>
      <c r="I68" s="241">
        <v>599</v>
      </c>
      <c r="J68" s="276">
        <v>3.1361256544502618</v>
      </c>
      <c r="K68" s="27" t="s">
        <v>11</v>
      </c>
      <c r="L68" s="242"/>
      <c r="M68" s="241">
        <v>1069</v>
      </c>
      <c r="N68" s="276">
        <v>5.5968586387434556</v>
      </c>
      <c r="O68" s="27" t="s">
        <v>11</v>
      </c>
      <c r="P68" s="242"/>
      <c r="Q68" s="241">
        <v>1668</v>
      </c>
      <c r="R68" s="276">
        <v>8.7329842931937165</v>
      </c>
      <c r="S68" s="27" t="s">
        <v>11</v>
      </c>
    </row>
    <row r="69" spans="1:19" s="34" customFormat="1" ht="14.25" customHeight="1" x14ac:dyDescent="0.2">
      <c r="A69" s="228" t="s">
        <v>413</v>
      </c>
      <c r="B69" s="228" t="s">
        <v>755</v>
      </c>
      <c r="C69" s="278" t="s">
        <v>67</v>
      </c>
      <c r="D69" s="278"/>
      <c r="E69" s="277">
        <v>85</v>
      </c>
      <c r="F69" s="241"/>
      <c r="G69" s="241">
        <v>102</v>
      </c>
      <c r="H69" s="241">
        <v>317</v>
      </c>
      <c r="I69" s="241">
        <v>419</v>
      </c>
      <c r="J69" s="276">
        <v>4.9294117647058826</v>
      </c>
      <c r="K69" s="27" t="s">
        <v>11</v>
      </c>
      <c r="L69" s="242"/>
      <c r="M69" s="241">
        <v>20</v>
      </c>
      <c r="N69" s="276">
        <v>0.23529411764705882</v>
      </c>
      <c r="O69" s="27" t="s">
        <v>11</v>
      </c>
      <c r="P69" s="242"/>
      <c r="Q69" s="241">
        <v>439</v>
      </c>
      <c r="R69" s="276">
        <v>5.1647058823529415</v>
      </c>
      <c r="S69" s="27" t="s">
        <v>11</v>
      </c>
    </row>
    <row r="70" spans="1:19" s="34" customFormat="1" ht="14.25" customHeight="1" x14ac:dyDescent="0.2">
      <c r="A70" s="228" t="s">
        <v>414</v>
      </c>
      <c r="B70" s="228" t="s">
        <v>756</v>
      </c>
      <c r="C70" s="278" t="s">
        <v>68</v>
      </c>
      <c r="D70" s="278"/>
      <c r="E70" s="277">
        <v>24</v>
      </c>
      <c r="F70" s="241"/>
      <c r="G70" s="241">
        <v>76</v>
      </c>
      <c r="H70" s="241">
        <v>68</v>
      </c>
      <c r="I70" s="241">
        <v>144</v>
      </c>
      <c r="J70" s="276">
        <v>6</v>
      </c>
      <c r="K70" s="27" t="s">
        <v>11</v>
      </c>
      <c r="L70" s="242"/>
      <c r="M70" s="241">
        <v>11</v>
      </c>
      <c r="N70" s="276">
        <v>0.45833333333333331</v>
      </c>
      <c r="O70" s="27" t="s">
        <v>11</v>
      </c>
      <c r="P70" s="242"/>
      <c r="Q70" s="241">
        <v>155</v>
      </c>
      <c r="R70" s="276">
        <v>6.458333333333333</v>
      </c>
      <c r="S70" s="27" t="s">
        <v>11</v>
      </c>
    </row>
    <row r="71" spans="1:19" s="34" customFormat="1" ht="14.25" customHeight="1" x14ac:dyDescent="0.2">
      <c r="A71" s="228" t="s">
        <v>415</v>
      </c>
      <c r="B71" s="228" t="s">
        <v>757</v>
      </c>
      <c r="C71" s="278" t="s">
        <v>69</v>
      </c>
      <c r="D71" s="278"/>
      <c r="E71" s="277">
        <v>123</v>
      </c>
      <c r="F71" s="241"/>
      <c r="G71" s="241">
        <v>89</v>
      </c>
      <c r="H71" s="241">
        <v>793</v>
      </c>
      <c r="I71" s="241">
        <v>882</v>
      </c>
      <c r="J71" s="276">
        <v>7.1707317073170733</v>
      </c>
      <c r="K71" s="27" t="s">
        <v>11</v>
      </c>
      <c r="L71" s="242"/>
      <c r="M71" s="241">
        <v>98</v>
      </c>
      <c r="N71" s="276">
        <v>0.7967479674796748</v>
      </c>
      <c r="O71" s="27" t="s">
        <v>11</v>
      </c>
      <c r="P71" s="242"/>
      <c r="Q71" s="241">
        <v>980</v>
      </c>
      <c r="R71" s="276">
        <v>7.9674796747967482</v>
      </c>
      <c r="S71" s="27" t="s">
        <v>11</v>
      </c>
    </row>
    <row r="72" spans="1:19" s="34" customFormat="1" ht="14.25" customHeight="1" x14ac:dyDescent="0.2">
      <c r="A72" s="228" t="s">
        <v>416</v>
      </c>
      <c r="B72" s="228" t="s">
        <v>758</v>
      </c>
      <c r="C72" s="278" t="s">
        <v>70</v>
      </c>
      <c r="D72" s="278"/>
      <c r="E72" s="277">
        <v>141</v>
      </c>
      <c r="F72" s="241"/>
      <c r="G72" s="241">
        <v>960</v>
      </c>
      <c r="H72" s="241">
        <v>65</v>
      </c>
      <c r="I72" s="241">
        <v>1025</v>
      </c>
      <c r="J72" s="276">
        <v>7.2695035460992905</v>
      </c>
      <c r="K72" s="27" t="s">
        <v>11</v>
      </c>
      <c r="L72" s="242"/>
      <c r="M72" s="241">
        <v>31</v>
      </c>
      <c r="N72" s="276">
        <v>0.21985815602836881</v>
      </c>
      <c r="O72" s="27" t="s">
        <v>11</v>
      </c>
      <c r="P72" s="242"/>
      <c r="Q72" s="241">
        <v>1056</v>
      </c>
      <c r="R72" s="276">
        <v>7.4893617021276597</v>
      </c>
      <c r="S72" s="27" t="s">
        <v>11</v>
      </c>
    </row>
    <row r="73" spans="1:19" s="34" customFormat="1" ht="14.25" customHeight="1" x14ac:dyDescent="0.2">
      <c r="A73" s="228" t="s">
        <v>417</v>
      </c>
      <c r="B73" s="228" t="s">
        <v>759</v>
      </c>
      <c r="C73" s="278" t="s">
        <v>71</v>
      </c>
      <c r="D73" s="278"/>
      <c r="E73" s="277">
        <v>36</v>
      </c>
      <c r="F73" s="241"/>
      <c r="G73" s="241">
        <v>109</v>
      </c>
      <c r="H73" s="241">
        <v>82</v>
      </c>
      <c r="I73" s="241">
        <v>191</v>
      </c>
      <c r="J73" s="276">
        <v>5.3055555555555554</v>
      </c>
      <c r="K73" s="27" t="s">
        <v>11</v>
      </c>
      <c r="L73" s="242"/>
      <c r="M73" s="241">
        <v>0</v>
      </c>
      <c r="N73" s="276">
        <v>0</v>
      </c>
      <c r="O73" s="27" t="s">
        <v>11</v>
      </c>
      <c r="P73" s="242"/>
      <c r="Q73" s="241">
        <v>191</v>
      </c>
      <c r="R73" s="276">
        <v>5.3055555555555554</v>
      </c>
      <c r="S73" s="27" t="s">
        <v>11</v>
      </c>
    </row>
    <row r="74" spans="1:19" s="34" customFormat="1" ht="14.25" customHeight="1" x14ac:dyDescent="0.2">
      <c r="A74" s="228" t="s">
        <v>418</v>
      </c>
      <c r="B74" s="228" t="s">
        <v>760</v>
      </c>
      <c r="C74" s="278" t="s">
        <v>72</v>
      </c>
      <c r="D74" s="278"/>
      <c r="E74" s="277">
        <v>67</v>
      </c>
      <c r="F74" s="241"/>
      <c r="G74" s="241">
        <v>455</v>
      </c>
      <c r="H74" s="241">
        <v>228</v>
      </c>
      <c r="I74" s="241">
        <v>683</v>
      </c>
      <c r="J74" s="276">
        <v>10.194029850746269</v>
      </c>
      <c r="K74" s="27" t="s">
        <v>11</v>
      </c>
      <c r="L74" s="242"/>
      <c r="M74" s="241">
        <v>0</v>
      </c>
      <c r="N74" s="276">
        <v>0</v>
      </c>
      <c r="O74" s="27" t="s">
        <v>11</v>
      </c>
      <c r="P74" s="242"/>
      <c r="Q74" s="241">
        <v>683</v>
      </c>
      <c r="R74" s="276">
        <v>10.194029850746269</v>
      </c>
      <c r="S74" s="27" t="s">
        <v>11</v>
      </c>
    </row>
    <row r="75" spans="1:19" s="34" customFormat="1" ht="14.25" customHeight="1" x14ac:dyDescent="0.2">
      <c r="A75" s="228" t="s">
        <v>419</v>
      </c>
      <c r="B75" s="228" t="s">
        <v>761</v>
      </c>
      <c r="C75" s="278" t="s">
        <v>73</v>
      </c>
      <c r="D75" s="278"/>
      <c r="E75" s="277">
        <v>114</v>
      </c>
      <c r="F75" s="241"/>
      <c r="G75" s="241">
        <v>3236</v>
      </c>
      <c r="H75" s="241">
        <v>555</v>
      </c>
      <c r="I75" s="241">
        <v>3791</v>
      </c>
      <c r="J75" s="276">
        <v>33.254385964912281</v>
      </c>
      <c r="K75" s="27" t="s">
        <v>11</v>
      </c>
      <c r="L75" s="242"/>
      <c r="M75" s="241">
        <v>537</v>
      </c>
      <c r="N75" s="276">
        <v>4.7105263157894735</v>
      </c>
      <c r="O75" s="27" t="s">
        <v>11</v>
      </c>
      <c r="P75" s="242"/>
      <c r="Q75" s="241">
        <v>4328</v>
      </c>
      <c r="R75" s="276">
        <v>37.964912280701753</v>
      </c>
      <c r="S75" s="27" t="s">
        <v>11</v>
      </c>
    </row>
    <row r="76" spans="1:19" s="34" customFormat="1" ht="14.25" customHeight="1" x14ac:dyDescent="0.2">
      <c r="A76" s="228" t="s">
        <v>420</v>
      </c>
      <c r="B76" s="228" t="s">
        <v>762</v>
      </c>
      <c r="C76" s="278" t="s">
        <v>74</v>
      </c>
      <c r="D76" s="278"/>
      <c r="E76" s="277">
        <v>166</v>
      </c>
      <c r="F76" s="241"/>
      <c r="G76" s="241">
        <v>836</v>
      </c>
      <c r="H76" s="241">
        <v>0</v>
      </c>
      <c r="I76" s="241">
        <v>836</v>
      </c>
      <c r="J76" s="276">
        <v>5.0361445783132526</v>
      </c>
      <c r="K76" s="27" t="s">
        <v>11</v>
      </c>
      <c r="L76" s="242"/>
      <c r="M76" s="241">
        <v>272</v>
      </c>
      <c r="N76" s="276">
        <v>1.6385542168674698</v>
      </c>
      <c r="O76" s="27" t="s">
        <v>11</v>
      </c>
      <c r="P76" s="242"/>
      <c r="Q76" s="241">
        <v>1108</v>
      </c>
      <c r="R76" s="276">
        <v>6.6746987951807233</v>
      </c>
      <c r="S76" s="27" t="s">
        <v>11</v>
      </c>
    </row>
    <row r="77" spans="1:19" s="34" customFormat="1" ht="14.25" customHeight="1" x14ac:dyDescent="0.2">
      <c r="A77" s="228" t="s">
        <v>421</v>
      </c>
      <c r="B77" s="228" t="s">
        <v>763</v>
      </c>
      <c r="C77" s="278" t="s">
        <v>75</v>
      </c>
      <c r="D77" s="278"/>
      <c r="E77" s="277">
        <v>323</v>
      </c>
      <c r="F77" s="241"/>
      <c r="G77" s="241">
        <v>828</v>
      </c>
      <c r="H77" s="241">
        <v>1699</v>
      </c>
      <c r="I77" s="241">
        <v>2527</v>
      </c>
      <c r="J77" s="276">
        <v>7.8235294117647056</v>
      </c>
      <c r="K77" s="27" t="s">
        <v>11</v>
      </c>
      <c r="L77" s="242"/>
      <c r="M77" s="241">
        <v>33</v>
      </c>
      <c r="N77" s="276">
        <v>0.1021671826625387</v>
      </c>
      <c r="O77" s="27" t="s">
        <v>11</v>
      </c>
      <c r="P77" s="242"/>
      <c r="Q77" s="241">
        <v>2560</v>
      </c>
      <c r="R77" s="276">
        <v>7.9256965944272446</v>
      </c>
      <c r="S77" s="27" t="s">
        <v>11</v>
      </c>
    </row>
    <row r="78" spans="1:19" s="34" customFormat="1" ht="14.25" customHeight="1" x14ac:dyDescent="0.2">
      <c r="A78" s="228" t="s">
        <v>422</v>
      </c>
      <c r="B78" s="228" t="s">
        <v>764</v>
      </c>
      <c r="C78" s="278" t="s">
        <v>76</v>
      </c>
      <c r="D78" s="278"/>
      <c r="E78" s="277">
        <v>68</v>
      </c>
      <c r="F78" s="241"/>
      <c r="G78" s="241">
        <v>23</v>
      </c>
      <c r="H78" s="241">
        <v>200</v>
      </c>
      <c r="I78" s="241">
        <v>223</v>
      </c>
      <c r="J78" s="276">
        <v>3.2794117647058822</v>
      </c>
      <c r="K78" s="27" t="s">
        <v>11</v>
      </c>
      <c r="L78" s="242"/>
      <c r="M78" s="241">
        <v>1</v>
      </c>
      <c r="N78" s="276">
        <v>1.4705882352941176E-2</v>
      </c>
      <c r="O78" s="27" t="s">
        <v>11</v>
      </c>
      <c r="P78" s="242"/>
      <c r="Q78" s="241">
        <v>224</v>
      </c>
      <c r="R78" s="276">
        <v>3.2941176470588234</v>
      </c>
      <c r="S78" s="27" t="s">
        <v>11</v>
      </c>
    </row>
    <row r="79" spans="1:19" s="34" customFormat="1" ht="14.25" customHeight="1" x14ac:dyDescent="0.2">
      <c r="A79" s="228" t="s">
        <v>423</v>
      </c>
      <c r="B79" s="228" t="s">
        <v>765</v>
      </c>
      <c r="C79" s="278" t="s">
        <v>77</v>
      </c>
      <c r="D79" s="278"/>
      <c r="E79" s="277">
        <v>68</v>
      </c>
      <c r="F79" s="241"/>
      <c r="G79" s="241">
        <v>159</v>
      </c>
      <c r="H79" s="241">
        <v>501</v>
      </c>
      <c r="I79" s="241">
        <v>660</v>
      </c>
      <c r="J79" s="276">
        <v>9.7058823529411757</v>
      </c>
      <c r="K79" s="27" t="s">
        <v>11</v>
      </c>
      <c r="L79" s="242"/>
      <c r="M79" s="241">
        <v>29</v>
      </c>
      <c r="N79" s="276">
        <v>0.4264705882352941</v>
      </c>
      <c r="O79" s="27" t="s">
        <v>11</v>
      </c>
      <c r="P79" s="242"/>
      <c r="Q79" s="241">
        <v>689</v>
      </c>
      <c r="R79" s="276">
        <v>10.132352941176471</v>
      </c>
      <c r="S79" s="27" t="s">
        <v>11</v>
      </c>
    </row>
    <row r="80" spans="1:19" s="34" customFormat="1" ht="14.25" customHeight="1" x14ac:dyDescent="0.2">
      <c r="A80" s="228" t="s">
        <v>424</v>
      </c>
      <c r="B80" s="228" t="s">
        <v>766</v>
      </c>
      <c r="C80" s="278" t="s">
        <v>78</v>
      </c>
      <c r="D80" s="278"/>
      <c r="E80" s="277">
        <v>20</v>
      </c>
      <c r="F80" s="241"/>
      <c r="G80" s="241">
        <v>180</v>
      </c>
      <c r="H80" s="241">
        <v>51</v>
      </c>
      <c r="I80" s="241">
        <v>231</v>
      </c>
      <c r="J80" s="276">
        <v>11.55</v>
      </c>
      <c r="K80" s="27" t="s">
        <v>11</v>
      </c>
      <c r="L80" s="242"/>
      <c r="M80" s="241">
        <v>2</v>
      </c>
      <c r="N80" s="276">
        <v>0.1</v>
      </c>
      <c r="O80" s="27" t="s">
        <v>11</v>
      </c>
      <c r="P80" s="242"/>
      <c r="Q80" s="241">
        <v>233</v>
      </c>
      <c r="R80" s="276">
        <v>11.65</v>
      </c>
      <c r="S80" s="27" t="s">
        <v>11</v>
      </c>
    </row>
    <row r="81" spans="1:19" s="34" customFormat="1" ht="14.25" customHeight="1" x14ac:dyDescent="0.2">
      <c r="A81" s="228" t="s">
        <v>425</v>
      </c>
      <c r="B81" s="228" t="s">
        <v>767</v>
      </c>
      <c r="C81" s="278" t="s">
        <v>79</v>
      </c>
      <c r="D81" s="278"/>
      <c r="E81" s="277">
        <v>107</v>
      </c>
      <c r="F81" s="241"/>
      <c r="G81" s="241">
        <v>121</v>
      </c>
      <c r="H81" s="241">
        <v>310</v>
      </c>
      <c r="I81" s="241">
        <v>431</v>
      </c>
      <c r="J81" s="276">
        <v>4.02803738317757</v>
      </c>
      <c r="K81" s="27" t="s">
        <v>11</v>
      </c>
      <c r="L81" s="242"/>
      <c r="M81" s="241">
        <v>1</v>
      </c>
      <c r="N81" s="276">
        <v>9.3457943925233638E-3</v>
      </c>
      <c r="O81" s="27" t="s">
        <v>11</v>
      </c>
      <c r="P81" s="242"/>
      <c r="Q81" s="241">
        <v>432</v>
      </c>
      <c r="R81" s="276">
        <v>4.037383177570093</v>
      </c>
      <c r="S81" s="27" t="s">
        <v>11</v>
      </c>
    </row>
    <row r="82" spans="1:19" s="34" customFormat="1" ht="14.25" customHeight="1" x14ac:dyDescent="0.2">
      <c r="A82" s="228" t="s">
        <v>426</v>
      </c>
      <c r="B82" s="228" t="s">
        <v>768</v>
      </c>
      <c r="C82" s="278" t="s">
        <v>80</v>
      </c>
      <c r="D82" s="278"/>
      <c r="E82" s="277">
        <v>23</v>
      </c>
      <c r="F82" s="241"/>
      <c r="G82" s="241">
        <v>143</v>
      </c>
      <c r="H82" s="241">
        <v>100</v>
      </c>
      <c r="I82" s="241">
        <v>243</v>
      </c>
      <c r="J82" s="276">
        <v>10.565217391304348</v>
      </c>
      <c r="K82" s="27" t="s">
        <v>11</v>
      </c>
      <c r="L82" s="242"/>
      <c r="M82" s="241">
        <v>1</v>
      </c>
      <c r="N82" s="276">
        <v>4.3478260869565216E-2</v>
      </c>
      <c r="O82" s="27" t="s">
        <v>11</v>
      </c>
      <c r="P82" s="242"/>
      <c r="Q82" s="241">
        <v>244</v>
      </c>
      <c r="R82" s="276">
        <v>10.608695652173912</v>
      </c>
      <c r="S82" s="27" t="s">
        <v>11</v>
      </c>
    </row>
    <row r="83" spans="1:19" s="34" customFormat="1" ht="14.25" customHeight="1" x14ac:dyDescent="0.2">
      <c r="A83" s="228" t="s">
        <v>427</v>
      </c>
      <c r="B83" s="228" t="s">
        <v>769</v>
      </c>
      <c r="C83" s="278" t="s">
        <v>81</v>
      </c>
      <c r="D83" s="278"/>
      <c r="E83" s="277">
        <v>49</v>
      </c>
      <c r="F83" s="241"/>
      <c r="G83" s="241">
        <v>245</v>
      </c>
      <c r="H83" s="241">
        <v>617</v>
      </c>
      <c r="I83" s="241">
        <v>862</v>
      </c>
      <c r="J83" s="276">
        <v>17.591836734693878</v>
      </c>
      <c r="K83" s="27" t="s">
        <v>11</v>
      </c>
      <c r="L83" s="242"/>
      <c r="M83" s="241">
        <v>0</v>
      </c>
      <c r="N83" s="276">
        <v>0</v>
      </c>
      <c r="O83" s="27" t="s">
        <v>11</v>
      </c>
      <c r="P83" s="242"/>
      <c r="Q83" s="241">
        <v>862</v>
      </c>
      <c r="R83" s="276">
        <v>17.591836734693878</v>
      </c>
      <c r="S83" s="27" t="s">
        <v>11</v>
      </c>
    </row>
    <row r="84" spans="1:19" s="34" customFormat="1" ht="14.25" customHeight="1" x14ac:dyDescent="0.2">
      <c r="A84" s="228" t="s">
        <v>428</v>
      </c>
      <c r="B84" s="228" t="s">
        <v>770</v>
      </c>
      <c r="C84" s="278" t="s">
        <v>82</v>
      </c>
      <c r="D84" s="278"/>
      <c r="E84" s="277">
        <v>33</v>
      </c>
      <c r="F84" s="241"/>
      <c r="G84" s="241">
        <v>86</v>
      </c>
      <c r="H84" s="241">
        <v>14</v>
      </c>
      <c r="I84" s="241">
        <v>100</v>
      </c>
      <c r="J84" s="276">
        <v>3.0303030303030303</v>
      </c>
      <c r="K84" s="27" t="s">
        <v>11</v>
      </c>
      <c r="L84" s="242"/>
      <c r="M84" s="241">
        <v>25</v>
      </c>
      <c r="N84" s="276">
        <v>0.75757575757575757</v>
      </c>
      <c r="O84" s="27" t="s">
        <v>11</v>
      </c>
      <c r="P84" s="242"/>
      <c r="Q84" s="241">
        <v>125</v>
      </c>
      <c r="R84" s="276">
        <v>3.7878787878787881</v>
      </c>
      <c r="S84" s="27" t="s">
        <v>11</v>
      </c>
    </row>
    <row r="85" spans="1:19" s="34" customFormat="1" ht="14.25" customHeight="1" x14ac:dyDescent="0.2">
      <c r="A85" s="228" t="s">
        <v>429</v>
      </c>
      <c r="B85" s="228" t="s">
        <v>771</v>
      </c>
      <c r="C85" s="278" t="s">
        <v>83</v>
      </c>
      <c r="D85" s="278"/>
      <c r="E85" s="277">
        <v>226</v>
      </c>
      <c r="F85" s="241"/>
      <c r="G85" s="241">
        <v>505</v>
      </c>
      <c r="H85" s="241">
        <v>320</v>
      </c>
      <c r="I85" s="241">
        <v>825</v>
      </c>
      <c r="J85" s="276">
        <v>3.6504424778761062</v>
      </c>
      <c r="K85" s="27" t="s">
        <v>11</v>
      </c>
      <c r="L85" s="242"/>
      <c r="M85" s="241">
        <v>458</v>
      </c>
      <c r="N85" s="276">
        <v>2.0265486725663715</v>
      </c>
      <c r="O85" s="27" t="s">
        <v>11</v>
      </c>
      <c r="P85" s="242"/>
      <c r="Q85" s="241">
        <v>1283</v>
      </c>
      <c r="R85" s="276">
        <v>5.6769911504424782</v>
      </c>
      <c r="S85" s="27" t="s">
        <v>11</v>
      </c>
    </row>
    <row r="86" spans="1:19" s="34" customFormat="1" ht="14.25" customHeight="1" x14ac:dyDescent="0.2">
      <c r="A86" s="228" t="s">
        <v>430</v>
      </c>
      <c r="B86" s="228" t="s">
        <v>772</v>
      </c>
      <c r="C86" s="278" t="s">
        <v>84</v>
      </c>
      <c r="D86" s="278"/>
      <c r="E86" s="277">
        <v>139</v>
      </c>
      <c r="F86" s="241"/>
      <c r="G86" s="241">
        <v>659</v>
      </c>
      <c r="H86" s="241">
        <v>471</v>
      </c>
      <c r="I86" s="241">
        <v>1130</v>
      </c>
      <c r="J86" s="276">
        <v>8.129496402877697</v>
      </c>
      <c r="K86" s="27" t="s">
        <v>11</v>
      </c>
      <c r="L86" s="242"/>
      <c r="M86" s="241">
        <v>20</v>
      </c>
      <c r="N86" s="276">
        <v>0.14388489208633093</v>
      </c>
      <c r="O86" s="27" t="s">
        <v>11</v>
      </c>
      <c r="P86" s="242"/>
      <c r="Q86" s="241">
        <v>1150</v>
      </c>
      <c r="R86" s="276">
        <v>8.2733812949640289</v>
      </c>
      <c r="S86" s="27" t="s">
        <v>11</v>
      </c>
    </row>
    <row r="87" spans="1:19" s="34" customFormat="1" ht="14.25" customHeight="1" x14ac:dyDescent="0.2">
      <c r="A87" s="228" t="s">
        <v>431</v>
      </c>
      <c r="B87" s="228" t="s">
        <v>773</v>
      </c>
      <c r="C87" s="278" t="s">
        <v>85</v>
      </c>
      <c r="D87" s="278"/>
      <c r="E87" s="277">
        <v>82</v>
      </c>
      <c r="F87" s="241"/>
      <c r="G87" s="241">
        <v>603</v>
      </c>
      <c r="H87" s="241">
        <v>358</v>
      </c>
      <c r="I87" s="241">
        <v>961</v>
      </c>
      <c r="J87" s="276">
        <v>11.719512195121951</v>
      </c>
      <c r="K87" s="27" t="s">
        <v>11</v>
      </c>
      <c r="L87" s="242"/>
      <c r="M87" s="241">
        <v>130</v>
      </c>
      <c r="N87" s="276">
        <v>1.5853658536585367</v>
      </c>
      <c r="O87" s="27" t="s">
        <v>11</v>
      </c>
      <c r="P87" s="242"/>
      <c r="Q87" s="241">
        <v>1091</v>
      </c>
      <c r="R87" s="276">
        <v>13.304878048780488</v>
      </c>
      <c r="S87" s="27" t="s">
        <v>11</v>
      </c>
    </row>
    <row r="88" spans="1:19" s="34" customFormat="1" ht="14.25" customHeight="1" x14ac:dyDescent="0.2">
      <c r="A88" s="228" t="s">
        <v>11</v>
      </c>
      <c r="B88" s="228"/>
      <c r="C88" s="278"/>
      <c r="D88" s="278"/>
      <c r="E88" s="277"/>
      <c r="F88" s="241"/>
      <c r="G88" s="241"/>
      <c r="H88" s="241"/>
      <c r="I88" s="241"/>
      <c r="J88" s="276" t="s">
        <v>11</v>
      </c>
      <c r="K88" s="27"/>
      <c r="L88" s="242"/>
      <c r="M88" s="241"/>
      <c r="N88" s="276" t="s">
        <v>11</v>
      </c>
      <c r="O88" s="27"/>
      <c r="P88" s="242"/>
      <c r="Q88" s="241"/>
      <c r="R88" s="276" t="s">
        <v>11</v>
      </c>
      <c r="S88" s="27"/>
    </row>
    <row r="89" spans="1:19" s="34" customFormat="1" ht="14.25" customHeight="1" x14ac:dyDescent="0.2">
      <c r="A89" s="251" t="s">
        <v>432</v>
      </c>
      <c r="B89" s="228" t="s">
        <v>774</v>
      </c>
      <c r="C89" s="283" t="s">
        <v>86</v>
      </c>
      <c r="D89" s="283"/>
      <c r="E89" s="282">
        <v>1849</v>
      </c>
      <c r="F89" s="241"/>
      <c r="G89" s="280">
        <v>7400</v>
      </c>
      <c r="H89" s="280">
        <v>7400</v>
      </c>
      <c r="I89" s="280">
        <v>14800</v>
      </c>
      <c r="J89" s="279">
        <v>8.0043266630611143</v>
      </c>
      <c r="K89" s="27"/>
      <c r="L89" s="281"/>
      <c r="M89" s="280">
        <v>1800</v>
      </c>
      <c r="N89" s="279">
        <v>0.97349918875067609</v>
      </c>
      <c r="O89" s="27"/>
      <c r="P89" s="281"/>
      <c r="Q89" s="280">
        <v>16600</v>
      </c>
      <c r="R89" s="279">
        <v>8.9778258518117902</v>
      </c>
      <c r="S89" s="27"/>
    </row>
    <row r="90" spans="1:19" s="34" customFormat="1" ht="14.25" customHeight="1" x14ac:dyDescent="0.2">
      <c r="A90" s="228" t="s">
        <v>11</v>
      </c>
      <c r="B90" s="228"/>
      <c r="C90" s="278"/>
      <c r="D90" s="278"/>
      <c r="E90" s="277"/>
      <c r="F90" s="241"/>
      <c r="G90" s="241"/>
      <c r="H90" s="241"/>
      <c r="I90" s="241"/>
      <c r="J90" s="279" t="s">
        <v>11</v>
      </c>
      <c r="K90" s="27"/>
      <c r="L90" s="242"/>
      <c r="M90" s="241"/>
      <c r="N90" s="279" t="s">
        <v>11</v>
      </c>
      <c r="O90" s="27"/>
      <c r="P90" s="242"/>
      <c r="Q90" s="241"/>
      <c r="R90" s="279" t="s">
        <v>11</v>
      </c>
      <c r="S90" s="27"/>
    </row>
    <row r="91" spans="1:19" s="34" customFormat="1" ht="14.25" customHeight="1" x14ac:dyDescent="0.2">
      <c r="A91" s="228" t="s">
        <v>433</v>
      </c>
      <c r="B91" s="228" t="s">
        <v>775</v>
      </c>
      <c r="C91" s="278" t="s">
        <v>87</v>
      </c>
      <c r="D91" s="278"/>
      <c r="E91" s="277">
        <v>52</v>
      </c>
      <c r="F91" s="241"/>
      <c r="G91" s="241">
        <v>44</v>
      </c>
      <c r="H91" s="241">
        <v>57</v>
      </c>
      <c r="I91" s="241">
        <v>101</v>
      </c>
      <c r="J91" s="276">
        <v>1.9423076923076923</v>
      </c>
      <c r="K91" s="27" t="s">
        <v>11</v>
      </c>
      <c r="L91" s="242"/>
      <c r="M91" s="241">
        <v>132</v>
      </c>
      <c r="N91" s="276">
        <v>2.5384615384615383</v>
      </c>
      <c r="O91" s="27" t="s">
        <v>11</v>
      </c>
      <c r="P91" s="242"/>
      <c r="Q91" s="241">
        <v>233</v>
      </c>
      <c r="R91" s="276">
        <v>4.4807692307692308</v>
      </c>
      <c r="S91" s="27" t="s">
        <v>11</v>
      </c>
    </row>
    <row r="92" spans="1:19" s="34" customFormat="1" ht="14.25" customHeight="1" x14ac:dyDescent="0.2">
      <c r="A92" s="228" t="s">
        <v>434</v>
      </c>
      <c r="B92" s="228" t="s">
        <v>776</v>
      </c>
      <c r="C92" s="278" t="s">
        <v>88</v>
      </c>
      <c r="D92" s="278"/>
      <c r="E92" s="277">
        <v>50</v>
      </c>
      <c r="F92" s="241"/>
      <c r="G92" s="241">
        <v>59</v>
      </c>
      <c r="H92" s="241">
        <v>0</v>
      </c>
      <c r="I92" s="241">
        <v>59</v>
      </c>
      <c r="J92" s="276">
        <v>1.18</v>
      </c>
      <c r="K92" s="27" t="s">
        <v>11</v>
      </c>
      <c r="L92" s="242"/>
      <c r="M92" s="241">
        <v>54</v>
      </c>
      <c r="N92" s="276">
        <v>1.08</v>
      </c>
      <c r="O92" s="27" t="s">
        <v>11</v>
      </c>
      <c r="P92" s="242"/>
      <c r="Q92" s="241">
        <v>113</v>
      </c>
      <c r="R92" s="276">
        <v>2.2599999999999998</v>
      </c>
      <c r="S92" s="27" t="s">
        <v>11</v>
      </c>
    </row>
    <row r="93" spans="1:19" s="34" customFormat="1" ht="14.25" customHeight="1" x14ac:dyDescent="0.2">
      <c r="A93" s="228" t="s">
        <v>435</v>
      </c>
      <c r="B93" s="228" t="s">
        <v>777</v>
      </c>
      <c r="C93" s="278" t="s">
        <v>89</v>
      </c>
      <c r="D93" s="278"/>
      <c r="E93" s="277">
        <v>48</v>
      </c>
      <c r="F93" s="241"/>
      <c r="G93" s="241">
        <v>29</v>
      </c>
      <c r="H93" s="241">
        <v>30</v>
      </c>
      <c r="I93" s="241">
        <v>59</v>
      </c>
      <c r="J93" s="276">
        <v>1.2291666666666667</v>
      </c>
      <c r="K93" s="27">
        <v>3</v>
      </c>
      <c r="L93" s="242"/>
      <c r="M93" s="241">
        <v>0</v>
      </c>
      <c r="N93" s="276">
        <v>0</v>
      </c>
      <c r="O93" s="27">
        <v>3</v>
      </c>
      <c r="P93" s="242"/>
      <c r="Q93" s="241">
        <v>59</v>
      </c>
      <c r="R93" s="276">
        <v>1.2291666666666667</v>
      </c>
      <c r="S93" s="27">
        <v>3</v>
      </c>
    </row>
    <row r="94" spans="1:19" s="34" customFormat="1" ht="14.25" customHeight="1" x14ac:dyDescent="0.2">
      <c r="A94" s="228" t="s">
        <v>436</v>
      </c>
      <c r="B94" s="228" t="s">
        <v>778</v>
      </c>
      <c r="C94" s="278" t="s">
        <v>90</v>
      </c>
      <c r="D94" s="278"/>
      <c r="E94" s="277">
        <v>38</v>
      </c>
      <c r="F94" s="241"/>
      <c r="G94" s="241">
        <v>92</v>
      </c>
      <c r="H94" s="241">
        <v>0</v>
      </c>
      <c r="I94" s="241">
        <v>92</v>
      </c>
      <c r="J94" s="276">
        <v>2.4210526315789473</v>
      </c>
      <c r="K94" s="27" t="s">
        <v>11</v>
      </c>
      <c r="L94" s="242"/>
      <c r="M94" s="241">
        <v>237</v>
      </c>
      <c r="N94" s="276">
        <v>6.2368421052631575</v>
      </c>
      <c r="O94" s="27" t="s">
        <v>11</v>
      </c>
      <c r="P94" s="242"/>
      <c r="Q94" s="241">
        <v>329</v>
      </c>
      <c r="R94" s="276">
        <v>8.6578947368421044</v>
      </c>
      <c r="S94" s="27" t="s">
        <v>11</v>
      </c>
    </row>
    <row r="95" spans="1:19" s="34" customFormat="1" ht="14.25" customHeight="1" x14ac:dyDescent="0.2">
      <c r="A95" s="228" t="s">
        <v>437</v>
      </c>
      <c r="B95" s="228" t="s">
        <v>779</v>
      </c>
      <c r="C95" s="278" t="s">
        <v>91</v>
      </c>
      <c r="D95" s="278"/>
      <c r="E95" s="277">
        <v>32</v>
      </c>
      <c r="F95" s="241"/>
      <c r="G95" s="241">
        <v>39</v>
      </c>
      <c r="H95" s="241">
        <v>46</v>
      </c>
      <c r="I95" s="241">
        <v>85</v>
      </c>
      <c r="J95" s="276">
        <v>2.65625</v>
      </c>
      <c r="K95" s="27" t="s">
        <v>11</v>
      </c>
      <c r="L95" s="242"/>
      <c r="M95" s="241">
        <v>88</v>
      </c>
      <c r="N95" s="276">
        <v>2.75</v>
      </c>
      <c r="O95" s="27" t="s">
        <v>11</v>
      </c>
      <c r="P95" s="242"/>
      <c r="Q95" s="241">
        <v>173</v>
      </c>
      <c r="R95" s="276">
        <v>5.40625</v>
      </c>
      <c r="S95" s="27" t="s">
        <v>11</v>
      </c>
    </row>
    <row r="96" spans="1:19" s="34" customFormat="1" ht="14.25" customHeight="1" x14ac:dyDescent="0.2">
      <c r="A96" s="228" t="s">
        <v>438</v>
      </c>
      <c r="B96" s="228" t="s">
        <v>780</v>
      </c>
      <c r="C96" s="278" t="s">
        <v>92</v>
      </c>
      <c r="D96" s="278"/>
      <c r="E96" s="277">
        <v>25</v>
      </c>
      <c r="F96" s="241"/>
      <c r="G96" s="241">
        <v>56</v>
      </c>
      <c r="H96" s="241">
        <v>16</v>
      </c>
      <c r="I96" s="241">
        <v>72</v>
      </c>
      <c r="J96" s="276">
        <v>2.88</v>
      </c>
      <c r="K96" s="27" t="s">
        <v>11</v>
      </c>
      <c r="L96" s="242"/>
      <c r="M96" s="241">
        <v>13</v>
      </c>
      <c r="N96" s="276">
        <v>0.52</v>
      </c>
      <c r="O96" s="27" t="s">
        <v>11</v>
      </c>
      <c r="P96" s="242"/>
      <c r="Q96" s="241">
        <v>85</v>
      </c>
      <c r="R96" s="276">
        <v>3.4</v>
      </c>
      <c r="S96" s="27" t="s">
        <v>11</v>
      </c>
    </row>
    <row r="97" spans="1:19" s="34" customFormat="1" ht="14.25" customHeight="1" x14ac:dyDescent="0.2">
      <c r="A97" s="228" t="s">
        <v>439</v>
      </c>
      <c r="B97" s="228" t="s">
        <v>781</v>
      </c>
      <c r="C97" s="278" t="s">
        <v>93</v>
      </c>
      <c r="D97" s="278"/>
      <c r="E97" s="277">
        <v>48</v>
      </c>
      <c r="F97" s="241"/>
      <c r="G97" s="241">
        <v>50</v>
      </c>
      <c r="H97" s="241">
        <v>52</v>
      </c>
      <c r="I97" s="241">
        <v>102</v>
      </c>
      <c r="J97" s="276">
        <v>2.125</v>
      </c>
      <c r="K97" s="27" t="s">
        <v>11</v>
      </c>
      <c r="L97" s="242"/>
      <c r="M97" s="241">
        <v>171</v>
      </c>
      <c r="N97" s="276">
        <v>3.5625</v>
      </c>
      <c r="O97" s="27" t="s">
        <v>11</v>
      </c>
      <c r="P97" s="242"/>
      <c r="Q97" s="241">
        <v>273</v>
      </c>
      <c r="R97" s="276">
        <v>5.6875</v>
      </c>
      <c r="S97" s="27" t="s">
        <v>11</v>
      </c>
    </row>
    <row r="98" spans="1:19" s="34" customFormat="1" ht="14.25" customHeight="1" x14ac:dyDescent="0.2">
      <c r="A98" s="228" t="s">
        <v>440</v>
      </c>
      <c r="B98" s="228" t="s">
        <v>782</v>
      </c>
      <c r="C98" s="278" t="s">
        <v>94</v>
      </c>
      <c r="D98" s="278"/>
      <c r="E98" s="277">
        <v>65</v>
      </c>
      <c r="F98" s="241"/>
      <c r="G98" s="241">
        <v>65</v>
      </c>
      <c r="H98" s="241">
        <v>139</v>
      </c>
      <c r="I98" s="241">
        <v>204</v>
      </c>
      <c r="J98" s="276">
        <v>3.1384615384615384</v>
      </c>
      <c r="K98" s="27" t="s">
        <v>11</v>
      </c>
      <c r="L98" s="242"/>
      <c r="M98" s="241">
        <v>17</v>
      </c>
      <c r="N98" s="276">
        <v>0.26153846153846155</v>
      </c>
      <c r="O98" s="27" t="s">
        <v>11</v>
      </c>
      <c r="P98" s="242"/>
      <c r="Q98" s="241">
        <v>221</v>
      </c>
      <c r="R98" s="276">
        <v>3.4</v>
      </c>
      <c r="S98" s="27" t="s">
        <v>11</v>
      </c>
    </row>
    <row r="99" spans="1:19" s="34" customFormat="1" ht="14.25" customHeight="1" x14ac:dyDescent="0.2">
      <c r="A99" s="228" t="s">
        <v>441</v>
      </c>
      <c r="B99" s="228" t="s">
        <v>783</v>
      </c>
      <c r="C99" s="278" t="s">
        <v>95</v>
      </c>
      <c r="D99" s="278"/>
      <c r="E99" s="277">
        <v>45</v>
      </c>
      <c r="F99" s="241"/>
      <c r="G99" s="241">
        <v>89</v>
      </c>
      <c r="H99" s="241">
        <v>17</v>
      </c>
      <c r="I99" s="241">
        <v>106</v>
      </c>
      <c r="J99" s="276">
        <v>2.3555555555555556</v>
      </c>
      <c r="K99" s="27" t="s">
        <v>11</v>
      </c>
      <c r="L99" s="242"/>
      <c r="M99" s="241">
        <v>76</v>
      </c>
      <c r="N99" s="276">
        <v>1.6888888888888889</v>
      </c>
      <c r="O99" s="27" t="s">
        <v>11</v>
      </c>
      <c r="P99" s="242"/>
      <c r="Q99" s="241">
        <v>182</v>
      </c>
      <c r="R99" s="276">
        <v>4.0444444444444443</v>
      </c>
      <c r="S99" s="27" t="s">
        <v>11</v>
      </c>
    </row>
    <row r="100" spans="1:19" s="34" customFormat="1" ht="14.25" customHeight="1" x14ac:dyDescent="0.2">
      <c r="A100" s="228" t="s">
        <v>442</v>
      </c>
      <c r="B100" s="228" t="s">
        <v>784</v>
      </c>
      <c r="C100" s="278" t="s">
        <v>96</v>
      </c>
      <c r="D100" s="278"/>
      <c r="E100" s="277">
        <v>23</v>
      </c>
      <c r="F100" s="241"/>
      <c r="G100" s="241">
        <v>187</v>
      </c>
      <c r="H100" s="241">
        <v>179</v>
      </c>
      <c r="I100" s="241">
        <v>366</v>
      </c>
      <c r="J100" s="276">
        <v>15.913043478260869</v>
      </c>
      <c r="K100" s="27" t="s">
        <v>11</v>
      </c>
      <c r="L100" s="242"/>
      <c r="M100" s="241">
        <v>18</v>
      </c>
      <c r="N100" s="276">
        <v>0.78260869565217395</v>
      </c>
      <c r="O100" s="27" t="s">
        <v>11</v>
      </c>
      <c r="P100" s="242"/>
      <c r="Q100" s="241">
        <v>384</v>
      </c>
      <c r="R100" s="276">
        <v>16.695652173913043</v>
      </c>
      <c r="S100" s="27" t="s">
        <v>11</v>
      </c>
    </row>
    <row r="101" spans="1:19" s="34" customFormat="1" ht="14.25" customHeight="1" x14ac:dyDescent="0.2">
      <c r="A101" s="228" t="s">
        <v>443</v>
      </c>
      <c r="B101" s="228" t="s">
        <v>785</v>
      </c>
      <c r="C101" s="278" t="s">
        <v>97</v>
      </c>
      <c r="D101" s="278"/>
      <c r="E101" s="277">
        <v>32</v>
      </c>
      <c r="F101" s="241"/>
      <c r="G101" s="241">
        <v>5</v>
      </c>
      <c r="H101" s="241">
        <v>16</v>
      </c>
      <c r="I101" s="241">
        <v>21</v>
      </c>
      <c r="J101" s="276">
        <v>0.65625</v>
      </c>
      <c r="K101" s="27" t="s">
        <v>11</v>
      </c>
      <c r="L101" s="242"/>
      <c r="M101" s="241">
        <v>25</v>
      </c>
      <c r="N101" s="276">
        <v>0.78125</v>
      </c>
      <c r="O101" s="27" t="s">
        <v>11</v>
      </c>
      <c r="P101" s="242"/>
      <c r="Q101" s="241">
        <v>46</v>
      </c>
      <c r="R101" s="276">
        <v>1.4375</v>
      </c>
      <c r="S101" s="27" t="s">
        <v>11</v>
      </c>
    </row>
    <row r="102" spans="1:19" s="34" customFormat="1" ht="14.25" customHeight="1" x14ac:dyDescent="0.2">
      <c r="A102" s="228" t="s">
        <v>444</v>
      </c>
      <c r="B102" s="228" t="s">
        <v>786</v>
      </c>
      <c r="C102" s="278" t="s">
        <v>98</v>
      </c>
      <c r="D102" s="278"/>
      <c r="E102" s="277">
        <v>100</v>
      </c>
      <c r="F102" s="241"/>
      <c r="G102" s="241">
        <v>502</v>
      </c>
      <c r="H102" s="241">
        <v>586</v>
      </c>
      <c r="I102" s="241">
        <v>1088</v>
      </c>
      <c r="J102" s="276">
        <v>10.88</v>
      </c>
      <c r="K102" s="27" t="s">
        <v>11</v>
      </c>
      <c r="L102" s="242"/>
      <c r="M102" s="241">
        <v>125</v>
      </c>
      <c r="N102" s="276">
        <v>1.25</v>
      </c>
      <c r="O102" s="27" t="s">
        <v>11</v>
      </c>
      <c r="P102" s="242"/>
      <c r="Q102" s="241">
        <v>1213</v>
      </c>
      <c r="R102" s="276">
        <v>12.13</v>
      </c>
      <c r="S102" s="27" t="s">
        <v>11</v>
      </c>
    </row>
    <row r="103" spans="1:19" s="34" customFormat="1" ht="14.25" customHeight="1" x14ac:dyDescent="0.2">
      <c r="A103" s="228" t="s">
        <v>445</v>
      </c>
      <c r="B103" s="228" t="s">
        <v>787</v>
      </c>
      <c r="C103" s="278" t="s">
        <v>99</v>
      </c>
      <c r="D103" s="278"/>
      <c r="E103" s="277">
        <v>30</v>
      </c>
      <c r="F103" s="241"/>
      <c r="G103" s="241">
        <v>368</v>
      </c>
      <c r="H103" s="241">
        <v>131</v>
      </c>
      <c r="I103" s="241">
        <v>499</v>
      </c>
      <c r="J103" s="276">
        <v>16.633333333333333</v>
      </c>
      <c r="K103" s="27" t="s">
        <v>11</v>
      </c>
      <c r="L103" s="242"/>
      <c r="M103" s="241">
        <v>43</v>
      </c>
      <c r="N103" s="276">
        <v>1.4333333333333333</v>
      </c>
      <c r="O103" s="27" t="s">
        <v>11</v>
      </c>
      <c r="P103" s="242"/>
      <c r="Q103" s="241">
        <v>542</v>
      </c>
      <c r="R103" s="276">
        <v>18.066666666666666</v>
      </c>
      <c r="S103" s="27" t="s">
        <v>11</v>
      </c>
    </row>
    <row r="104" spans="1:19" s="34" customFormat="1" ht="14.25" customHeight="1" x14ac:dyDescent="0.2">
      <c r="A104" s="228" t="s">
        <v>446</v>
      </c>
      <c r="B104" s="228" t="s">
        <v>788</v>
      </c>
      <c r="C104" s="278" t="s">
        <v>100</v>
      </c>
      <c r="D104" s="278"/>
      <c r="E104" s="277">
        <v>61</v>
      </c>
      <c r="F104" s="241"/>
      <c r="G104" s="241">
        <v>81</v>
      </c>
      <c r="H104" s="241">
        <v>331</v>
      </c>
      <c r="I104" s="241">
        <v>412</v>
      </c>
      <c r="J104" s="276">
        <v>6.7540983606557381</v>
      </c>
      <c r="K104" s="27" t="s">
        <v>11</v>
      </c>
      <c r="L104" s="242"/>
      <c r="M104" s="241">
        <v>0</v>
      </c>
      <c r="N104" s="276">
        <v>0</v>
      </c>
      <c r="O104" s="27" t="s">
        <v>11</v>
      </c>
      <c r="P104" s="242"/>
      <c r="Q104" s="241">
        <v>412</v>
      </c>
      <c r="R104" s="276">
        <v>6.7540983606557381</v>
      </c>
      <c r="S104" s="27" t="s">
        <v>11</v>
      </c>
    </row>
    <row r="105" spans="1:19" s="34" customFormat="1" ht="14.25" customHeight="1" x14ac:dyDescent="0.2">
      <c r="A105" s="228" t="s">
        <v>447</v>
      </c>
      <c r="B105" s="228" t="s">
        <v>789</v>
      </c>
      <c r="C105" s="278" t="s">
        <v>101</v>
      </c>
      <c r="D105" s="278"/>
      <c r="E105" s="277">
        <v>35</v>
      </c>
      <c r="F105" s="241"/>
      <c r="G105" s="241">
        <v>70</v>
      </c>
      <c r="H105" s="241">
        <v>68</v>
      </c>
      <c r="I105" s="241">
        <v>138</v>
      </c>
      <c r="J105" s="276">
        <v>3.9428571428571431</v>
      </c>
      <c r="K105" s="27" t="s">
        <v>11</v>
      </c>
      <c r="L105" s="242"/>
      <c r="M105" s="241">
        <v>5</v>
      </c>
      <c r="N105" s="276">
        <v>0.14285714285714285</v>
      </c>
      <c r="O105" s="27" t="s">
        <v>11</v>
      </c>
      <c r="P105" s="242"/>
      <c r="Q105" s="241">
        <v>143</v>
      </c>
      <c r="R105" s="276">
        <v>4.0857142857142854</v>
      </c>
      <c r="S105" s="27" t="s">
        <v>11</v>
      </c>
    </row>
    <row r="106" spans="1:19" s="34" customFormat="1" ht="14.25" customHeight="1" x14ac:dyDescent="0.2">
      <c r="A106" s="228" t="s">
        <v>448</v>
      </c>
      <c r="B106" s="228" t="s">
        <v>790</v>
      </c>
      <c r="C106" s="278" t="s">
        <v>102</v>
      </c>
      <c r="D106" s="278"/>
      <c r="E106" s="277">
        <v>48</v>
      </c>
      <c r="F106" s="241"/>
      <c r="G106" s="241">
        <v>150</v>
      </c>
      <c r="H106" s="241">
        <v>174</v>
      </c>
      <c r="I106" s="241">
        <v>324</v>
      </c>
      <c r="J106" s="276">
        <v>6.75</v>
      </c>
      <c r="K106" s="27" t="s">
        <v>11</v>
      </c>
      <c r="L106" s="242"/>
      <c r="M106" s="241">
        <v>116</v>
      </c>
      <c r="N106" s="276">
        <v>2.4166666666666665</v>
      </c>
      <c r="O106" s="27" t="s">
        <v>11</v>
      </c>
      <c r="P106" s="242"/>
      <c r="Q106" s="241">
        <v>440</v>
      </c>
      <c r="R106" s="276">
        <v>9.1666666666666661</v>
      </c>
      <c r="S106" s="27" t="s">
        <v>11</v>
      </c>
    </row>
    <row r="107" spans="1:19" s="34" customFormat="1" ht="14.25" customHeight="1" x14ac:dyDescent="0.2">
      <c r="A107" s="228" t="s">
        <v>449</v>
      </c>
      <c r="B107" s="228" t="s">
        <v>791</v>
      </c>
      <c r="C107" s="278" t="s">
        <v>103</v>
      </c>
      <c r="D107" s="278"/>
      <c r="E107" s="277">
        <v>49</v>
      </c>
      <c r="F107" s="241"/>
      <c r="G107" s="241">
        <v>25</v>
      </c>
      <c r="H107" s="241">
        <v>175</v>
      </c>
      <c r="I107" s="241">
        <v>200</v>
      </c>
      <c r="J107" s="276">
        <v>4.0816326530612246</v>
      </c>
      <c r="K107" s="27" t="s">
        <v>11</v>
      </c>
      <c r="L107" s="242"/>
      <c r="M107" s="241">
        <v>0</v>
      </c>
      <c r="N107" s="276">
        <v>0</v>
      </c>
      <c r="O107" s="27" t="s">
        <v>11</v>
      </c>
      <c r="P107" s="242"/>
      <c r="Q107" s="241">
        <v>200</v>
      </c>
      <c r="R107" s="276">
        <v>4.0816326530612246</v>
      </c>
      <c r="S107" s="27" t="s">
        <v>11</v>
      </c>
    </row>
    <row r="108" spans="1:19" s="34" customFormat="1" ht="14.25" customHeight="1" x14ac:dyDescent="0.2">
      <c r="A108" s="228" t="s">
        <v>450</v>
      </c>
      <c r="B108" s="228" t="s">
        <v>792</v>
      </c>
      <c r="C108" s="278" t="s">
        <v>104</v>
      </c>
      <c r="D108" s="278"/>
      <c r="E108" s="277">
        <v>33</v>
      </c>
      <c r="F108" s="241"/>
      <c r="G108" s="241">
        <v>31</v>
      </c>
      <c r="H108" s="241">
        <v>80</v>
      </c>
      <c r="I108" s="241">
        <v>111</v>
      </c>
      <c r="J108" s="276">
        <v>3.3636363636363638</v>
      </c>
      <c r="K108" s="27" t="s">
        <v>11</v>
      </c>
      <c r="L108" s="242"/>
      <c r="M108" s="241">
        <v>2</v>
      </c>
      <c r="N108" s="276">
        <v>6.0606060606060608E-2</v>
      </c>
      <c r="O108" s="27" t="s">
        <v>11</v>
      </c>
      <c r="P108" s="242"/>
      <c r="Q108" s="241">
        <v>113</v>
      </c>
      <c r="R108" s="276">
        <v>3.4242424242424243</v>
      </c>
      <c r="S108" s="27" t="s">
        <v>11</v>
      </c>
    </row>
    <row r="109" spans="1:19" s="34" customFormat="1" ht="14.25" customHeight="1" x14ac:dyDescent="0.2">
      <c r="A109" s="228" t="s">
        <v>451</v>
      </c>
      <c r="B109" s="228" t="s">
        <v>793</v>
      </c>
      <c r="C109" s="278" t="s">
        <v>105</v>
      </c>
      <c r="D109" s="278"/>
      <c r="E109" s="277">
        <v>39</v>
      </c>
      <c r="F109" s="241"/>
      <c r="G109" s="241">
        <v>34</v>
      </c>
      <c r="H109" s="241">
        <v>197</v>
      </c>
      <c r="I109" s="241">
        <v>231</v>
      </c>
      <c r="J109" s="276">
        <v>5.9230769230769234</v>
      </c>
      <c r="K109" s="27" t="s">
        <v>11</v>
      </c>
      <c r="L109" s="242"/>
      <c r="M109" s="241">
        <v>9</v>
      </c>
      <c r="N109" s="276">
        <v>0.23076923076923078</v>
      </c>
      <c r="O109" s="27" t="s">
        <v>11</v>
      </c>
      <c r="P109" s="242"/>
      <c r="Q109" s="241">
        <v>240</v>
      </c>
      <c r="R109" s="276">
        <v>6.1538461538461542</v>
      </c>
      <c r="S109" s="27" t="s">
        <v>11</v>
      </c>
    </row>
    <row r="110" spans="1:19" s="34" customFormat="1" ht="14.25" customHeight="1" x14ac:dyDescent="0.2">
      <c r="A110" s="228" t="s">
        <v>452</v>
      </c>
      <c r="B110" s="228" t="s">
        <v>794</v>
      </c>
      <c r="C110" s="278" t="s">
        <v>106</v>
      </c>
      <c r="D110" s="278"/>
      <c r="E110" s="277">
        <v>44</v>
      </c>
      <c r="F110" s="241"/>
      <c r="G110" s="241">
        <v>223</v>
      </c>
      <c r="H110" s="241">
        <v>78</v>
      </c>
      <c r="I110" s="241">
        <v>301</v>
      </c>
      <c r="J110" s="276">
        <v>6.8409090909090908</v>
      </c>
      <c r="K110" s="27">
        <v>3</v>
      </c>
      <c r="L110" s="242"/>
      <c r="M110" s="241">
        <v>33</v>
      </c>
      <c r="N110" s="276">
        <v>0.75</v>
      </c>
      <c r="O110" s="27">
        <v>3</v>
      </c>
      <c r="P110" s="242"/>
      <c r="Q110" s="241">
        <v>334</v>
      </c>
      <c r="R110" s="276">
        <v>7.5909090909090908</v>
      </c>
      <c r="S110" s="27">
        <v>3</v>
      </c>
    </row>
    <row r="111" spans="1:19" s="34" customFormat="1" ht="14.25" customHeight="1" x14ac:dyDescent="0.2">
      <c r="A111" s="228" t="s">
        <v>453</v>
      </c>
      <c r="B111" s="228" t="s">
        <v>795</v>
      </c>
      <c r="C111" s="278" t="s">
        <v>107</v>
      </c>
      <c r="D111" s="278"/>
      <c r="E111" s="277">
        <v>38</v>
      </c>
      <c r="F111" s="241"/>
      <c r="G111" s="241">
        <v>69</v>
      </c>
      <c r="H111" s="241">
        <v>158</v>
      </c>
      <c r="I111" s="241">
        <v>227</v>
      </c>
      <c r="J111" s="276">
        <v>5.9736842105263159</v>
      </c>
      <c r="K111" s="27" t="s">
        <v>11</v>
      </c>
      <c r="L111" s="242"/>
      <c r="M111" s="241">
        <v>6</v>
      </c>
      <c r="N111" s="276">
        <v>0.15789473684210525</v>
      </c>
      <c r="O111" s="27" t="s">
        <v>11</v>
      </c>
      <c r="P111" s="242"/>
      <c r="Q111" s="241">
        <v>233</v>
      </c>
      <c r="R111" s="276">
        <v>6.1315789473684212</v>
      </c>
      <c r="S111" s="27" t="s">
        <v>11</v>
      </c>
    </row>
    <row r="112" spans="1:19" s="34" customFormat="1" ht="14.25" customHeight="1" x14ac:dyDescent="0.2">
      <c r="A112" s="228" t="s">
        <v>454</v>
      </c>
      <c r="B112" s="228" t="s">
        <v>796</v>
      </c>
      <c r="C112" s="278" t="s">
        <v>108</v>
      </c>
      <c r="D112" s="278"/>
      <c r="E112" s="277">
        <v>116</v>
      </c>
      <c r="F112" s="241"/>
      <c r="G112" s="241">
        <v>1433</v>
      </c>
      <c r="H112" s="241">
        <v>361</v>
      </c>
      <c r="I112" s="241">
        <v>1794</v>
      </c>
      <c r="J112" s="276">
        <v>15.46551724137931</v>
      </c>
      <c r="K112" s="27" t="s">
        <v>11</v>
      </c>
      <c r="L112" s="242"/>
      <c r="M112" s="241">
        <v>67</v>
      </c>
      <c r="N112" s="276">
        <v>0.57758620689655171</v>
      </c>
      <c r="O112" s="27" t="s">
        <v>11</v>
      </c>
      <c r="P112" s="242"/>
      <c r="Q112" s="241">
        <v>1861</v>
      </c>
      <c r="R112" s="276">
        <v>16.043103448275861</v>
      </c>
      <c r="S112" s="27" t="s">
        <v>11</v>
      </c>
    </row>
    <row r="113" spans="1:19" s="34" customFormat="1" ht="14.25" customHeight="1" x14ac:dyDescent="0.2">
      <c r="A113" s="228" t="s">
        <v>455</v>
      </c>
      <c r="B113" s="228" t="s">
        <v>797</v>
      </c>
      <c r="C113" s="278" t="s">
        <v>109</v>
      </c>
      <c r="D113" s="278"/>
      <c r="E113" s="277">
        <v>39</v>
      </c>
      <c r="F113" s="241"/>
      <c r="G113" s="241">
        <v>85</v>
      </c>
      <c r="H113" s="241">
        <v>155</v>
      </c>
      <c r="I113" s="241">
        <v>240</v>
      </c>
      <c r="J113" s="276">
        <v>6.1538461538461542</v>
      </c>
      <c r="K113" s="27" t="s">
        <v>11</v>
      </c>
      <c r="L113" s="242"/>
      <c r="M113" s="241">
        <v>2</v>
      </c>
      <c r="N113" s="276">
        <v>5.128205128205128E-2</v>
      </c>
      <c r="O113" s="27" t="s">
        <v>11</v>
      </c>
      <c r="P113" s="242"/>
      <c r="Q113" s="241">
        <v>242</v>
      </c>
      <c r="R113" s="276">
        <v>6.2051282051282053</v>
      </c>
      <c r="S113" s="27" t="s">
        <v>11</v>
      </c>
    </row>
    <row r="114" spans="1:19" s="34" customFormat="1" ht="14.25" customHeight="1" x14ac:dyDescent="0.2">
      <c r="A114" s="228" t="s">
        <v>456</v>
      </c>
      <c r="B114" s="228" t="s">
        <v>798</v>
      </c>
      <c r="C114" s="278" t="s">
        <v>110</v>
      </c>
      <c r="D114" s="278"/>
      <c r="E114" s="277">
        <v>43</v>
      </c>
      <c r="F114" s="241"/>
      <c r="G114" s="241">
        <v>126</v>
      </c>
      <c r="H114" s="241">
        <v>7</v>
      </c>
      <c r="I114" s="241">
        <v>133</v>
      </c>
      <c r="J114" s="276">
        <v>3.0930232558139537</v>
      </c>
      <c r="K114" s="27">
        <v>3</v>
      </c>
      <c r="L114" s="242"/>
      <c r="M114" s="241">
        <v>56</v>
      </c>
      <c r="N114" s="276">
        <v>1.3023255813953489</v>
      </c>
      <c r="O114" s="27">
        <v>3</v>
      </c>
      <c r="P114" s="242"/>
      <c r="Q114" s="241">
        <v>189</v>
      </c>
      <c r="R114" s="276">
        <v>4.3953488372093021</v>
      </c>
      <c r="S114" s="27">
        <v>3</v>
      </c>
    </row>
    <row r="115" spans="1:19" s="34" customFormat="1" ht="14.25" customHeight="1" x14ac:dyDescent="0.2">
      <c r="A115" s="228" t="s">
        <v>457</v>
      </c>
      <c r="B115" s="228" t="s">
        <v>799</v>
      </c>
      <c r="C115" s="278" t="s">
        <v>111</v>
      </c>
      <c r="D115" s="278"/>
      <c r="E115" s="277">
        <v>21</v>
      </c>
      <c r="F115" s="241"/>
      <c r="G115" s="241">
        <v>18</v>
      </c>
      <c r="H115" s="241">
        <v>33</v>
      </c>
      <c r="I115" s="241">
        <v>51</v>
      </c>
      <c r="J115" s="276">
        <v>2.4285714285714284</v>
      </c>
      <c r="K115" s="27" t="s">
        <v>11</v>
      </c>
      <c r="L115" s="242"/>
      <c r="M115" s="241">
        <v>12</v>
      </c>
      <c r="N115" s="276">
        <v>0.5714285714285714</v>
      </c>
      <c r="O115" s="27" t="s">
        <v>11</v>
      </c>
      <c r="P115" s="242"/>
      <c r="Q115" s="241">
        <v>63</v>
      </c>
      <c r="R115" s="276">
        <v>3</v>
      </c>
      <c r="S115" s="27" t="s">
        <v>11</v>
      </c>
    </row>
    <row r="116" spans="1:19" s="34" customFormat="1" ht="14.25" customHeight="1" x14ac:dyDescent="0.2">
      <c r="A116" s="228" t="s">
        <v>458</v>
      </c>
      <c r="B116" s="228" t="s">
        <v>800</v>
      </c>
      <c r="C116" s="278" t="s">
        <v>112</v>
      </c>
      <c r="D116" s="278"/>
      <c r="E116" s="277">
        <v>48</v>
      </c>
      <c r="F116" s="241"/>
      <c r="G116" s="241">
        <v>31</v>
      </c>
      <c r="H116" s="241">
        <v>7</v>
      </c>
      <c r="I116" s="241">
        <v>38</v>
      </c>
      <c r="J116" s="276">
        <v>0.79166666666666663</v>
      </c>
      <c r="K116" s="27" t="s">
        <v>11</v>
      </c>
      <c r="L116" s="242"/>
      <c r="M116" s="241">
        <v>51</v>
      </c>
      <c r="N116" s="276">
        <v>1.0625</v>
      </c>
      <c r="O116" s="27" t="s">
        <v>11</v>
      </c>
      <c r="P116" s="242"/>
      <c r="Q116" s="241">
        <v>89</v>
      </c>
      <c r="R116" s="276">
        <v>1.8541666666666667</v>
      </c>
      <c r="S116" s="27" t="s">
        <v>11</v>
      </c>
    </row>
    <row r="117" spans="1:19" s="34" customFormat="1" ht="14.25" customHeight="1" x14ac:dyDescent="0.2">
      <c r="A117" s="228" t="s">
        <v>459</v>
      </c>
      <c r="B117" s="228" t="s">
        <v>801</v>
      </c>
      <c r="C117" s="278" t="s">
        <v>113</v>
      </c>
      <c r="D117" s="278"/>
      <c r="E117" s="277">
        <v>42</v>
      </c>
      <c r="F117" s="241"/>
      <c r="G117" s="241">
        <v>43</v>
      </c>
      <c r="H117" s="241">
        <v>19</v>
      </c>
      <c r="I117" s="241">
        <v>62</v>
      </c>
      <c r="J117" s="276">
        <v>1.4761904761904763</v>
      </c>
      <c r="K117" s="27" t="s">
        <v>11</v>
      </c>
      <c r="L117" s="242"/>
      <c r="M117" s="241">
        <v>26</v>
      </c>
      <c r="N117" s="276">
        <v>0.61904761904761907</v>
      </c>
      <c r="O117" s="27" t="s">
        <v>11</v>
      </c>
      <c r="P117" s="242"/>
      <c r="Q117" s="241">
        <v>88</v>
      </c>
      <c r="R117" s="276">
        <v>2.0952380952380953</v>
      </c>
      <c r="S117" s="27" t="s">
        <v>11</v>
      </c>
    </row>
    <row r="118" spans="1:19" s="34" customFormat="1" ht="14.25" customHeight="1" x14ac:dyDescent="0.2">
      <c r="A118" s="228" t="s">
        <v>460</v>
      </c>
      <c r="B118" s="228" t="s">
        <v>802</v>
      </c>
      <c r="C118" s="278" t="s">
        <v>114</v>
      </c>
      <c r="D118" s="278"/>
      <c r="E118" s="277">
        <v>43</v>
      </c>
      <c r="F118" s="241"/>
      <c r="G118" s="241">
        <v>140</v>
      </c>
      <c r="H118" s="241">
        <v>169</v>
      </c>
      <c r="I118" s="241">
        <v>309</v>
      </c>
      <c r="J118" s="276">
        <v>7.1860465116279073</v>
      </c>
      <c r="K118" s="27" t="s">
        <v>11</v>
      </c>
      <c r="L118" s="242"/>
      <c r="M118" s="241">
        <v>0</v>
      </c>
      <c r="N118" s="276">
        <v>0</v>
      </c>
      <c r="O118" s="27" t="s">
        <v>11</v>
      </c>
      <c r="P118" s="242"/>
      <c r="Q118" s="241">
        <v>309</v>
      </c>
      <c r="R118" s="276">
        <v>7.1860465116279073</v>
      </c>
      <c r="S118" s="27" t="s">
        <v>11</v>
      </c>
    </row>
    <row r="119" spans="1:19" s="34" customFormat="1" ht="14.25" customHeight="1" x14ac:dyDescent="0.2">
      <c r="A119" s="228" t="s">
        <v>461</v>
      </c>
      <c r="B119" s="228" t="s">
        <v>803</v>
      </c>
      <c r="C119" s="278" t="s">
        <v>115</v>
      </c>
      <c r="D119" s="278"/>
      <c r="E119" s="277">
        <v>38</v>
      </c>
      <c r="F119" s="241"/>
      <c r="G119" s="241">
        <v>8</v>
      </c>
      <c r="H119" s="241">
        <v>108</v>
      </c>
      <c r="I119" s="241">
        <v>116</v>
      </c>
      <c r="J119" s="276">
        <v>3.0526315789473686</v>
      </c>
      <c r="K119" s="27" t="s">
        <v>11</v>
      </c>
      <c r="L119" s="242"/>
      <c r="M119" s="241">
        <v>3</v>
      </c>
      <c r="N119" s="276">
        <v>7.8947368421052627E-2</v>
      </c>
      <c r="O119" s="27" t="s">
        <v>11</v>
      </c>
      <c r="P119" s="242"/>
      <c r="Q119" s="241">
        <v>119</v>
      </c>
      <c r="R119" s="276">
        <v>3.1315789473684212</v>
      </c>
      <c r="S119" s="27" t="s">
        <v>11</v>
      </c>
    </row>
    <row r="120" spans="1:19" s="34" customFormat="1" ht="14.25" customHeight="1" x14ac:dyDescent="0.2">
      <c r="A120" s="228" t="s">
        <v>462</v>
      </c>
      <c r="B120" s="228" t="s">
        <v>804</v>
      </c>
      <c r="C120" s="278" t="s">
        <v>116</v>
      </c>
      <c r="D120" s="278"/>
      <c r="E120" s="277">
        <v>86</v>
      </c>
      <c r="F120" s="241"/>
      <c r="G120" s="241">
        <v>215</v>
      </c>
      <c r="H120" s="241">
        <v>442</v>
      </c>
      <c r="I120" s="241">
        <v>657</v>
      </c>
      <c r="J120" s="276">
        <v>7.6395348837209305</v>
      </c>
      <c r="K120" s="27" t="s">
        <v>11</v>
      </c>
      <c r="L120" s="242"/>
      <c r="M120" s="241">
        <v>0</v>
      </c>
      <c r="N120" s="276">
        <v>0</v>
      </c>
      <c r="O120" s="27" t="s">
        <v>11</v>
      </c>
      <c r="P120" s="242"/>
      <c r="Q120" s="241">
        <v>657</v>
      </c>
      <c r="R120" s="276">
        <v>7.6395348837209305</v>
      </c>
      <c r="S120" s="27" t="s">
        <v>11</v>
      </c>
    </row>
    <row r="121" spans="1:19" s="34" customFormat="1" ht="14.25" customHeight="1" x14ac:dyDescent="0.2">
      <c r="A121" s="228" t="s">
        <v>463</v>
      </c>
      <c r="B121" s="228" t="s">
        <v>805</v>
      </c>
      <c r="C121" s="278" t="s">
        <v>117</v>
      </c>
      <c r="D121" s="278"/>
      <c r="E121" s="277">
        <v>126</v>
      </c>
      <c r="F121" s="241"/>
      <c r="G121" s="241">
        <v>2075</v>
      </c>
      <c r="H121" s="241">
        <v>2713</v>
      </c>
      <c r="I121" s="241">
        <v>4788</v>
      </c>
      <c r="J121" s="276">
        <v>38</v>
      </c>
      <c r="K121" s="27" t="s">
        <v>11</v>
      </c>
      <c r="L121" s="242"/>
      <c r="M121" s="241">
        <v>0</v>
      </c>
      <c r="N121" s="276">
        <v>0</v>
      </c>
      <c r="O121" s="27" t="s">
        <v>11</v>
      </c>
      <c r="P121" s="242"/>
      <c r="Q121" s="241">
        <v>4788</v>
      </c>
      <c r="R121" s="276">
        <v>38</v>
      </c>
      <c r="S121" s="27" t="s">
        <v>11</v>
      </c>
    </row>
    <row r="122" spans="1:19" s="34" customFormat="1" ht="14.25" customHeight="1" x14ac:dyDescent="0.2">
      <c r="A122" s="228" t="s">
        <v>464</v>
      </c>
      <c r="B122" s="228" t="s">
        <v>806</v>
      </c>
      <c r="C122" s="278" t="s">
        <v>118</v>
      </c>
      <c r="D122" s="278"/>
      <c r="E122" s="277">
        <v>23</v>
      </c>
      <c r="F122" s="241"/>
      <c r="G122" s="241">
        <v>57</v>
      </c>
      <c r="H122" s="241">
        <v>0</v>
      </c>
      <c r="I122" s="241">
        <v>57</v>
      </c>
      <c r="J122" s="276">
        <v>2.4782608695652173</v>
      </c>
      <c r="K122" s="27" t="s">
        <v>11</v>
      </c>
      <c r="L122" s="242"/>
      <c r="M122" s="241">
        <v>62</v>
      </c>
      <c r="N122" s="276">
        <v>2.6956521739130435</v>
      </c>
      <c r="O122" s="27" t="s">
        <v>11</v>
      </c>
      <c r="P122" s="242"/>
      <c r="Q122" s="241">
        <v>119</v>
      </c>
      <c r="R122" s="276">
        <v>5.1739130434782608</v>
      </c>
      <c r="S122" s="27" t="s">
        <v>11</v>
      </c>
    </row>
    <row r="123" spans="1:19" s="34" customFormat="1" ht="14.25" customHeight="1" x14ac:dyDescent="0.2">
      <c r="A123" s="228" t="s">
        <v>465</v>
      </c>
      <c r="B123" s="228" t="s">
        <v>807</v>
      </c>
      <c r="C123" s="278" t="s">
        <v>119</v>
      </c>
      <c r="D123" s="278"/>
      <c r="E123" s="277">
        <v>45</v>
      </c>
      <c r="F123" s="241"/>
      <c r="G123" s="241">
        <v>46</v>
      </c>
      <c r="H123" s="241">
        <v>0</v>
      </c>
      <c r="I123" s="241">
        <v>46</v>
      </c>
      <c r="J123" s="276">
        <v>1.0222222222222221</v>
      </c>
      <c r="K123" s="27" t="s">
        <v>11</v>
      </c>
      <c r="L123" s="242"/>
      <c r="M123" s="241">
        <v>123</v>
      </c>
      <c r="N123" s="276">
        <v>2.7333333333333334</v>
      </c>
      <c r="O123" s="27" t="s">
        <v>11</v>
      </c>
      <c r="P123" s="242"/>
      <c r="Q123" s="241">
        <v>169</v>
      </c>
      <c r="R123" s="276">
        <v>3.7555555555555555</v>
      </c>
      <c r="S123" s="27" t="s">
        <v>11</v>
      </c>
    </row>
    <row r="124" spans="1:19" s="34" customFormat="1" ht="14.25" customHeight="1" x14ac:dyDescent="0.2">
      <c r="A124" s="228" t="s">
        <v>466</v>
      </c>
      <c r="B124" s="228" t="s">
        <v>808</v>
      </c>
      <c r="C124" s="278" t="s">
        <v>120</v>
      </c>
      <c r="D124" s="278"/>
      <c r="E124" s="277">
        <v>15</v>
      </c>
      <c r="F124" s="241"/>
      <c r="G124" s="241">
        <v>129</v>
      </c>
      <c r="H124" s="241">
        <v>28</v>
      </c>
      <c r="I124" s="241">
        <v>157</v>
      </c>
      <c r="J124" s="276">
        <v>10.466666666666667</v>
      </c>
      <c r="K124" s="27" t="s">
        <v>11</v>
      </c>
      <c r="L124" s="242"/>
      <c r="M124" s="241">
        <v>31</v>
      </c>
      <c r="N124" s="276">
        <v>2.0666666666666669</v>
      </c>
      <c r="O124" s="27" t="s">
        <v>11</v>
      </c>
      <c r="P124" s="242"/>
      <c r="Q124" s="241">
        <v>188</v>
      </c>
      <c r="R124" s="276">
        <v>12.533333333333333</v>
      </c>
      <c r="S124" s="27" t="s">
        <v>11</v>
      </c>
    </row>
    <row r="125" spans="1:19" s="34" customFormat="1" ht="14.25" customHeight="1" x14ac:dyDescent="0.2">
      <c r="A125" s="228" t="s">
        <v>467</v>
      </c>
      <c r="B125" s="228" t="s">
        <v>809</v>
      </c>
      <c r="C125" s="278" t="s">
        <v>121</v>
      </c>
      <c r="D125" s="278"/>
      <c r="E125" s="277">
        <v>37</v>
      </c>
      <c r="F125" s="241"/>
      <c r="G125" s="241">
        <v>37</v>
      </c>
      <c r="H125" s="241">
        <v>63</v>
      </c>
      <c r="I125" s="241">
        <v>100</v>
      </c>
      <c r="J125" s="276">
        <v>2.7027027027027026</v>
      </c>
      <c r="K125" s="27" t="s">
        <v>11</v>
      </c>
      <c r="L125" s="242"/>
      <c r="M125" s="241">
        <v>14</v>
      </c>
      <c r="N125" s="276">
        <v>0.3783783783783784</v>
      </c>
      <c r="O125" s="27" t="s">
        <v>11</v>
      </c>
      <c r="P125" s="242"/>
      <c r="Q125" s="241">
        <v>114</v>
      </c>
      <c r="R125" s="276">
        <v>3.0810810810810811</v>
      </c>
      <c r="S125" s="27" t="s">
        <v>11</v>
      </c>
    </row>
    <row r="126" spans="1:19" s="34" customFormat="1" ht="14.25" customHeight="1" x14ac:dyDescent="0.2">
      <c r="A126" s="228" t="s">
        <v>468</v>
      </c>
      <c r="B126" s="228" t="s">
        <v>810</v>
      </c>
      <c r="C126" s="278" t="s">
        <v>122</v>
      </c>
      <c r="D126" s="278"/>
      <c r="E126" s="277">
        <v>35</v>
      </c>
      <c r="F126" s="241"/>
      <c r="G126" s="241">
        <v>211</v>
      </c>
      <c r="H126" s="241">
        <v>205</v>
      </c>
      <c r="I126" s="241">
        <v>416</v>
      </c>
      <c r="J126" s="276">
        <v>11.885714285714286</v>
      </c>
      <c r="K126" s="27" t="s">
        <v>11</v>
      </c>
      <c r="L126" s="242"/>
      <c r="M126" s="241">
        <v>32</v>
      </c>
      <c r="N126" s="276">
        <v>0.91428571428571426</v>
      </c>
      <c r="O126" s="27" t="s">
        <v>11</v>
      </c>
      <c r="P126" s="242"/>
      <c r="Q126" s="241">
        <v>448</v>
      </c>
      <c r="R126" s="276">
        <v>12.8</v>
      </c>
      <c r="S126" s="27" t="s">
        <v>11</v>
      </c>
    </row>
    <row r="127" spans="1:19" s="34" customFormat="1" ht="14.25" customHeight="1" x14ac:dyDescent="0.2">
      <c r="A127" s="228" t="s">
        <v>469</v>
      </c>
      <c r="B127" s="228" t="s">
        <v>811</v>
      </c>
      <c r="C127" s="278" t="s">
        <v>123</v>
      </c>
      <c r="D127" s="278"/>
      <c r="E127" s="277">
        <v>55</v>
      </c>
      <c r="F127" s="241"/>
      <c r="G127" s="241">
        <v>195</v>
      </c>
      <c r="H127" s="241">
        <v>176</v>
      </c>
      <c r="I127" s="241">
        <v>371</v>
      </c>
      <c r="J127" s="276">
        <v>6.7454545454545451</v>
      </c>
      <c r="K127" s="27" t="s">
        <v>11</v>
      </c>
      <c r="L127" s="242"/>
      <c r="M127" s="241">
        <v>5</v>
      </c>
      <c r="N127" s="276">
        <v>9.0909090909090912E-2</v>
      </c>
      <c r="O127" s="27" t="s">
        <v>11</v>
      </c>
      <c r="P127" s="242"/>
      <c r="Q127" s="241">
        <v>376</v>
      </c>
      <c r="R127" s="276">
        <v>6.836363636363636</v>
      </c>
      <c r="S127" s="27" t="s">
        <v>11</v>
      </c>
    </row>
    <row r="128" spans="1:19" s="34" customFormat="1" ht="14.25" customHeight="1" x14ac:dyDescent="0.2">
      <c r="A128" s="228" t="s">
        <v>470</v>
      </c>
      <c r="B128" s="228" t="s">
        <v>812</v>
      </c>
      <c r="C128" s="278" t="s">
        <v>124</v>
      </c>
      <c r="D128" s="278"/>
      <c r="E128" s="277">
        <v>36</v>
      </c>
      <c r="F128" s="241"/>
      <c r="G128" s="241">
        <v>45</v>
      </c>
      <c r="H128" s="241">
        <v>45</v>
      </c>
      <c r="I128" s="241">
        <v>90</v>
      </c>
      <c r="J128" s="276">
        <v>2.5</v>
      </c>
      <c r="K128" s="27" t="s">
        <v>11</v>
      </c>
      <c r="L128" s="242"/>
      <c r="M128" s="241">
        <v>9</v>
      </c>
      <c r="N128" s="276">
        <v>0.25</v>
      </c>
      <c r="O128" s="27" t="s">
        <v>11</v>
      </c>
      <c r="P128" s="242"/>
      <c r="Q128" s="241">
        <v>99</v>
      </c>
      <c r="R128" s="276">
        <v>2.75</v>
      </c>
      <c r="S128" s="27" t="s">
        <v>11</v>
      </c>
    </row>
    <row r="129" spans="1:19" s="34" customFormat="1" ht="14.25" customHeight="1" x14ac:dyDescent="0.2">
      <c r="A129" s="228" t="s">
        <v>471</v>
      </c>
      <c r="B129" s="228" t="s">
        <v>813</v>
      </c>
      <c r="C129" s="278" t="s">
        <v>125</v>
      </c>
      <c r="D129" s="278"/>
      <c r="E129" s="277">
        <v>32</v>
      </c>
      <c r="F129" s="241"/>
      <c r="G129" s="241">
        <v>115</v>
      </c>
      <c r="H129" s="241">
        <v>122</v>
      </c>
      <c r="I129" s="241">
        <v>237</v>
      </c>
      <c r="J129" s="276">
        <v>7.40625</v>
      </c>
      <c r="K129" s="27" t="s">
        <v>11</v>
      </c>
      <c r="L129" s="242"/>
      <c r="M129" s="241">
        <v>99</v>
      </c>
      <c r="N129" s="276">
        <v>3.09375</v>
      </c>
      <c r="O129" s="27" t="s">
        <v>11</v>
      </c>
      <c r="P129" s="242"/>
      <c r="Q129" s="241">
        <v>336</v>
      </c>
      <c r="R129" s="276">
        <v>10.5</v>
      </c>
      <c r="S129" s="27" t="s">
        <v>11</v>
      </c>
    </row>
    <row r="130" spans="1:19" s="34" customFormat="1" ht="14.25" customHeight="1" x14ac:dyDescent="0.2">
      <c r="A130" s="228" t="s">
        <v>472</v>
      </c>
      <c r="B130" s="228" t="s">
        <v>814</v>
      </c>
      <c r="C130" s="278" t="s">
        <v>126</v>
      </c>
      <c r="D130" s="278"/>
      <c r="E130" s="277">
        <v>36</v>
      </c>
      <c r="F130" s="241"/>
      <c r="G130" s="241">
        <v>12</v>
      </c>
      <c r="H130" s="241">
        <v>48</v>
      </c>
      <c r="I130" s="241">
        <v>60</v>
      </c>
      <c r="J130" s="276">
        <v>1.6666666666666667</v>
      </c>
      <c r="K130" s="27" t="s">
        <v>11</v>
      </c>
      <c r="L130" s="242"/>
      <c r="M130" s="241">
        <v>46</v>
      </c>
      <c r="N130" s="276">
        <v>1.2777777777777777</v>
      </c>
      <c r="O130" s="27" t="s">
        <v>11</v>
      </c>
      <c r="P130" s="242"/>
      <c r="Q130" s="241">
        <v>106</v>
      </c>
      <c r="R130" s="276">
        <v>2.9444444444444446</v>
      </c>
      <c r="S130" s="27" t="s">
        <v>11</v>
      </c>
    </row>
    <row r="131" spans="1:19" s="34" customFormat="1" ht="14.25" customHeight="1" x14ac:dyDescent="0.2">
      <c r="A131" s="228" t="s">
        <v>11</v>
      </c>
      <c r="B131" s="228"/>
      <c r="C131" s="278"/>
      <c r="D131" s="278"/>
      <c r="E131" s="277"/>
      <c r="F131" s="241"/>
      <c r="G131" s="241"/>
      <c r="H131" s="241"/>
      <c r="I131" s="241"/>
      <c r="J131" s="276" t="s">
        <v>11</v>
      </c>
      <c r="K131" s="27"/>
      <c r="L131" s="242"/>
      <c r="M131" s="241"/>
      <c r="N131" s="276" t="s">
        <v>11</v>
      </c>
      <c r="O131" s="27"/>
      <c r="P131" s="242"/>
      <c r="Q131" s="241"/>
      <c r="R131" s="276" t="s">
        <v>11</v>
      </c>
      <c r="S131" s="27"/>
    </row>
    <row r="132" spans="1:19" s="34" customFormat="1" ht="14.25" customHeight="1" x14ac:dyDescent="0.2">
      <c r="A132" s="251" t="s">
        <v>473</v>
      </c>
      <c r="B132" s="228" t="s">
        <v>815</v>
      </c>
      <c r="C132" s="283" t="s">
        <v>127</v>
      </c>
      <c r="D132" s="283"/>
      <c r="E132" s="282">
        <v>2237</v>
      </c>
      <c r="F132" s="241"/>
      <c r="G132" s="280">
        <v>3400</v>
      </c>
      <c r="H132" s="280">
        <v>6300</v>
      </c>
      <c r="I132" s="280">
        <v>9700</v>
      </c>
      <c r="J132" s="279">
        <v>4.3361645060348684</v>
      </c>
      <c r="K132" s="27"/>
      <c r="L132" s="281"/>
      <c r="M132" s="280">
        <v>1300</v>
      </c>
      <c r="N132" s="279">
        <v>0.58113544926240501</v>
      </c>
      <c r="O132" s="27"/>
      <c r="P132" s="281"/>
      <c r="Q132" s="280">
        <v>11000</v>
      </c>
      <c r="R132" s="279">
        <v>4.9172999552972732</v>
      </c>
      <c r="S132" s="27"/>
    </row>
    <row r="133" spans="1:19" s="34" customFormat="1" ht="14.25" customHeight="1" x14ac:dyDescent="0.2">
      <c r="A133" s="228" t="s">
        <v>11</v>
      </c>
      <c r="B133" s="228"/>
      <c r="C133" s="278"/>
      <c r="D133" s="278"/>
      <c r="E133" s="277"/>
      <c r="F133" s="241"/>
      <c r="G133" s="241"/>
      <c r="H133" s="241"/>
      <c r="I133" s="241"/>
      <c r="J133" s="279" t="s">
        <v>11</v>
      </c>
      <c r="K133" s="27"/>
      <c r="L133" s="242"/>
      <c r="M133" s="241"/>
      <c r="N133" s="279" t="s">
        <v>11</v>
      </c>
      <c r="O133" s="27"/>
      <c r="P133" s="242"/>
      <c r="Q133" s="241"/>
      <c r="R133" s="279" t="s">
        <v>11</v>
      </c>
      <c r="S133" s="27"/>
    </row>
    <row r="134" spans="1:19" s="34" customFormat="1" ht="14.25" customHeight="1" x14ac:dyDescent="0.2">
      <c r="A134" s="228" t="s">
        <v>474</v>
      </c>
      <c r="B134" s="228" t="s">
        <v>816</v>
      </c>
      <c r="C134" s="278" t="s">
        <v>128</v>
      </c>
      <c r="D134" s="278"/>
      <c r="E134" s="277">
        <v>407</v>
      </c>
      <c r="F134" s="241"/>
      <c r="G134" s="241">
        <v>78</v>
      </c>
      <c r="H134" s="241">
        <v>995</v>
      </c>
      <c r="I134" s="241">
        <v>1073</v>
      </c>
      <c r="J134" s="276">
        <v>2.6363636363636362</v>
      </c>
      <c r="K134" s="27" t="s">
        <v>11</v>
      </c>
      <c r="L134" s="242"/>
      <c r="M134" s="241">
        <v>129</v>
      </c>
      <c r="N134" s="276">
        <v>0.31695331695331697</v>
      </c>
      <c r="O134" s="27" t="s">
        <v>11</v>
      </c>
      <c r="P134" s="242"/>
      <c r="Q134" s="241">
        <v>1202</v>
      </c>
      <c r="R134" s="276">
        <v>2.9533169533169534</v>
      </c>
      <c r="S134" s="27" t="s">
        <v>11</v>
      </c>
    </row>
    <row r="135" spans="1:19" s="34" customFormat="1" ht="14.25" customHeight="1" x14ac:dyDescent="0.2">
      <c r="A135" s="228" t="s">
        <v>475</v>
      </c>
      <c r="B135" s="228" t="s">
        <v>817</v>
      </c>
      <c r="C135" s="278" t="s">
        <v>129</v>
      </c>
      <c r="D135" s="278"/>
      <c r="E135" s="277">
        <v>37</v>
      </c>
      <c r="F135" s="241"/>
      <c r="G135" s="241">
        <v>30</v>
      </c>
      <c r="H135" s="241">
        <v>114</v>
      </c>
      <c r="I135" s="241">
        <v>144</v>
      </c>
      <c r="J135" s="276">
        <v>3.8918918918918921</v>
      </c>
      <c r="K135" s="27" t="s">
        <v>11</v>
      </c>
      <c r="L135" s="242"/>
      <c r="M135" s="241">
        <v>11</v>
      </c>
      <c r="N135" s="276">
        <v>0.29729729729729731</v>
      </c>
      <c r="O135" s="27" t="s">
        <v>11</v>
      </c>
      <c r="P135" s="242"/>
      <c r="Q135" s="241">
        <v>155</v>
      </c>
      <c r="R135" s="276">
        <v>4.1891891891891895</v>
      </c>
      <c r="S135" s="27" t="s">
        <v>11</v>
      </c>
    </row>
    <row r="136" spans="1:19" s="34" customFormat="1" ht="14.25" customHeight="1" x14ac:dyDescent="0.2">
      <c r="A136" s="228" t="s">
        <v>476</v>
      </c>
      <c r="B136" s="228" t="s">
        <v>818</v>
      </c>
      <c r="C136" s="278" t="s">
        <v>130</v>
      </c>
      <c r="D136" s="278"/>
      <c r="E136" s="277">
        <v>39</v>
      </c>
      <c r="F136" s="241"/>
      <c r="G136" s="241">
        <v>124</v>
      </c>
      <c r="H136" s="241">
        <v>70</v>
      </c>
      <c r="I136" s="241">
        <v>194</v>
      </c>
      <c r="J136" s="276">
        <v>4.9743589743589745</v>
      </c>
      <c r="K136" s="27" t="s">
        <v>11</v>
      </c>
      <c r="L136" s="242"/>
      <c r="M136" s="241">
        <v>81</v>
      </c>
      <c r="N136" s="276">
        <v>2.0769230769230771</v>
      </c>
      <c r="O136" s="27" t="s">
        <v>11</v>
      </c>
      <c r="P136" s="242"/>
      <c r="Q136" s="241">
        <v>275</v>
      </c>
      <c r="R136" s="276">
        <v>7.0512820512820511</v>
      </c>
      <c r="S136" s="27" t="s">
        <v>11</v>
      </c>
    </row>
    <row r="137" spans="1:19" s="34" customFormat="1" ht="14.25" customHeight="1" x14ac:dyDescent="0.2">
      <c r="A137" s="228" t="s">
        <v>477</v>
      </c>
      <c r="B137" s="228" t="s">
        <v>819</v>
      </c>
      <c r="C137" s="278" t="s">
        <v>131</v>
      </c>
      <c r="D137" s="278"/>
      <c r="E137" s="277">
        <v>127</v>
      </c>
      <c r="F137" s="241"/>
      <c r="G137" s="241">
        <v>100</v>
      </c>
      <c r="H137" s="241">
        <v>143</v>
      </c>
      <c r="I137" s="241">
        <v>243</v>
      </c>
      <c r="J137" s="276">
        <v>1.9133858267716535</v>
      </c>
      <c r="K137" s="27" t="s">
        <v>11</v>
      </c>
      <c r="L137" s="242"/>
      <c r="M137" s="241">
        <v>4</v>
      </c>
      <c r="N137" s="276">
        <v>3.1496062992125984E-2</v>
      </c>
      <c r="O137" s="27" t="s">
        <v>11</v>
      </c>
      <c r="P137" s="242"/>
      <c r="Q137" s="241">
        <v>247</v>
      </c>
      <c r="R137" s="276">
        <v>1.9448818897637796</v>
      </c>
      <c r="S137" s="27" t="s">
        <v>11</v>
      </c>
    </row>
    <row r="138" spans="1:19" s="34" customFormat="1" ht="14.25" customHeight="1" x14ac:dyDescent="0.2">
      <c r="A138" s="228" t="s">
        <v>478</v>
      </c>
      <c r="B138" s="228" t="s">
        <v>820</v>
      </c>
      <c r="C138" s="278" t="s">
        <v>132</v>
      </c>
      <c r="D138" s="278"/>
      <c r="E138" s="277">
        <v>127</v>
      </c>
      <c r="F138" s="241"/>
      <c r="G138" s="241">
        <v>193</v>
      </c>
      <c r="H138" s="241">
        <v>255</v>
      </c>
      <c r="I138" s="241">
        <v>448</v>
      </c>
      <c r="J138" s="276">
        <v>3.5275590551181102</v>
      </c>
      <c r="K138" s="27" t="s">
        <v>11</v>
      </c>
      <c r="L138" s="242"/>
      <c r="M138" s="241">
        <v>20</v>
      </c>
      <c r="N138" s="276">
        <v>0.15748031496062992</v>
      </c>
      <c r="O138" s="27" t="s">
        <v>11</v>
      </c>
      <c r="P138" s="242"/>
      <c r="Q138" s="241">
        <v>468</v>
      </c>
      <c r="R138" s="276">
        <v>3.6850393700787403</v>
      </c>
      <c r="S138" s="27" t="s">
        <v>11</v>
      </c>
    </row>
    <row r="139" spans="1:19" s="34" customFormat="1" ht="14.25" customHeight="1" x14ac:dyDescent="0.2">
      <c r="A139" s="228" t="s">
        <v>479</v>
      </c>
      <c r="B139" s="228" t="s">
        <v>821</v>
      </c>
      <c r="C139" s="278" t="s">
        <v>133</v>
      </c>
      <c r="D139" s="278"/>
      <c r="E139" s="277">
        <v>45</v>
      </c>
      <c r="F139" s="241"/>
      <c r="G139" s="241">
        <v>36</v>
      </c>
      <c r="H139" s="241">
        <v>37</v>
      </c>
      <c r="I139" s="241">
        <v>73</v>
      </c>
      <c r="J139" s="276">
        <v>1.6222222222222222</v>
      </c>
      <c r="K139" s="27" t="s">
        <v>11</v>
      </c>
      <c r="L139" s="242"/>
      <c r="M139" s="241">
        <v>23</v>
      </c>
      <c r="N139" s="276">
        <v>0.51111111111111107</v>
      </c>
      <c r="O139" s="27" t="s">
        <v>11</v>
      </c>
      <c r="P139" s="242"/>
      <c r="Q139" s="241">
        <v>96</v>
      </c>
      <c r="R139" s="276">
        <v>2.1333333333333333</v>
      </c>
      <c r="S139" s="27" t="s">
        <v>11</v>
      </c>
    </row>
    <row r="140" spans="1:19" s="34" customFormat="1" ht="14.25" customHeight="1" x14ac:dyDescent="0.2">
      <c r="A140" s="228" t="s">
        <v>480</v>
      </c>
      <c r="B140" s="228" t="s">
        <v>822</v>
      </c>
      <c r="C140" s="278" t="s">
        <v>134</v>
      </c>
      <c r="D140" s="278"/>
      <c r="E140" s="277">
        <v>78</v>
      </c>
      <c r="F140" s="241"/>
      <c r="G140" s="241">
        <v>156</v>
      </c>
      <c r="H140" s="241">
        <v>61</v>
      </c>
      <c r="I140" s="241">
        <v>217</v>
      </c>
      <c r="J140" s="276">
        <v>2.7820512820512819</v>
      </c>
      <c r="K140" s="27" t="s">
        <v>11</v>
      </c>
      <c r="L140" s="242"/>
      <c r="M140" s="241">
        <v>253</v>
      </c>
      <c r="N140" s="276">
        <v>3.2435897435897436</v>
      </c>
      <c r="O140" s="27" t="s">
        <v>11</v>
      </c>
      <c r="P140" s="242"/>
      <c r="Q140" s="241">
        <v>470</v>
      </c>
      <c r="R140" s="276">
        <v>6.0256410256410255</v>
      </c>
      <c r="S140" s="27" t="s">
        <v>11</v>
      </c>
    </row>
    <row r="141" spans="1:19" s="34" customFormat="1" ht="14.25" customHeight="1" x14ac:dyDescent="0.2">
      <c r="A141" s="228" t="s">
        <v>481</v>
      </c>
      <c r="B141" s="228" t="s">
        <v>823</v>
      </c>
      <c r="C141" s="278" t="s">
        <v>135</v>
      </c>
      <c r="D141" s="278"/>
      <c r="E141" s="277">
        <v>40</v>
      </c>
      <c r="F141" s="241"/>
      <c r="G141" s="241">
        <v>10</v>
      </c>
      <c r="H141" s="241">
        <v>71</v>
      </c>
      <c r="I141" s="241">
        <v>81</v>
      </c>
      <c r="J141" s="276">
        <v>2.0249999999999999</v>
      </c>
      <c r="K141" s="27" t="s">
        <v>11</v>
      </c>
      <c r="L141" s="242"/>
      <c r="M141" s="241">
        <v>23</v>
      </c>
      <c r="N141" s="276">
        <v>0.57499999999999996</v>
      </c>
      <c r="O141" s="27" t="s">
        <v>11</v>
      </c>
      <c r="P141" s="242"/>
      <c r="Q141" s="241">
        <v>104</v>
      </c>
      <c r="R141" s="276">
        <v>2.6</v>
      </c>
      <c r="S141" s="27" t="s">
        <v>11</v>
      </c>
    </row>
    <row r="142" spans="1:19" s="34" customFormat="1" ht="14.25" customHeight="1" x14ac:dyDescent="0.2">
      <c r="A142" s="228" t="s">
        <v>482</v>
      </c>
      <c r="B142" s="228" t="s">
        <v>824</v>
      </c>
      <c r="C142" s="278" t="s">
        <v>136</v>
      </c>
      <c r="D142" s="278"/>
      <c r="E142" s="277">
        <v>31</v>
      </c>
      <c r="F142" s="241"/>
      <c r="G142" s="241">
        <v>29</v>
      </c>
      <c r="H142" s="241">
        <v>117</v>
      </c>
      <c r="I142" s="241">
        <v>146</v>
      </c>
      <c r="J142" s="276">
        <v>4.709677419354839</v>
      </c>
      <c r="K142" s="27" t="s">
        <v>11</v>
      </c>
      <c r="L142" s="242"/>
      <c r="M142" s="241">
        <v>0</v>
      </c>
      <c r="N142" s="276">
        <v>0</v>
      </c>
      <c r="O142" s="27" t="s">
        <v>11</v>
      </c>
      <c r="P142" s="242"/>
      <c r="Q142" s="241">
        <v>146</v>
      </c>
      <c r="R142" s="276">
        <v>4.709677419354839</v>
      </c>
      <c r="S142" s="27" t="s">
        <v>11</v>
      </c>
    </row>
    <row r="143" spans="1:19" s="34" customFormat="1" ht="14.25" customHeight="1" x14ac:dyDescent="0.2">
      <c r="A143" s="228" t="s">
        <v>483</v>
      </c>
      <c r="B143" s="228" t="s">
        <v>825</v>
      </c>
      <c r="C143" s="278" t="s">
        <v>137</v>
      </c>
      <c r="D143" s="278"/>
      <c r="E143" s="277">
        <v>52</v>
      </c>
      <c r="F143" s="241"/>
      <c r="G143" s="241">
        <v>81</v>
      </c>
      <c r="H143" s="241">
        <v>217</v>
      </c>
      <c r="I143" s="241">
        <v>298</v>
      </c>
      <c r="J143" s="276">
        <v>5.7307692307692308</v>
      </c>
      <c r="K143" s="27" t="s">
        <v>11</v>
      </c>
      <c r="L143" s="242"/>
      <c r="M143" s="241">
        <v>0</v>
      </c>
      <c r="N143" s="276">
        <v>0</v>
      </c>
      <c r="O143" s="27" t="s">
        <v>11</v>
      </c>
      <c r="P143" s="242"/>
      <c r="Q143" s="241">
        <v>298</v>
      </c>
      <c r="R143" s="276">
        <v>5.7307692307692308</v>
      </c>
      <c r="S143" s="27" t="s">
        <v>11</v>
      </c>
    </row>
    <row r="144" spans="1:19" s="34" customFormat="1" ht="14.25" customHeight="1" x14ac:dyDescent="0.2">
      <c r="A144" s="228" t="s">
        <v>484</v>
      </c>
      <c r="B144" s="228" t="s">
        <v>826</v>
      </c>
      <c r="C144" s="278" t="s">
        <v>138</v>
      </c>
      <c r="D144" s="278"/>
      <c r="E144" s="277">
        <v>26</v>
      </c>
      <c r="F144" s="241"/>
      <c r="G144" s="241">
        <v>17</v>
      </c>
      <c r="H144" s="241">
        <v>7</v>
      </c>
      <c r="I144" s="241">
        <v>24</v>
      </c>
      <c r="J144" s="276">
        <v>0.92307692307692313</v>
      </c>
      <c r="K144" s="27" t="s">
        <v>11</v>
      </c>
      <c r="L144" s="242"/>
      <c r="M144" s="241">
        <v>7</v>
      </c>
      <c r="N144" s="276">
        <v>0.26923076923076922</v>
      </c>
      <c r="O144" s="27" t="s">
        <v>11</v>
      </c>
      <c r="P144" s="242"/>
      <c r="Q144" s="241">
        <v>31</v>
      </c>
      <c r="R144" s="276">
        <v>1.1923076923076923</v>
      </c>
      <c r="S144" s="27" t="s">
        <v>11</v>
      </c>
    </row>
    <row r="145" spans="1:19" s="34" customFormat="1" ht="14.25" customHeight="1" x14ac:dyDescent="0.2">
      <c r="A145" s="228" t="s">
        <v>485</v>
      </c>
      <c r="B145" s="228" t="s">
        <v>827</v>
      </c>
      <c r="C145" s="278" t="s">
        <v>139</v>
      </c>
      <c r="D145" s="278"/>
      <c r="E145" s="277">
        <v>50</v>
      </c>
      <c r="F145" s="241"/>
      <c r="G145" s="241">
        <v>321</v>
      </c>
      <c r="H145" s="241">
        <v>156</v>
      </c>
      <c r="I145" s="241">
        <v>477</v>
      </c>
      <c r="J145" s="276">
        <v>9.5399999999999991</v>
      </c>
      <c r="K145" s="27" t="s">
        <v>11</v>
      </c>
      <c r="L145" s="242"/>
      <c r="M145" s="241">
        <v>176</v>
      </c>
      <c r="N145" s="276">
        <v>3.52</v>
      </c>
      <c r="O145" s="27" t="s">
        <v>11</v>
      </c>
      <c r="P145" s="242"/>
      <c r="Q145" s="241">
        <v>653</v>
      </c>
      <c r="R145" s="276">
        <v>13.06</v>
      </c>
      <c r="S145" s="27" t="s">
        <v>11</v>
      </c>
    </row>
    <row r="146" spans="1:19" s="34" customFormat="1" ht="14.25" customHeight="1" x14ac:dyDescent="0.2">
      <c r="A146" s="228" t="s">
        <v>486</v>
      </c>
      <c r="B146" s="228" t="s">
        <v>828</v>
      </c>
      <c r="C146" s="278" t="s">
        <v>140</v>
      </c>
      <c r="D146" s="278"/>
      <c r="E146" s="277">
        <v>33</v>
      </c>
      <c r="F146" s="241"/>
      <c r="G146" s="241">
        <v>105</v>
      </c>
      <c r="H146" s="241">
        <v>90</v>
      </c>
      <c r="I146" s="241">
        <v>195</v>
      </c>
      <c r="J146" s="276">
        <v>5.9090909090909092</v>
      </c>
      <c r="K146" s="27" t="s">
        <v>11</v>
      </c>
      <c r="L146" s="242"/>
      <c r="M146" s="241">
        <v>149</v>
      </c>
      <c r="N146" s="276">
        <v>4.5151515151515156</v>
      </c>
      <c r="O146" s="27" t="s">
        <v>11</v>
      </c>
      <c r="P146" s="242"/>
      <c r="Q146" s="241">
        <v>344</v>
      </c>
      <c r="R146" s="276">
        <v>10.424242424242424</v>
      </c>
      <c r="S146" s="27" t="s">
        <v>11</v>
      </c>
    </row>
    <row r="147" spans="1:19" s="34" customFormat="1" ht="14.25" customHeight="1" x14ac:dyDescent="0.2">
      <c r="A147" s="228" t="s">
        <v>487</v>
      </c>
      <c r="B147" s="228" t="s">
        <v>829</v>
      </c>
      <c r="C147" s="278" t="s">
        <v>141</v>
      </c>
      <c r="D147" s="278"/>
      <c r="E147" s="277">
        <v>38</v>
      </c>
      <c r="F147" s="241"/>
      <c r="G147" s="241">
        <v>9</v>
      </c>
      <c r="H147" s="241">
        <v>58</v>
      </c>
      <c r="I147" s="241">
        <v>67</v>
      </c>
      <c r="J147" s="276">
        <v>1.763157894736842</v>
      </c>
      <c r="K147" s="27" t="s">
        <v>11</v>
      </c>
      <c r="L147" s="242"/>
      <c r="M147" s="241">
        <v>54</v>
      </c>
      <c r="N147" s="276">
        <v>1.4210526315789473</v>
      </c>
      <c r="O147" s="27" t="s">
        <v>11</v>
      </c>
      <c r="P147" s="242"/>
      <c r="Q147" s="241">
        <v>121</v>
      </c>
      <c r="R147" s="276">
        <v>3.1842105263157894</v>
      </c>
      <c r="S147" s="27" t="s">
        <v>11</v>
      </c>
    </row>
    <row r="148" spans="1:19" s="34" customFormat="1" ht="14.25" customHeight="1" x14ac:dyDescent="0.2">
      <c r="A148" s="228" t="s">
        <v>488</v>
      </c>
      <c r="B148" s="228" t="s">
        <v>830</v>
      </c>
      <c r="C148" s="278" t="s">
        <v>142</v>
      </c>
      <c r="D148" s="278"/>
      <c r="E148" s="277">
        <v>119</v>
      </c>
      <c r="F148" s="241"/>
      <c r="G148" s="241">
        <v>186</v>
      </c>
      <c r="H148" s="241">
        <v>517</v>
      </c>
      <c r="I148" s="241">
        <v>703</v>
      </c>
      <c r="J148" s="276">
        <v>5.9075630252100844</v>
      </c>
      <c r="K148" s="27" t="s">
        <v>11</v>
      </c>
      <c r="L148" s="242"/>
      <c r="M148" s="241">
        <v>2</v>
      </c>
      <c r="N148" s="276">
        <v>1.680672268907563E-2</v>
      </c>
      <c r="O148" s="27">
        <v>2</v>
      </c>
      <c r="P148" s="242"/>
      <c r="Q148" s="241">
        <v>374</v>
      </c>
      <c r="R148" s="276">
        <v>3.1428571428571428</v>
      </c>
      <c r="S148" s="27">
        <v>2</v>
      </c>
    </row>
    <row r="149" spans="1:19" s="34" customFormat="1" ht="14.25" customHeight="1" x14ac:dyDescent="0.2">
      <c r="A149" s="228" t="s">
        <v>489</v>
      </c>
      <c r="B149" s="228" t="s">
        <v>831</v>
      </c>
      <c r="C149" s="278" t="s">
        <v>143</v>
      </c>
      <c r="D149" s="278"/>
      <c r="E149" s="277">
        <v>123</v>
      </c>
      <c r="F149" s="241"/>
      <c r="G149" s="241">
        <v>138</v>
      </c>
      <c r="H149" s="241">
        <v>391</v>
      </c>
      <c r="I149" s="241">
        <v>529</v>
      </c>
      <c r="J149" s="276">
        <v>4.3008130081300813</v>
      </c>
      <c r="K149" s="27" t="s">
        <v>11</v>
      </c>
      <c r="L149" s="242"/>
      <c r="M149" s="241">
        <v>9</v>
      </c>
      <c r="N149" s="276">
        <v>7.3170731707317069E-2</v>
      </c>
      <c r="O149" s="27" t="s">
        <v>11</v>
      </c>
      <c r="P149" s="242"/>
      <c r="Q149" s="241">
        <v>538</v>
      </c>
      <c r="R149" s="276">
        <v>4.3739837398373984</v>
      </c>
      <c r="S149" s="27" t="s">
        <v>11</v>
      </c>
    </row>
    <row r="150" spans="1:19" s="34" customFormat="1" ht="14.25" customHeight="1" x14ac:dyDescent="0.2">
      <c r="A150" s="228" t="s">
        <v>490</v>
      </c>
      <c r="B150" s="228" t="s">
        <v>832</v>
      </c>
      <c r="C150" s="278" t="s">
        <v>144</v>
      </c>
      <c r="D150" s="278"/>
      <c r="E150" s="277">
        <v>84</v>
      </c>
      <c r="F150" s="241"/>
      <c r="G150" s="241">
        <v>217</v>
      </c>
      <c r="H150" s="241">
        <v>184</v>
      </c>
      <c r="I150" s="241">
        <v>401</v>
      </c>
      <c r="J150" s="276">
        <v>4.7738095238095237</v>
      </c>
      <c r="K150" s="27" t="s">
        <v>11</v>
      </c>
      <c r="L150" s="242"/>
      <c r="M150" s="241">
        <v>28</v>
      </c>
      <c r="N150" s="276">
        <v>0.33333333333333331</v>
      </c>
      <c r="O150" s="27" t="s">
        <v>11</v>
      </c>
      <c r="P150" s="242"/>
      <c r="Q150" s="241">
        <v>429</v>
      </c>
      <c r="R150" s="276">
        <v>5.1071428571428568</v>
      </c>
      <c r="S150" s="27" t="s">
        <v>11</v>
      </c>
    </row>
    <row r="151" spans="1:19" s="34" customFormat="1" ht="14.25" customHeight="1" x14ac:dyDescent="0.2">
      <c r="A151" s="228" t="s">
        <v>491</v>
      </c>
      <c r="B151" s="228" t="s">
        <v>833</v>
      </c>
      <c r="C151" s="278" t="s">
        <v>145</v>
      </c>
      <c r="D151" s="278"/>
      <c r="E151" s="277">
        <v>43</v>
      </c>
      <c r="F151" s="241"/>
      <c r="G151" s="241">
        <v>37</v>
      </c>
      <c r="H151" s="241">
        <v>21</v>
      </c>
      <c r="I151" s="241">
        <v>58</v>
      </c>
      <c r="J151" s="276">
        <v>1.3488372093023255</v>
      </c>
      <c r="K151" s="27" t="s">
        <v>11</v>
      </c>
      <c r="L151" s="242"/>
      <c r="M151" s="241">
        <v>0</v>
      </c>
      <c r="N151" s="276">
        <v>0</v>
      </c>
      <c r="O151" s="27" t="s">
        <v>11</v>
      </c>
      <c r="P151" s="242"/>
      <c r="Q151" s="241">
        <v>58</v>
      </c>
      <c r="R151" s="276">
        <v>1.3488372093023255</v>
      </c>
      <c r="S151" s="27" t="s">
        <v>11</v>
      </c>
    </row>
    <row r="152" spans="1:19" s="34" customFormat="1" ht="14.25" customHeight="1" x14ac:dyDescent="0.2">
      <c r="A152" s="228" t="s">
        <v>492</v>
      </c>
      <c r="B152" s="228" t="s">
        <v>834</v>
      </c>
      <c r="C152" s="278" t="s">
        <v>146</v>
      </c>
      <c r="D152" s="278"/>
      <c r="E152" s="277">
        <v>52</v>
      </c>
      <c r="F152" s="241"/>
      <c r="G152" s="241">
        <v>74</v>
      </c>
      <c r="H152" s="241">
        <v>116</v>
      </c>
      <c r="I152" s="241">
        <v>190</v>
      </c>
      <c r="J152" s="276">
        <v>3.6538461538461537</v>
      </c>
      <c r="K152" s="27" t="s">
        <v>11</v>
      </c>
      <c r="L152" s="242"/>
      <c r="M152" s="241">
        <v>5</v>
      </c>
      <c r="N152" s="276">
        <v>9.6153846153846159E-2</v>
      </c>
      <c r="O152" s="27" t="s">
        <v>11</v>
      </c>
      <c r="P152" s="242"/>
      <c r="Q152" s="241">
        <v>195</v>
      </c>
      <c r="R152" s="276">
        <v>3.75</v>
      </c>
      <c r="S152" s="27" t="s">
        <v>11</v>
      </c>
    </row>
    <row r="153" spans="1:19" s="34" customFormat="1" ht="14.25" customHeight="1" x14ac:dyDescent="0.2">
      <c r="A153" s="228" t="s">
        <v>493</v>
      </c>
      <c r="B153" s="228" t="s">
        <v>835</v>
      </c>
      <c r="C153" s="278" t="s">
        <v>147</v>
      </c>
      <c r="D153" s="278"/>
      <c r="E153" s="277">
        <v>40</v>
      </c>
      <c r="F153" s="241"/>
      <c r="G153" s="241">
        <v>44</v>
      </c>
      <c r="H153" s="241">
        <v>78</v>
      </c>
      <c r="I153" s="241">
        <v>122</v>
      </c>
      <c r="J153" s="276">
        <v>3.05</v>
      </c>
      <c r="K153" s="27" t="s">
        <v>11</v>
      </c>
      <c r="L153" s="242"/>
      <c r="M153" s="241">
        <v>39</v>
      </c>
      <c r="N153" s="276">
        <v>0.97499999999999998</v>
      </c>
      <c r="O153" s="27" t="s">
        <v>11</v>
      </c>
      <c r="P153" s="242"/>
      <c r="Q153" s="241">
        <v>161</v>
      </c>
      <c r="R153" s="276">
        <v>4.0250000000000004</v>
      </c>
      <c r="S153" s="27" t="s">
        <v>11</v>
      </c>
    </row>
    <row r="154" spans="1:19" s="34" customFormat="1" ht="14.25" customHeight="1" x14ac:dyDescent="0.2">
      <c r="A154" s="228" t="s">
        <v>494</v>
      </c>
      <c r="B154" s="228" t="s">
        <v>836</v>
      </c>
      <c r="C154" s="278" t="s">
        <v>148</v>
      </c>
      <c r="D154" s="278"/>
      <c r="E154" s="277">
        <v>105</v>
      </c>
      <c r="F154" s="241"/>
      <c r="G154" s="241">
        <v>66</v>
      </c>
      <c r="H154" s="241">
        <v>869</v>
      </c>
      <c r="I154" s="241">
        <v>935</v>
      </c>
      <c r="J154" s="276">
        <v>8.9047619047619051</v>
      </c>
      <c r="K154" s="27" t="s">
        <v>11</v>
      </c>
      <c r="L154" s="242"/>
      <c r="M154" s="241">
        <v>47</v>
      </c>
      <c r="N154" s="276">
        <v>0.44761904761904764</v>
      </c>
      <c r="O154" s="27" t="s">
        <v>11</v>
      </c>
      <c r="P154" s="242"/>
      <c r="Q154" s="241">
        <v>982</v>
      </c>
      <c r="R154" s="276">
        <v>9.3523809523809529</v>
      </c>
      <c r="S154" s="27" t="s">
        <v>11</v>
      </c>
    </row>
    <row r="155" spans="1:19" s="34" customFormat="1" ht="14.25" customHeight="1" x14ac:dyDescent="0.2">
      <c r="A155" s="228" t="s">
        <v>495</v>
      </c>
      <c r="B155" s="228" t="s">
        <v>837</v>
      </c>
      <c r="C155" s="278" t="s">
        <v>149</v>
      </c>
      <c r="D155" s="278"/>
      <c r="E155" s="277">
        <v>50</v>
      </c>
      <c r="F155" s="241"/>
      <c r="G155" s="241">
        <v>89</v>
      </c>
      <c r="H155" s="241">
        <v>168</v>
      </c>
      <c r="I155" s="241">
        <v>257</v>
      </c>
      <c r="J155" s="276">
        <v>5.14</v>
      </c>
      <c r="K155" s="27" t="s">
        <v>11</v>
      </c>
      <c r="L155" s="242"/>
      <c r="M155" s="241">
        <v>9</v>
      </c>
      <c r="N155" s="276">
        <v>0.18</v>
      </c>
      <c r="O155" s="27" t="s">
        <v>11</v>
      </c>
      <c r="P155" s="242"/>
      <c r="Q155" s="241">
        <v>266</v>
      </c>
      <c r="R155" s="276">
        <v>5.32</v>
      </c>
      <c r="S155" s="27" t="s">
        <v>11</v>
      </c>
    </row>
    <row r="156" spans="1:19" s="34" customFormat="1" ht="14.25" customHeight="1" x14ac:dyDescent="0.2">
      <c r="A156" s="228" t="s">
        <v>496</v>
      </c>
      <c r="B156" s="228" t="s">
        <v>838</v>
      </c>
      <c r="C156" s="278" t="s">
        <v>150</v>
      </c>
      <c r="D156" s="278"/>
      <c r="E156" s="277">
        <v>31</v>
      </c>
      <c r="F156" s="241"/>
      <c r="G156" s="241">
        <v>394</v>
      </c>
      <c r="H156" s="241">
        <v>62</v>
      </c>
      <c r="I156" s="241">
        <v>456</v>
      </c>
      <c r="J156" s="276">
        <v>14.709677419354838</v>
      </c>
      <c r="K156" s="27" t="s">
        <v>11</v>
      </c>
      <c r="L156" s="242"/>
      <c r="M156" s="241">
        <v>60</v>
      </c>
      <c r="N156" s="276">
        <v>1.935483870967742</v>
      </c>
      <c r="O156" s="27" t="s">
        <v>11</v>
      </c>
      <c r="P156" s="242"/>
      <c r="Q156" s="241">
        <v>516</v>
      </c>
      <c r="R156" s="276">
        <v>16.64516129032258</v>
      </c>
      <c r="S156" s="27" t="s">
        <v>11</v>
      </c>
    </row>
    <row r="157" spans="1:19" s="34" customFormat="1" ht="14.25" customHeight="1" x14ac:dyDescent="0.2">
      <c r="A157" s="228" t="s">
        <v>497</v>
      </c>
      <c r="B157" s="228" t="s">
        <v>839</v>
      </c>
      <c r="C157" s="278" t="s">
        <v>151</v>
      </c>
      <c r="D157" s="278"/>
      <c r="E157" s="277">
        <v>67</v>
      </c>
      <c r="F157" s="241"/>
      <c r="G157" s="241">
        <v>41</v>
      </c>
      <c r="H157" s="241">
        <v>366</v>
      </c>
      <c r="I157" s="241">
        <v>407</v>
      </c>
      <c r="J157" s="276">
        <v>6.0746268656716422</v>
      </c>
      <c r="K157" s="27" t="s">
        <v>11</v>
      </c>
      <c r="L157" s="242"/>
      <c r="M157" s="241">
        <v>1</v>
      </c>
      <c r="N157" s="276">
        <v>1.4925373134328358E-2</v>
      </c>
      <c r="O157" s="27" t="s">
        <v>11</v>
      </c>
      <c r="P157" s="242"/>
      <c r="Q157" s="241">
        <v>408</v>
      </c>
      <c r="R157" s="276">
        <v>6.08955223880597</v>
      </c>
      <c r="S157" s="27" t="s">
        <v>11</v>
      </c>
    </row>
    <row r="158" spans="1:19" s="34" customFormat="1" ht="14.25" customHeight="1" x14ac:dyDescent="0.2">
      <c r="A158" s="228" t="s">
        <v>498</v>
      </c>
      <c r="B158" s="228" t="s">
        <v>840</v>
      </c>
      <c r="C158" s="278" t="s">
        <v>152</v>
      </c>
      <c r="D158" s="278"/>
      <c r="E158" s="277">
        <v>103</v>
      </c>
      <c r="F158" s="241"/>
      <c r="G158" s="241">
        <v>363</v>
      </c>
      <c r="H158" s="241">
        <v>382</v>
      </c>
      <c r="I158" s="241">
        <v>745</v>
      </c>
      <c r="J158" s="276">
        <v>7.233009708737864</v>
      </c>
      <c r="K158" s="27" t="s">
        <v>11</v>
      </c>
      <c r="L158" s="242"/>
      <c r="M158" s="241">
        <v>2</v>
      </c>
      <c r="N158" s="276">
        <v>1.9417475728155338E-2</v>
      </c>
      <c r="O158" s="27" t="s">
        <v>11</v>
      </c>
      <c r="P158" s="242"/>
      <c r="Q158" s="241">
        <v>747</v>
      </c>
      <c r="R158" s="276">
        <v>7.2524271844660193</v>
      </c>
      <c r="S158" s="27" t="s">
        <v>11</v>
      </c>
    </row>
    <row r="159" spans="1:19" s="34" customFormat="1" ht="14.25" customHeight="1" x14ac:dyDescent="0.2">
      <c r="A159" s="228" t="s">
        <v>499</v>
      </c>
      <c r="B159" s="228" t="s">
        <v>841</v>
      </c>
      <c r="C159" s="278" t="s">
        <v>153</v>
      </c>
      <c r="D159" s="278"/>
      <c r="E159" s="277">
        <v>58</v>
      </c>
      <c r="F159" s="241"/>
      <c r="G159" s="241">
        <v>24</v>
      </c>
      <c r="H159" s="241">
        <v>71</v>
      </c>
      <c r="I159" s="241">
        <v>95</v>
      </c>
      <c r="J159" s="276">
        <v>1.6379310344827587</v>
      </c>
      <c r="K159" s="27" t="s">
        <v>11</v>
      </c>
      <c r="L159" s="242"/>
      <c r="M159" s="241">
        <v>3</v>
      </c>
      <c r="N159" s="276">
        <v>5.1724137931034482E-2</v>
      </c>
      <c r="O159" s="27" t="s">
        <v>11</v>
      </c>
      <c r="P159" s="242"/>
      <c r="Q159" s="241">
        <v>98</v>
      </c>
      <c r="R159" s="276">
        <v>1.6896551724137931</v>
      </c>
      <c r="S159" s="27" t="s">
        <v>11</v>
      </c>
    </row>
    <row r="160" spans="1:19" s="34" customFormat="1" ht="14.25" customHeight="1" x14ac:dyDescent="0.2">
      <c r="A160" s="228" t="s">
        <v>500</v>
      </c>
      <c r="B160" s="228" t="s">
        <v>842</v>
      </c>
      <c r="C160" s="278" t="s">
        <v>154</v>
      </c>
      <c r="D160" s="278"/>
      <c r="E160" s="277">
        <v>99</v>
      </c>
      <c r="F160" s="241"/>
      <c r="G160" s="241">
        <v>87</v>
      </c>
      <c r="H160" s="241">
        <v>141</v>
      </c>
      <c r="I160" s="241">
        <v>228</v>
      </c>
      <c r="J160" s="276">
        <v>2.3030303030303032</v>
      </c>
      <c r="K160" s="27">
        <v>1</v>
      </c>
      <c r="L160" s="242"/>
      <c r="M160" s="241">
        <v>0</v>
      </c>
      <c r="N160" s="276">
        <v>0</v>
      </c>
      <c r="O160" s="27">
        <v>1</v>
      </c>
      <c r="P160" s="242"/>
      <c r="Q160" s="241">
        <v>228</v>
      </c>
      <c r="R160" s="276">
        <v>2.3030303030303032</v>
      </c>
      <c r="S160" s="27">
        <v>1</v>
      </c>
    </row>
    <row r="161" spans="1:19" s="34" customFormat="1" ht="14.25" customHeight="1" x14ac:dyDescent="0.2">
      <c r="A161" s="228" t="s">
        <v>501</v>
      </c>
      <c r="B161" s="228" t="s">
        <v>843</v>
      </c>
      <c r="C161" s="278" t="s">
        <v>155</v>
      </c>
      <c r="D161" s="278"/>
      <c r="E161" s="277">
        <v>40</v>
      </c>
      <c r="F161" s="241"/>
      <c r="G161" s="241">
        <v>152</v>
      </c>
      <c r="H161" s="241">
        <v>296</v>
      </c>
      <c r="I161" s="241">
        <v>448</v>
      </c>
      <c r="J161" s="276">
        <v>11.2</v>
      </c>
      <c r="K161" s="27" t="s">
        <v>11</v>
      </c>
      <c r="L161" s="242"/>
      <c r="M161" s="241">
        <v>20</v>
      </c>
      <c r="N161" s="276">
        <v>0.5</v>
      </c>
      <c r="O161" s="27" t="s">
        <v>11</v>
      </c>
      <c r="P161" s="242"/>
      <c r="Q161" s="241">
        <v>468</v>
      </c>
      <c r="R161" s="276">
        <v>11.7</v>
      </c>
      <c r="S161" s="27" t="s">
        <v>11</v>
      </c>
    </row>
    <row r="162" spans="1:19" s="34" customFormat="1" ht="14.25" customHeight="1" x14ac:dyDescent="0.2">
      <c r="A162" s="228" t="s">
        <v>502</v>
      </c>
      <c r="B162" s="228" t="s">
        <v>844</v>
      </c>
      <c r="C162" s="278" t="s">
        <v>156</v>
      </c>
      <c r="D162" s="278"/>
      <c r="E162" s="277">
        <v>49</v>
      </c>
      <c r="F162" s="241"/>
      <c r="G162" s="241">
        <v>24</v>
      </c>
      <c r="H162" s="241">
        <v>95</v>
      </c>
      <c r="I162" s="241">
        <v>119</v>
      </c>
      <c r="J162" s="276">
        <v>2.4285714285714284</v>
      </c>
      <c r="K162" s="27" t="s">
        <v>11</v>
      </c>
      <c r="L162" s="242"/>
      <c r="M162" s="241">
        <v>2</v>
      </c>
      <c r="N162" s="276">
        <v>4.0816326530612242E-2</v>
      </c>
      <c r="O162" s="27" t="s">
        <v>11</v>
      </c>
      <c r="P162" s="242"/>
      <c r="Q162" s="241">
        <v>121</v>
      </c>
      <c r="R162" s="276">
        <v>2.4693877551020407</v>
      </c>
      <c r="S162" s="27" t="s">
        <v>11</v>
      </c>
    </row>
    <row r="163" spans="1:19" s="34" customFormat="1" ht="14.25" customHeight="1" x14ac:dyDescent="0.2">
      <c r="A163" s="228" t="s">
        <v>503</v>
      </c>
      <c r="B163" s="228" t="s">
        <v>845</v>
      </c>
      <c r="C163" s="278" t="s">
        <v>157</v>
      </c>
      <c r="D163" s="278"/>
      <c r="E163" s="277">
        <v>42</v>
      </c>
      <c r="F163" s="241"/>
      <c r="G163" s="241">
        <v>83</v>
      </c>
      <c r="H163" s="241">
        <v>0</v>
      </c>
      <c r="I163" s="241">
        <v>83</v>
      </c>
      <c r="J163" s="276">
        <v>1.9761904761904763</v>
      </c>
      <c r="K163" s="27" t="s">
        <v>11</v>
      </c>
      <c r="L163" s="242"/>
      <c r="M163" s="241">
        <v>132</v>
      </c>
      <c r="N163" s="276">
        <v>3.1428571428571428</v>
      </c>
      <c r="O163" s="27" t="s">
        <v>11</v>
      </c>
      <c r="P163" s="242"/>
      <c r="Q163" s="241">
        <v>215</v>
      </c>
      <c r="R163" s="276">
        <v>5.1190476190476186</v>
      </c>
      <c r="S163" s="27" t="s">
        <v>11</v>
      </c>
    </row>
    <row r="164" spans="1:19" s="34" customFormat="1" ht="14.25" customHeight="1" x14ac:dyDescent="0.2">
      <c r="A164" s="228" t="s">
        <v>11</v>
      </c>
      <c r="B164" s="228"/>
      <c r="C164" s="278"/>
      <c r="D164" s="278"/>
      <c r="E164" s="277"/>
      <c r="F164" s="241"/>
      <c r="G164" s="241"/>
      <c r="H164" s="241"/>
      <c r="I164" s="241"/>
      <c r="J164" s="276" t="s">
        <v>11</v>
      </c>
      <c r="K164" s="27"/>
      <c r="L164" s="242"/>
      <c r="M164" s="241"/>
      <c r="N164" s="276" t="s">
        <v>11</v>
      </c>
      <c r="O164" s="27"/>
      <c r="P164" s="242"/>
      <c r="Q164" s="241"/>
      <c r="R164" s="276" t="s">
        <v>11</v>
      </c>
      <c r="S164" s="27"/>
    </row>
    <row r="165" spans="1:19" s="34" customFormat="1" ht="14.25" customHeight="1" x14ac:dyDescent="0.2">
      <c r="A165" s="251" t="s">
        <v>504</v>
      </c>
      <c r="B165" s="228" t="s">
        <v>846</v>
      </c>
      <c r="C165" s="253" t="s">
        <v>694</v>
      </c>
      <c r="D165" s="253"/>
      <c r="E165" s="282">
        <v>2371</v>
      </c>
      <c r="F165" s="241"/>
      <c r="G165" s="280">
        <v>5300</v>
      </c>
      <c r="H165" s="280">
        <v>6100</v>
      </c>
      <c r="I165" s="280">
        <v>11400</v>
      </c>
      <c r="J165" s="279">
        <v>4.8080978490088571</v>
      </c>
      <c r="K165" s="27"/>
      <c r="L165" s="281"/>
      <c r="M165" s="280">
        <v>3600</v>
      </c>
      <c r="N165" s="279">
        <v>1.5183466891606916</v>
      </c>
      <c r="O165" s="27"/>
      <c r="P165" s="281"/>
      <c r="Q165" s="280">
        <v>15000</v>
      </c>
      <c r="R165" s="279">
        <v>6.3264445381695484</v>
      </c>
      <c r="S165" s="27"/>
    </row>
    <row r="166" spans="1:19" s="34" customFormat="1" ht="14.25" customHeight="1" x14ac:dyDescent="0.2">
      <c r="A166" s="228" t="s">
        <v>11</v>
      </c>
      <c r="B166" s="228"/>
      <c r="C166" s="278"/>
      <c r="D166" s="278"/>
      <c r="E166" s="277"/>
      <c r="F166" s="241"/>
      <c r="G166" s="241"/>
      <c r="H166" s="241"/>
      <c r="I166" s="241"/>
      <c r="J166" s="279" t="s">
        <v>11</v>
      </c>
      <c r="K166" s="27"/>
      <c r="L166" s="242"/>
      <c r="M166" s="241"/>
      <c r="N166" s="279" t="s">
        <v>11</v>
      </c>
      <c r="O166" s="27"/>
      <c r="P166" s="242"/>
      <c r="Q166" s="241"/>
      <c r="R166" s="279" t="s">
        <v>11</v>
      </c>
      <c r="S166" s="27"/>
    </row>
    <row r="167" spans="1:19" s="34" customFormat="1" ht="14.25" customHeight="1" x14ac:dyDescent="0.2">
      <c r="A167" s="228" t="s">
        <v>505</v>
      </c>
      <c r="B167" s="228" t="s">
        <v>847</v>
      </c>
      <c r="C167" s="278" t="s">
        <v>158</v>
      </c>
      <c r="D167" s="278"/>
      <c r="E167" s="277">
        <v>37</v>
      </c>
      <c r="F167" s="241"/>
      <c r="G167" s="241">
        <v>13</v>
      </c>
      <c r="H167" s="241">
        <v>20</v>
      </c>
      <c r="I167" s="241">
        <v>33</v>
      </c>
      <c r="J167" s="276">
        <v>0.89189189189189189</v>
      </c>
      <c r="K167" s="27">
        <v>2</v>
      </c>
      <c r="L167" s="242"/>
      <c r="M167" s="241">
        <v>12</v>
      </c>
      <c r="N167" s="276">
        <v>0.32432432432432434</v>
      </c>
      <c r="O167" s="27">
        <v>2</v>
      </c>
      <c r="P167" s="242"/>
      <c r="Q167" s="241">
        <v>45</v>
      </c>
      <c r="R167" s="276">
        <v>1.2162162162162162</v>
      </c>
      <c r="S167" s="27">
        <v>2</v>
      </c>
    </row>
    <row r="168" spans="1:19" s="34" customFormat="1" ht="14.25" customHeight="1" x14ac:dyDescent="0.2">
      <c r="A168" s="228" t="s">
        <v>506</v>
      </c>
      <c r="B168" s="228" t="s">
        <v>848</v>
      </c>
      <c r="C168" s="278" t="s">
        <v>159</v>
      </c>
      <c r="D168" s="278"/>
      <c r="E168" s="277">
        <v>72</v>
      </c>
      <c r="F168" s="241"/>
      <c r="G168" s="241">
        <v>503</v>
      </c>
      <c r="H168" s="241">
        <v>213</v>
      </c>
      <c r="I168" s="241">
        <v>716</v>
      </c>
      <c r="J168" s="276">
        <v>9.9444444444444446</v>
      </c>
      <c r="K168" s="27" t="s">
        <v>11</v>
      </c>
      <c r="L168" s="242"/>
      <c r="M168" s="241">
        <v>0</v>
      </c>
      <c r="N168" s="276">
        <v>0</v>
      </c>
      <c r="O168" s="27" t="s">
        <v>11</v>
      </c>
      <c r="P168" s="242"/>
      <c r="Q168" s="241">
        <v>716</v>
      </c>
      <c r="R168" s="276">
        <v>9.9444444444444446</v>
      </c>
      <c r="S168" s="27" t="s">
        <v>11</v>
      </c>
    </row>
    <row r="169" spans="1:19" s="34" customFormat="1" ht="14.25" customHeight="1" x14ac:dyDescent="0.2">
      <c r="A169" s="228" t="s">
        <v>507</v>
      </c>
      <c r="B169" s="228" t="s">
        <v>849</v>
      </c>
      <c r="C169" s="278" t="s">
        <v>160</v>
      </c>
      <c r="D169" s="278"/>
      <c r="E169" s="277">
        <v>64</v>
      </c>
      <c r="F169" s="241"/>
      <c r="G169" s="241">
        <v>167</v>
      </c>
      <c r="H169" s="241">
        <v>59</v>
      </c>
      <c r="I169" s="241">
        <v>226</v>
      </c>
      <c r="J169" s="276">
        <v>3.53125</v>
      </c>
      <c r="K169" s="27" t="s">
        <v>11</v>
      </c>
      <c r="L169" s="242"/>
      <c r="M169" s="241">
        <v>26</v>
      </c>
      <c r="N169" s="276">
        <v>0.40625</v>
      </c>
      <c r="O169" s="27" t="s">
        <v>11</v>
      </c>
      <c r="P169" s="242"/>
      <c r="Q169" s="241">
        <v>252</v>
      </c>
      <c r="R169" s="276">
        <v>3.9375</v>
      </c>
      <c r="S169" s="27" t="s">
        <v>11</v>
      </c>
    </row>
    <row r="170" spans="1:19" s="34" customFormat="1" ht="14.25" customHeight="1" x14ac:dyDescent="0.2">
      <c r="A170" s="228" t="s">
        <v>508</v>
      </c>
      <c r="B170" s="228" t="s">
        <v>850</v>
      </c>
      <c r="C170" s="278" t="s">
        <v>161</v>
      </c>
      <c r="D170" s="278"/>
      <c r="E170" s="277">
        <v>59</v>
      </c>
      <c r="F170" s="241"/>
      <c r="G170" s="241">
        <v>104</v>
      </c>
      <c r="H170" s="241">
        <v>291</v>
      </c>
      <c r="I170" s="241">
        <v>395</v>
      </c>
      <c r="J170" s="276">
        <v>6.6949152542372881</v>
      </c>
      <c r="K170" s="27" t="s">
        <v>11</v>
      </c>
      <c r="L170" s="242"/>
      <c r="M170" s="241">
        <v>16</v>
      </c>
      <c r="N170" s="276">
        <v>0.2711864406779661</v>
      </c>
      <c r="O170" s="27" t="s">
        <v>11</v>
      </c>
      <c r="P170" s="242"/>
      <c r="Q170" s="241">
        <v>411</v>
      </c>
      <c r="R170" s="276">
        <v>6.9661016949152543</v>
      </c>
      <c r="S170" s="27" t="s">
        <v>11</v>
      </c>
    </row>
    <row r="171" spans="1:19" s="34" customFormat="1" ht="14.25" customHeight="1" x14ac:dyDescent="0.2">
      <c r="A171" s="228" t="s">
        <v>509</v>
      </c>
      <c r="B171" s="228" t="s">
        <v>851</v>
      </c>
      <c r="C171" s="278" t="s">
        <v>162</v>
      </c>
      <c r="D171" s="278"/>
      <c r="E171" s="277">
        <v>55</v>
      </c>
      <c r="F171" s="241"/>
      <c r="G171" s="241">
        <v>51</v>
      </c>
      <c r="H171" s="241">
        <v>0</v>
      </c>
      <c r="I171" s="241">
        <v>51</v>
      </c>
      <c r="J171" s="276">
        <v>0.92727272727272725</v>
      </c>
      <c r="K171" s="27" t="s">
        <v>11</v>
      </c>
      <c r="L171" s="242"/>
      <c r="M171" s="241">
        <v>112</v>
      </c>
      <c r="N171" s="276">
        <v>2.0363636363636362</v>
      </c>
      <c r="O171" s="27" t="s">
        <v>11</v>
      </c>
      <c r="P171" s="242"/>
      <c r="Q171" s="241">
        <v>163</v>
      </c>
      <c r="R171" s="276">
        <v>2.9636363636363638</v>
      </c>
      <c r="S171" s="27" t="s">
        <v>11</v>
      </c>
    </row>
    <row r="172" spans="1:19" s="34" customFormat="1" ht="14.25" customHeight="1" x14ac:dyDescent="0.2">
      <c r="A172" s="228" t="s">
        <v>510</v>
      </c>
      <c r="B172" s="228" t="s">
        <v>852</v>
      </c>
      <c r="C172" s="278" t="s">
        <v>163</v>
      </c>
      <c r="D172" s="278"/>
      <c r="E172" s="277">
        <v>30</v>
      </c>
      <c r="F172" s="241"/>
      <c r="G172" s="241">
        <v>142</v>
      </c>
      <c r="H172" s="241">
        <v>103</v>
      </c>
      <c r="I172" s="241">
        <v>245</v>
      </c>
      <c r="J172" s="276">
        <v>8.1666666666666661</v>
      </c>
      <c r="K172" s="27" t="s">
        <v>11</v>
      </c>
      <c r="L172" s="242"/>
      <c r="M172" s="241">
        <v>43</v>
      </c>
      <c r="N172" s="276">
        <v>1.4333333333333333</v>
      </c>
      <c r="O172" s="27" t="s">
        <v>11</v>
      </c>
      <c r="P172" s="242"/>
      <c r="Q172" s="241">
        <v>288</v>
      </c>
      <c r="R172" s="276">
        <v>9.6</v>
      </c>
      <c r="S172" s="27" t="s">
        <v>11</v>
      </c>
    </row>
    <row r="173" spans="1:19" s="34" customFormat="1" ht="14.25" customHeight="1" x14ac:dyDescent="0.2">
      <c r="A173" s="228" t="s">
        <v>511</v>
      </c>
      <c r="B173" s="228" t="s">
        <v>853</v>
      </c>
      <c r="C173" s="278" t="s">
        <v>164</v>
      </c>
      <c r="D173" s="278"/>
      <c r="E173" s="277">
        <v>53</v>
      </c>
      <c r="F173" s="241"/>
      <c r="G173" s="241">
        <v>76</v>
      </c>
      <c r="H173" s="241">
        <v>0</v>
      </c>
      <c r="I173" s="241">
        <v>76</v>
      </c>
      <c r="J173" s="276">
        <v>1.4339622641509433</v>
      </c>
      <c r="K173" s="27" t="s">
        <v>11</v>
      </c>
      <c r="L173" s="242"/>
      <c r="M173" s="241">
        <v>203</v>
      </c>
      <c r="N173" s="276">
        <v>3.8301886792452828</v>
      </c>
      <c r="O173" s="27" t="s">
        <v>11</v>
      </c>
      <c r="P173" s="242"/>
      <c r="Q173" s="241">
        <v>279</v>
      </c>
      <c r="R173" s="276">
        <v>5.2641509433962268</v>
      </c>
      <c r="S173" s="27" t="s">
        <v>11</v>
      </c>
    </row>
    <row r="174" spans="1:19" s="34" customFormat="1" ht="14.25" customHeight="1" x14ac:dyDescent="0.2">
      <c r="A174" s="228" t="s">
        <v>512</v>
      </c>
      <c r="B174" s="228" t="s">
        <v>854</v>
      </c>
      <c r="C174" s="278" t="s">
        <v>165</v>
      </c>
      <c r="D174" s="278"/>
      <c r="E174" s="277">
        <v>36</v>
      </c>
      <c r="F174" s="241"/>
      <c r="G174" s="241">
        <v>229</v>
      </c>
      <c r="H174" s="241">
        <v>0</v>
      </c>
      <c r="I174" s="241">
        <v>229</v>
      </c>
      <c r="J174" s="276">
        <v>6.3611111111111107</v>
      </c>
      <c r="K174" s="27" t="s">
        <v>11</v>
      </c>
      <c r="L174" s="242"/>
      <c r="M174" s="241">
        <v>180</v>
      </c>
      <c r="N174" s="276">
        <v>5</v>
      </c>
      <c r="O174" s="27" t="s">
        <v>11</v>
      </c>
      <c r="P174" s="242"/>
      <c r="Q174" s="241">
        <v>409</v>
      </c>
      <c r="R174" s="276">
        <v>11.361111111111111</v>
      </c>
      <c r="S174" s="27" t="s">
        <v>11</v>
      </c>
    </row>
    <row r="175" spans="1:19" s="34" customFormat="1" ht="14.25" customHeight="1" x14ac:dyDescent="0.2">
      <c r="A175" s="228" t="s">
        <v>513</v>
      </c>
      <c r="B175" s="228" t="s">
        <v>855</v>
      </c>
      <c r="C175" s="278" t="s">
        <v>166</v>
      </c>
      <c r="D175" s="278"/>
      <c r="E175" s="277">
        <v>46</v>
      </c>
      <c r="F175" s="241"/>
      <c r="G175" s="241">
        <v>63</v>
      </c>
      <c r="H175" s="241">
        <v>23</v>
      </c>
      <c r="I175" s="241">
        <v>86</v>
      </c>
      <c r="J175" s="276">
        <v>1.8695652173913044</v>
      </c>
      <c r="K175" s="27" t="s">
        <v>11</v>
      </c>
      <c r="L175" s="242"/>
      <c r="M175" s="241">
        <v>36</v>
      </c>
      <c r="N175" s="276">
        <v>0.78260869565217395</v>
      </c>
      <c r="O175" s="27" t="s">
        <v>11</v>
      </c>
      <c r="P175" s="242"/>
      <c r="Q175" s="241">
        <v>122</v>
      </c>
      <c r="R175" s="276">
        <v>2.652173913043478</v>
      </c>
      <c r="S175" s="27" t="s">
        <v>11</v>
      </c>
    </row>
    <row r="176" spans="1:19" s="34" customFormat="1" ht="14.25" customHeight="1" x14ac:dyDescent="0.2">
      <c r="A176" s="228" t="s">
        <v>514</v>
      </c>
      <c r="B176" s="228" t="s">
        <v>856</v>
      </c>
      <c r="C176" s="278" t="s">
        <v>167</v>
      </c>
      <c r="D176" s="278"/>
      <c r="E176" s="277">
        <v>37</v>
      </c>
      <c r="F176" s="241"/>
      <c r="G176" s="241">
        <v>8</v>
      </c>
      <c r="H176" s="241">
        <v>70</v>
      </c>
      <c r="I176" s="241">
        <v>78</v>
      </c>
      <c r="J176" s="276">
        <v>2.1081081081081079</v>
      </c>
      <c r="K176" s="27" t="s">
        <v>11</v>
      </c>
      <c r="L176" s="242"/>
      <c r="M176" s="241">
        <v>2</v>
      </c>
      <c r="N176" s="276">
        <v>5.4054054054054057E-2</v>
      </c>
      <c r="O176" s="27" t="s">
        <v>11</v>
      </c>
      <c r="P176" s="242"/>
      <c r="Q176" s="241">
        <v>80</v>
      </c>
      <c r="R176" s="276">
        <v>2.1621621621621623</v>
      </c>
      <c r="S176" s="27" t="s">
        <v>11</v>
      </c>
    </row>
    <row r="177" spans="1:19" s="34" customFormat="1" ht="14.25" customHeight="1" x14ac:dyDescent="0.2">
      <c r="A177" s="228" t="s">
        <v>515</v>
      </c>
      <c r="B177" s="228" t="s">
        <v>857</v>
      </c>
      <c r="C177" s="278" t="s">
        <v>168</v>
      </c>
      <c r="D177" s="278"/>
      <c r="E177" s="277">
        <v>103</v>
      </c>
      <c r="F177" s="241"/>
      <c r="G177" s="241">
        <v>48</v>
      </c>
      <c r="H177" s="241">
        <v>91</v>
      </c>
      <c r="I177" s="241">
        <v>139</v>
      </c>
      <c r="J177" s="276">
        <v>1.3495145631067962</v>
      </c>
      <c r="K177" s="27" t="s">
        <v>11</v>
      </c>
      <c r="L177" s="242"/>
      <c r="M177" s="241">
        <v>8</v>
      </c>
      <c r="N177" s="276">
        <v>7.7669902912621352E-2</v>
      </c>
      <c r="O177" s="27" t="s">
        <v>11</v>
      </c>
      <c r="P177" s="242"/>
      <c r="Q177" s="241">
        <v>147</v>
      </c>
      <c r="R177" s="276">
        <v>1.4271844660194175</v>
      </c>
      <c r="S177" s="27" t="s">
        <v>11</v>
      </c>
    </row>
    <row r="178" spans="1:19" s="34" customFormat="1" ht="14.25" customHeight="1" x14ac:dyDescent="0.2">
      <c r="A178" s="228" t="s">
        <v>516</v>
      </c>
      <c r="B178" s="228" t="s">
        <v>858</v>
      </c>
      <c r="C178" s="278" t="s">
        <v>169</v>
      </c>
      <c r="D178" s="278"/>
      <c r="E178" s="277">
        <v>69</v>
      </c>
      <c r="F178" s="241"/>
      <c r="G178" s="241">
        <v>56</v>
      </c>
      <c r="H178" s="241">
        <v>115</v>
      </c>
      <c r="I178" s="241">
        <v>171</v>
      </c>
      <c r="J178" s="276">
        <v>2.4782608695652173</v>
      </c>
      <c r="K178" s="27" t="s">
        <v>11</v>
      </c>
      <c r="L178" s="242"/>
      <c r="M178" s="241">
        <v>4</v>
      </c>
      <c r="N178" s="276">
        <v>5.7971014492753624E-2</v>
      </c>
      <c r="O178" s="27" t="s">
        <v>11</v>
      </c>
      <c r="P178" s="242"/>
      <c r="Q178" s="241">
        <v>175</v>
      </c>
      <c r="R178" s="276">
        <v>2.5362318840579712</v>
      </c>
      <c r="S178" s="27" t="s">
        <v>11</v>
      </c>
    </row>
    <row r="179" spans="1:19" s="34" customFormat="1" ht="14.25" customHeight="1" x14ac:dyDescent="0.2">
      <c r="A179" s="228" t="s">
        <v>517</v>
      </c>
      <c r="B179" s="228" t="s">
        <v>859</v>
      </c>
      <c r="C179" s="278" t="s">
        <v>170</v>
      </c>
      <c r="D179" s="278"/>
      <c r="E179" s="277">
        <v>71</v>
      </c>
      <c r="F179" s="241"/>
      <c r="G179" s="241">
        <v>48</v>
      </c>
      <c r="H179" s="241">
        <v>179</v>
      </c>
      <c r="I179" s="241">
        <v>227</v>
      </c>
      <c r="J179" s="276">
        <v>3.1971830985915495</v>
      </c>
      <c r="K179" s="27" t="s">
        <v>11</v>
      </c>
      <c r="L179" s="242"/>
      <c r="M179" s="241">
        <v>67</v>
      </c>
      <c r="N179" s="276">
        <v>0.94366197183098588</v>
      </c>
      <c r="O179" s="27" t="s">
        <v>11</v>
      </c>
      <c r="P179" s="242"/>
      <c r="Q179" s="241">
        <v>294</v>
      </c>
      <c r="R179" s="276">
        <v>4.140845070422535</v>
      </c>
      <c r="S179" s="27" t="s">
        <v>11</v>
      </c>
    </row>
    <row r="180" spans="1:19" s="34" customFormat="1" ht="14.25" customHeight="1" x14ac:dyDescent="0.2">
      <c r="A180" s="228" t="s">
        <v>518</v>
      </c>
      <c r="B180" s="228" t="s">
        <v>860</v>
      </c>
      <c r="C180" s="278" t="s">
        <v>171</v>
      </c>
      <c r="D180" s="278"/>
      <c r="E180" s="277">
        <v>58</v>
      </c>
      <c r="F180" s="241"/>
      <c r="G180" s="241">
        <v>2</v>
      </c>
      <c r="H180" s="241">
        <v>84</v>
      </c>
      <c r="I180" s="241">
        <v>86</v>
      </c>
      <c r="J180" s="276">
        <v>1.4827586206896552</v>
      </c>
      <c r="K180" s="27" t="s">
        <v>11</v>
      </c>
      <c r="L180" s="242"/>
      <c r="M180" s="241">
        <v>28</v>
      </c>
      <c r="N180" s="276">
        <v>0.48275862068965519</v>
      </c>
      <c r="O180" s="27" t="s">
        <v>11</v>
      </c>
      <c r="P180" s="242"/>
      <c r="Q180" s="241">
        <v>114</v>
      </c>
      <c r="R180" s="276">
        <v>1.9655172413793103</v>
      </c>
      <c r="S180" s="27" t="s">
        <v>11</v>
      </c>
    </row>
    <row r="181" spans="1:19" s="34" customFormat="1" ht="14.25" customHeight="1" x14ac:dyDescent="0.2">
      <c r="A181" s="228" t="s">
        <v>519</v>
      </c>
      <c r="B181" s="228" t="s">
        <v>861</v>
      </c>
      <c r="C181" s="278" t="s">
        <v>172</v>
      </c>
      <c r="D181" s="278"/>
      <c r="E181" s="277">
        <v>33</v>
      </c>
      <c r="F181" s="241"/>
      <c r="G181" s="241">
        <v>33</v>
      </c>
      <c r="H181" s="241">
        <v>111</v>
      </c>
      <c r="I181" s="241">
        <v>144</v>
      </c>
      <c r="J181" s="276">
        <v>4.3636363636363633</v>
      </c>
      <c r="K181" s="27" t="s">
        <v>11</v>
      </c>
      <c r="L181" s="242"/>
      <c r="M181" s="241">
        <v>7</v>
      </c>
      <c r="N181" s="276">
        <v>0.21212121212121213</v>
      </c>
      <c r="O181" s="27" t="s">
        <v>11</v>
      </c>
      <c r="P181" s="242"/>
      <c r="Q181" s="241">
        <v>151</v>
      </c>
      <c r="R181" s="276">
        <v>4.5757575757575761</v>
      </c>
      <c r="S181" s="27" t="s">
        <v>11</v>
      </c>
    </row>
    <row r="182" spans="1:19" s="34" customFormat="1" ht="14.25" customHeight="1" x14ac:dyDescent="0.2">
      <c r="A182" s="228" t="s">
        <v>520</v>
      </c>
      <c r="B182" s="228" t="s">
        <v>862</v>
      </c>
      <c r="C182" s="278" t="s">
        <v>173</v>
      </c>
      <c r="D182" s="278"/>
      <c r="E182" s="277">
        <v>55</v>
      </c>
      <c r="F182" s="241"/>
      <c r="G182" s="241">
        <v>47</v>
      </c>
      <c r="H182" s="241">
        <v>105</v>
      </c>
      <c r="I182" s="241">
        <v>152</v>
      </c>
      <c r="J182" s="276">
        <v>2.7636363636363637</v>
      </c>
      <c r="K182" s="27" t="s">
        <v>11</v>
      </c>
      <c r="L182" s="242"/>
      <c r="M182" s="241">
        <v>105</v>
      </c>
      <c r="N182" s="276">
        <v>1.9090909090909092</v>
      </c>
      <c r="O182" s="27" t="s">
        <v>11</v>
      </c>
      <c r="P182" s="242"/>
      <c r="Q182" s="241">
        <v>257</v>
      </c>
      <c r="R182" s="276">
        <v>4.6727272727272728</v>
      </c>
      <c r="S182" s="27" t="s">
        <v>11</v>
      </c>
    </row>
    <row r="183" spans="1:19" s="34" customFormat="1" ht="14.25" customHeight="1" x14ac:dyDescent="0.2">
      <c r="A183" s="228" t="s">
        <v>521</v>
      </c>
      <c r="B183" s="228" t="s">
        <v>863</v>
      </c>
      <c r="C183" s="278" t="s">
        <v>174</v>
      </c>
      <c r="D183" s="278"/>
      <c r="E183" s="277">
        <v>52</v>
      </c>
      <c r="F183" s="241"/>
      <c r="G183" s="241">
        <v>256</v>
      </c>
      <c r="H183" s="241">
        <v>0</v>
      </c>
      <c r="I183" s="241">
        <v>256</v>
      </c>
      <c r="J183" s="276">
        <v>4.9230769230769234</v>
      </c>
      <c r="K183" s="27" t="s">
        <v>11</v>
      </c>
      <c r="L183" s="242"/>
      <c r="M183" s="241">
        <v>195</v>
      </c>
      <c r="N183" s="276">
        <v>3.75</v>
      </c>
      <c r="O183" s="27" t="s">
        <v>11</v>
      </c>
      <c r="P183" s="242"/>
      <c r="Q183" s="241">
        <v>451</v>
      </c>
      <c r="R183" s="276">
        <v>8.6730769230769234</v>
      </c>
      <c r="S183" s="27" t="s">
        <v>11</v>
      </c>
    </row>
    <row r="184" spans="1:19" s="34" customFormat="1" ht="14.25" customHeight="1" x14ac:dyDescent="0.2">
      <c r="A184" s="228" t="s">
        <v>522</v>
      </c>
      <c r="B184" s="228" t="s">
        <v>864</v>
      </c>
      <c r="C184" s="278" t="s">
        <v>175</v>
      </c>
      <c r="D184" s="278"/>
      <c r="E184" s="277">
        <v>39</v>
      </c>
      <c r="F184" s="241"/>
      <c r="G184" s="241">
        <v>52</v>
      </c>
      <c r="H184" s="241">
        <v>27</v>
      </c>
      <c r="I184" s="241">
        <v>79</v>
      </c>
      <c r="J184" s="276">
        <v>2.0256410256410255</v>
      </c>
      <c r="K184" s="27" t="s">
        <v>11</v>
      </c>
      <c r="L184" s="242"/>
      <c r="M184" s="241">
        <v>14</v>
      </c>
      <c r="N184" s="276">
        <v>0.35897435897435898</v>
      </c>
      <c r="O184" s="27" t="s">
        <v>11</v>
      </c>
      <c r="P184" s="242"/>
      <c r="Q184" s="241">
        <v>93</v>
      </c>
      <c r="R184" s="276">
        <v>2.3846153846153846</v>
      </c>
      <c r="S184" s="27" t="s">
        <v>11</v>
      </c>
    </row>
    <row r="185" spans="1:19" s="34" customFormat="1" ht="14.25" customHeight="1" x14ac:dyDescent="0.2">
      <c r="A185" s="228" t="s">
        <v>523</v>
      </c>
      <c r="B185" s="228" t="s">
        <v>865</v>
      </c>
      <c r="C185" s="278" t="s">
        <v>176</v>
      </c>
      <c r="D185" s="278"/>
      <c r="E185" s="277">
        <v>26</v>
      </c>
      <c r="F185" s="241"/>
      <c r="G185" s="241">
        <v>10</v>
      </c>
      <c r="H185" s="241">
        <v>30</v>
      </c>
      <c r="I185" s="241">
        <v>40</v>
      </c>
      <c r="J185" s="276">
        <v>1.5384615384615385</v>
      </c>
      <c r="K185" s="27" t="s">
        <v>11</v>
      </c>
      <c r="L185" s="242"/>
      <c r="M185" s="241">
        <v>67</v>
      </c>
      <c r="N185" s="276">
        <v>2.5769230769230771</v>
      </c>
      <c r="O185" s="27" t="s">
        <v>11</v>
      </c>
      <c r="P185" s="242"/>
      <c r="Q185" s="241">
        <v>107</v>
      </c>
      <c r="R185" s="276">
        <v>4.115384615384615</v>
      </c>
      <c r="S185" s="27" t="s">
        <v>11</v>
      </c>
    </row>
    <row r="186" spans="1:19" s="34" customFormat="1" ht="14.25" customHeight="1" x14ac:dyDescent="0.2">
      <c r="A186" s="228" t="s">
        <v>524</v>
      </c>
      <c r="B186" s="228" t="s">
        <v>866</v>
      </c>
      <c r="C186" s="278" t="s">
        <v>177</v>
      </c>
      <c r="D186" s="278"/>
      <c r="E186" s="277">
        <v>42</v>
      </c>
      <c r="F186" s="241"/>
      <c r="G186" s="241" t="s">
        <v>18</v>
      </c>
      <c r="H186" s="241" t="s">
        <v>18</v>
      </c>
      <c r="I186" s="241" t="s">
        <v>18</v>
      </c>
      <c r="J186" s="276" t="s">
        <v>18</v>
      </c>
      <c r="K186" s="27" t="s">
        <v>11</v>
      </c>
      <c r="L186" s="242"/>
      <c r="M186" s="241" t="s">
        <v>18</v>
      </c>
      <c r="N186" s="276" t="s">
        <v>18</v>
      </c>
      <c r="O186" s="27" t="s">
        <v>11</v>
      </c>
      <c r="P186" s="242"/>
      <c r="Q186" s="241" t="s">
        <v>18</v>
      </c>
      <c r="R186" s="276" t="s">
        <v>18</v>
      </c>
      <c r="S186" s="27" t="s">
        <v>11</v>
      </c>
    </row>
    <row r="187" spans="1:19" s="34" customFormat="1" ht="14.25" customHeight="1" x14ac:dyDescent="0.2">
      <c r="A187" s="228" t="s">
        <v>525</v>
      </c>
      <c r="B187" s="228" t="s">
        <v>867</v>
      </c>
      <c r="C187" s="278" t="s">
        <v>178</v>
      </c>
      <c r="D187" s="278"/>
      <c r="E187" s="277">
        <v>34</v>
      </c>
      <c r="F187" s="241"/>
      <c r="G187" s="241">
        <v>190</v>
      </c>
      <c r="H187" s="241">
        <v>110</v>
      </c>
      <c r="I187" s="241">
        <v>300</v>
      </c>
      <c r="J187" s="276">
        <v>8.8235294117647065</v>
      </c>
      <c r="K187" s="27" t="s">
        <v>11</v>
      </c>
      <c r="L187" s="242"/>
      <c r="M187" s="241">
        <v>24</v>
      </c>
      <c r="N187" s="276">
        <v>0.70588235294117652</v>
      </c>
      <c r="O187" s="27" t="s">
        <v>11</v>
      </c>
      <c r="P187" s="242"/>
      <c r="Q187" s="241">
        <v>324</v>
      </c>
      <c r="R187" s="276">
        <v>9.5294117647058822</v>
      </c>
      <c r="S187" s="27" t="s">
        <v>11</v>
      </c>
    </row>
    <row r="188" spans="1:19" s="34" customFormat="1" ht="14.25" customHeight="1" x14ac:dyDescent="0.2">
      <c r="A188" s="228" t="s">
        <v>526</v>
      </c>
      <c r="B188" s="228" t="s">
        <v>868</v>
      </c>
      <c r="C188" s="278" t="s">
        <v>179</v>
      </c>
      <c r="D188" s="278"/>
      <c r="E188" s="277">
        <v>39</v>
      </c>
      <c r="F188" s="241"/>
      <c r="G188" s="241">
        <v>0</v>
      </c>
      <c r="H188" s="241">
        <v>232</v>
      </c>
      <c r="I188" s="241">
        <v>232</v>
      </c>
      <c r="J188" s="276">
        <v>5.9487179487179489</v>
      </c>
      <c r="K188" s="27" t="s">
        <v>11</v>
      </c>
      <c r="L188" s="242"/>
      <c r="M188" s="241">
        <v>108</v>
      </c>
      <c r="N188" s="276">
        <v>2.7692307692307692</v>
      </c>
      <c r="O188" s="27" t="s">
        <v>11</v>
      </c>
      <c r="P188" s="242"/>
      <c r="Q188" s="241">
        <v>340</v>
      </c>
      <c r="R188" s="276">
        <v>8.7179487179487172</v>
      </c>
      <c r="S188" s="27" t="s">
        <v>11</v>
      </c>
    </row>
    <row r="189" spans="1:19" s="34" customFormat="1" ht="14.25" customHeight="1" x14ac:dyDescent="0.2">
      <c r="A189" s="228" t="s">
        <v>527</v>
      </c>
      <c r="B189" s="228" t="s">
        <v>869</v>
      </c>
      <c r="C189" s="278" t="s">
        <v>180</v>
      </c>
      <c r="D189" s="278"/>
      <c r="E189" s="277">
        <v>69</v>
      </c>
      <c r="F189" s="241"/>
      <c r="G189" s="241">
        <v>79</v>
      </c>
      <c r="H189" s="241">
        <v>189</v>
      </c>
      <c r="I189" s="241">
        <v>268</v>
      </c>
      <c r="J189" s="276">
        <v>3.8840579710144927</v>
      </c>
      <c r="K189" s="27" t="s">
        <v>11</v>
      </c>
      <c r="L189" s="242"/>
      <c r="M189" s="241">
        <v>108</v>
      </c>
      <c r="N189" s="276">
        <v>1.5652173913043479</v>
      </c>
      <c r="O189" s="27" t="s">
        <v>11</v>
      </c>
      <c r="P189" s="242"/>
      <c r="Q189" s="241">
        <v>376</v>
      </c>
      <c r="R189" s="276">
        <v>5.4492753623188408</v>
      </c>
      <c r="S189" s="27" t="s">
        <v>11</v>
      </c>
    </row>
    <row r="190" spans="1:19" s="34" customFormat="1" ht="14.25" customHeight="1" x14ac:dyDescent="0.2">
      <c r="A190" s="228" t="s">
        <v>528</v>
      </c>
      <c r="B190" s="228" t="s">
        <v>870</v>
      </c>
      <c r="C190" s="278" t="s">
        <v>181</v>
      </c>
      <c r="D190" s="278"/>
      <c r="E190" s="277">
        <v>53</v>
      </c>
      <c r="F190" s="241"/>
      <c r="G190" s="241" t="s">
        <v>18</v>
      </c>
      <c r="H190" s="241" t="s">
        <v>18</v>
      </c>
      <c r="I190" s="241" t="s">
        <v>18</v>
      </c>
      <c r="J190" s="276" t="s">
        <v>18</v>
      </c>
      <c r="K190" s="27" t="s">
        <v>11</v>
      </c>
      <c r="L190" s="242"/>
      <c r="M190" s="241" t="s">
        <v>18</v>
      </c>
      <c r="N190" s="276" t="s">
        <v>18</v>
      </c>
      <c r="O190" s="27" t="s">
        <v>11</v>
      </c>
      <c r="P190" s="242"/>
      <c r="Q190" s="241">
        <v>51</v>
      </c>
      <c r="R190" s="276">
        <v>0.96226415094339623</v>
      </c>
      <c r="S190" s="27">
        <v>1</v>
      </c>
    </row>
    <row r="191" spans="1:19" s="34" customFormat="1" ht="14.25" customHeight="1" x14ac:dyDescent="0.2">
      <c r="A191" s="228" t="s">
        <v>529</v>
      </c>
      <c r="B191" s="228" t="s">
        <v>871</v>
      </c>
      <c r="C191" s="278" t="s">
        <v>182</v>
      </c>
      <c r="D191" s="278"/>
      <c r="E191" s="277">
        <v>62</v>
      </c>
      <c r="F191" s="241"/>
      <c r="G191" s="241">
        <v>141</v>
      </c>
      <c r="H191" s="241">
        <v>231</v>
      </c>
      <c r="I191" s="241">
        <v>372</v>
      </c>
      <c r="J191" s="276">
        <v>6</v>
      </c>
      <c r="K191" s="27" t="s">
        <v>11</v>
      </c>
      <c r="L191" s="242"/>
      <c r="M191" s="241">
        <v>5</v>
      </c>
      <c r="N191" s="276">
        <v>8.0645161290322578E-2</v>
      </c>
      <c r="O191" s="27" t="s">
        <v>11</v>
      </c>
      <c r="P191" s="242"/>
      <c r="Q191" s="241">
        <v>377</v>
      </c>
      <c r="R191" s="276">
        <v>6.080645161290323</v>
      </c>
      <c r="S191" s="27" t="s">
        <v>11</v>
      </c>
    </row>
    <row r="192" spans="1:19" s="34" customFormat="1" ht="14.25" customHeight="1" x14ac:dyDescent="0.2">
      <c r="A192" s="228" t="s">
        <v>530</v>
      </c>
      <c r="B192" s="228" t="s">
        <v>872</v>
      </c>
      <c r="C192" s="278" t="s">
        <v>183</v>
      </c>
      <c r="D192" s="278"/>
      <c r="E192" s="277">
        <v>73</v>
      </c>
      <c r="F192" s="241"/>
      <c r="G192" s="241">
        <v>3</v>
      </c>
      <c r="H192" s="241">
        <v>0</v>
      </c>
      <c r="I192" s="241">
        <v>3</v>
      </c>
      <c r="J192" s="276">
        <v>4.1095890410958902E-2</v>
      </c>
      <c r="K192" s="27">
        <v>3</v>
      </c>
      <c r="L192" s="242"/>
      <c r="M192" s="241">
        <v>258</v>
      </c>
      <c r="N192" s="276">
        <v>3.5342465753424657</v>
      </c>
      <c r="O192" s="27">
        <v>3</v>
      </c>
      <c r="P192" s="242"/>
      <c r="Q192" s="241">
        <v>261</v>
      </c>
      <c r="R192" s="276">
        <v>3.5753424657534247</v>
      </c>
      <c r="S192" s="27">
        <v>3</v>
      </c>
    </row>
    <row r="193" spans="1:19" s="34" customFormat="1" ht="14.25" customHeight="1" x14ac:dyDescent="0.2">
      <c r="A193" s="228" t="s">
        <v>531</v>
      </c>
      <c r="B193" s="228" t="s">
        <v>873</v>
      </c>
      <c r="C193" s="278" t="s">
        <v>184</v>
      </c>
      <c r="D193" s="278"/>
      <c r="E193" s="277">
        <v>26</v>
      </c>
      <c r="F193" s="241"/>
      <c r="G193" s="241">
        <v>106</v>
      </c>
      <c r="H193" s="241">
        <v>133</v>
      </c>
      <c r="I193" s="241">
        <v>239</v>
      </c>
      <c r="J193" s="276">
        <v>9.1923076923076916</v>
      </c>
      <c r="K193" s="27" t="s">
        <v>11</v>
      </c>
      <c r="L193" s="242"/>
      <c r="M193" s="241">
        <v>50</v>
      </c>
      <c r="N193" s="276">
        <v>1.9230769230769231</v>
      </c>
      <c r="O193" s="27" t="s">
        <v>11</v>
      </c>
      <c r="P193" s="242"/>
      <c r="Q193" s="241">
        <v>289</v>
      </c>
      <c r="R193" s="276">
        <v>11.115384615384615</v>
      </c>
      <c r="S193" s="27" t="s">
        <v>11</v>
      </c>
    </row>
    <row r="194" spans="1:19" s="34" customFormat="1" ht="14.25" customHeight="1" x14ac:dyDescent="0.2">
      <c r="A194" s="228" t="s">
        <v>532</v>
      </c>
      <c r="B194" s="228" t="s">
        <v>874</v>
      </c>
      <c r="C194" s="278" t="s">
        <v>185</v>
      </c>
      <c r="D194" s="278"/>
      <c r="E194" s="277">
        <v>38</v>
      </c>
      <c r="F194" s="241"/>
      <c r="G194" s="241">
        <v>48</v>
      </c>
      <c r="H194" s="241">
        <v>46</v>
      </c>
      <c r="I194" s="241">
        <v>94</v>
      </c>
      <c r="J194" s="276">
        <v>2.4736842105263159</v>
      </c>
      <c r="K194" s="27" t="s">
        <v>11</v>
      </c>
      <c r="L194" s="242"/>
      <c r="M194" s="241">
        <v>15</v>
      </c>
      <c r="N194" s="276">
        <v>0.39473684210526316</v>
      </c>
      <c r="O194" s="27" t="s">
        <v>11</v>
      </c>
      <c r="P194" s="242"/>
      <c r="Q194" s="241">
        <v>109</v>
      </c>
      <c r="R194" s="276">
        <v>2.8684210526315788</v>
      </c>
      <c r="S194" s="27" t="s">
        <v>11</v>
      </c>
    </row>
    <row r="195" spans="1:19" s="34" customFormat="1" ht="14.25" customHeight="1" x14ac:dyDescent="0.2">
      <c r="A195" s="228" t="s">
        <v>533</v>
      </c>
      <c r="B195" s="228" t="s">
        <v>875</v>
      </c>
      <c r="C195" s="278" t="s">
        <v>186</v>
      </c>
      <c r="D195" s="278"/>
      <c r="E195" s="277">
        <v>52</v>
      </c>
      <c r="F195" s="241"/>
      <c r="G195" s="241">
        <v>130</v>
      </c>
      <c r="H195" s="241">
        <v>148</v>
      </c>
      <c r="I195" s="241">
        <v>278</v>
      </c>
      <c r="J195" s="276">
        <v>5.3461538461538458</v>
      </c>
      <c r="K195" s="27" t="s">
        <v>11</v>
      </c>
      <c r="L195" s="242"/>
      <c r="M195" s="241">
        <v>6</v>
      </c>
      <c r="N195" s="276">
        <v>0.11538461538461539</v>
      </c>
      <c r="O195" s="27" t="s">
        <v>11</v>
      </c>
      <c r="P195" s="242"/>
      <c r="Q195" s="241">
        <v>284</v>
      </c>
      <c r="R195" s="276">
        <v>5.4615384615384617</v>
      </c>
      <c r="S195" s="27" t="s">
        <v>11</v>
      </c>
    </row>
    <row r="196" spans="1:19" s="34" customFormat="1" ht="14.25" customHeight="1" x14ac:dyDescent="0.2">
      <c r="A196" s="228" t="s">
        <v>534</v>
      </c>
      <c r="B196" s="228" t="s">
        <v>876</v>
      </c>
      <c r="C196" s="278" t="s">
        <v>187</v>
      </c>
      <c r="D196" s="278"/>
      <c r="E196" s="277">
        <v>46</v>
      </c>
      <c r="F196" s="241"/>
      <c r="G196" s="241">
        <v>13</v>
      </c>
      <c r="H196" s="241">
        <v>15</v>
      </c>
      <c r="I196" s="241">
        <v>28</v>
      </c>
      <c r="J196" s="276">
        <v>0.60869565217391308</v>
      </c>
      <c r="K196" s="27" t="s">
        <v>11</v>
      </c>
      <c r="L196" s="242"/>
      <c r="M196" s="241">
        <v>16</v>
      </c>
      <c r="N196" s="276">
        <v>0.34782608695652173</v>
      </c>
      <c r="O196" s="27" t="s">
        <v>11</v>
      </c>
      <c r="P196" s="242"/>
      <c r="Q196" s="241">
        <v>44</v>
      </c>
      <c r="R196" s="276">
        <v>0.95652173913043481</v>
      </c>
      <c r="S196" s="27" t="s">
        <v>11</v>
      </c>
    </row>
    <row r="197" spans="1:19" s="34" customFormat="1" ht="14.25" customHeight="1" x14ac:dyDescent="0.2">
      <c r="A197" s="228" t="s">
        <v>535</v>
      </c>
      <c r="B197" s="228" t="s">
        <v>877</v>
      </c>
      <c r="C197" s="278" t="s">
        <v>188</v>
      </c>
      <c r="D197" s="278"/>
      <c r="E197" s="277">
        <v>59</v>
      </c>
      <c r="F197" s="241"/>
      <c r="G197" s="241">
        <v>54</v>
      </c>
      <c r="H197" s="241">
        <v>328</v>
      </c>
      <c r="I197" s="241">
        <v>382</v>
      </c>
      <c r="J197" s="276">
        <v>6.4745762711864403</v>
      </c>
      <c r="K197" s="27" t="s">
        <v>11</v>
      </c>
      <c r="L197" s="242"/>
      <c r="M197" s="241">
        <v>202</v>
      </c>
      <c r="N197" s="276">
        <v>3.4237288135593222</v>
      </c>
      <c r="O197" s="27" t="s">
        <v>11</v>
      </c>
      <c r="P197" s="242"/>
      <c r="Q197" s="241">
        <v>584</v>
      </c>
      <c r="R197" s="276">
        <v>9.898305084745763</v>
      </c>
      <c r="S197" s="27" t="s">
        <v>11</v>
      </c>
    </row>
    <row r="198" spans="1:19" s="34" customFormat="1" ht="14.25" customHeight="1" x14ac:dyDescent="0.2">
      <c r="A198" s="228" t="s">
        <v>536</v>
      </c>
      <c r="B198" s="228" t="s">
        <v>878</v>
      </c>
      <c r="C198" s="278" t="s">
        <v>189</v>
      </c>
      <c r="D198" s="278"/>
      <c r="E198" s="277">
        <v>70</v>
      </c>
      <c r="F198" s="241"/>
      <c r="G198" s="241">
        <v>13</v>
      </c>
      <c r="H198" s="241">
        <v>74</v>
      </c>
      <c r="I198" s="241">
        <v>87</v>
      </c>
      <c r="J198" s="276">
        <v>1.2428571428571429</v>
      </c>
      <c r="K198" s="27" t="s">
        <v>11</v>
      </c>
      <c r="L198" s="242"/>
      <c r="M198" s="241">
        <v>257</v>
      </c>
      <c r="N198" s="276">
        <v>3.6714285714285713</v>
      </c>
      <c r="O198" s="27" t="s">
        <v>11</v>
      </c>
      <c r="P198" s="242"/>
      <c r="Q198" s="241">
        <v>344</v>
      </c>
      <c r="R198" s="276">
        <v>4.9142857142857146</v>
      </c>
      <c r="S198" s="27" t="s">
        <v>11</v>
      </c>
    </row>
    <row r="199" spans="1:19" s="34" customFormat="1" ht="14.25" customHeight="1" x14ac:dyDescent="0.2">
      <c r="A199" s="228" t="s">
        <v>537</v>
      </c>
      <c r="B199" s="228" t="s">
        <v>879</v>
      </c>
      <c r="C199" s="278" t="s">
        <v>190</v>
      </c>
      <c r="D199" s="278"/>
      <c r="E199" s="277">
        <v>34</v>
      </c>
      <c r="F199" s="241"/>
      <c r="G199" s="241">
        <v>1</v>
      </c>
      <c r="H199" s="241">
        <v>23</v>
      </c>
      <c r="I199" s="241">
        <v>24</v>
      </c>
      <c r="J199" s="276">
        <v>0.70588235294117652</v>
      </c>
      <c r="K199" s="27" t="s">
        <v>11</v>
      </c>
      <c r="L199" s="242"/>
      <c r="M199" s="241">
        <v>0</v>
      </c>
      <c r="N199" s="276">
        <v>0</v>
      </c>
      <c r="O199" s="27" t="s">
        <v>11</v>
      </c>
      <c r="P199" s="242"/>
      <c r="Q199" s="241">
        <v>24</v>
      </c>
      <c r="R199" s="276">
        <v>0.70588235294117652</v>
      </c>
      <c r="S199" s="27" t="s">
        <v>11</v>
      </c>
    </row>
    <row r="200" spans="1:19" s="34" customFormat="1" ht="14.25" customHeight="1" x14ac:dyDescent="0.2">
      <c r="A200" s="228" t="s">
        <v>538</v>
      </c>
      <c r="B200" s="228" t="s">
        <v>880</v>
      </c>
      <c r="C200" s="278" t="s">
        <v>191</v>
      </c>
      <c r="D200" s="278"/>
      <c r="E200" s="277">
        <v>55</v>
      </c>
      <c r="F200" s="241"/>
      <c r="G200" s="241">
        <v>21</v>
      </c>
      <c r="H200" s="241">
        <v>84</v>
      </c>
      <c r="I200" s="241">
        <v>105</v>
      </c>
      <c r="J200" s="276">
        <v>1.9090909090909092</v>
      </c>
      <c r="K200" s="27" t="s">
        <v>11</v>
      </c>
      <c r="L200" s="242"/>
      <c r="M200" s="241">
        <v>43</v>
      </c>
      <c r="N200" s="276">
        <v>0.78181818181818186</v>
      </c>
      <c r="O200" s="27" t="s">
        <v>11</v>
      </c>
      <c r="P200" s="242"/>
      <c r="Q200" s="241">
        <v>148</v>
      </c>
      <c r="R200" s="276">
        <v>2.6909090909090909</v>
      </c>
      <c r="S200" s="27" t="s">
        <v>11</v>
      </c>
    </row>
    <row r="201" spans="1:19" s="34" customFormat="1" ht="14.25" customHeight="1" x14ac:dyDescent="0.2">
      <c r="A201" s="228" t="s">
        <v>539</v>
      </c>
      <c r="B201" s="228" t="s">
        <v>881</v>
      </c>
      <c r="C201" s="278" t="s">
        <v>192</v>
      </c>
      <c r="D201" s="278"/>
      <c r="E201" s="277">
        <v>50</v>
      </c>
      <c r="F201" s="241"/>
      <c r="G201" s="241">
        <v>57</v>
      </c>
      <c r="H201" s="241">
        <v>289</v>
      </c>
      <c r="I201" s="241">
        <v>346</v>
      </c>
      <c r="J201" s="276">
        <v>6.92</v>
      </c>
      <c r="K201" s="27" t="s">
        <v>11</v>
      </c>
      <c r="L201" s="242"/>
      <c r="M201" s="241">
        <v>63</v>
      </c>
      <c r="N201" s="276">
        <v>1.26</v>
      </c>
      <c r="O201" s="27" t="s">
        <v>11</v>
      </c>
      <c r="P201" s="242"/>
      <c r="Q201" s="241">
        <v>409</v>
      </c>
      <c r="R201" s="276">
        <v>8.18</v>
      </c>
      <c r="S201" s="27" t="s">
        <v>11</v>
      </c>
    </row>
    <row r="202" spans="1:19" s="34" customFormat="1" ht="14.25" customHeight="1" x14ac:dyDescent="0.2">
      <c r="A202" s="228" t="s">
        <v>540</v>
      </c>
      <c r="B202" s="228" t="s">
        <v>882</v>
      </c>
      <c r="C202" s="278" t="s">
        <v>193</v>
      </c>
      <c r="D202" s="278"/>
      <c r="E202" s="277">
        <v>72</v>
      </c>
      <c r="F202" s="241"/>
      <c r="G202" s="241">
        <v>27</v>
      </c>
      <c r="H202" s="241">
        <v>123</v>
      </c>
      <c r="I202" s="241">
        <v>150</v>
      </c>
      <c r="J202" s="276">
        <v>2.0833333333333335</v>
      </c>
      <c r="K202" s="27" t="s">
        <v>11</v>
      </c>
      <c r="L202" s="242"/>
      <c r="M202" s="241">
        <v>0</v>
      </c>
      <c r="N202" s="276">
        <v>0</v>
      </c>
      <c r="O202" s="27" t="s">
        <v>11</v>
      </c>
      <c r="P202" s="242"/>
      <c r="Q202" s="241">
        <v>150</v>
      </c>
      <c r="R202" s="276">
        <v>2.0833333333333335</v>
      </c>
      <c r="S202" s="27" t="s">
        <v>11</v>
      </c>
    </row>
    <row r="203" spans="1:19" s="34" customFormat="1" ht="14.25" customHeight="1" x14ac:dyDescent="0.2">
      <c r="A203" s="228" t="s">
        <v>541</v>
      </c>
      <c r="B203" s="228" t="s">
        <v>883</v>
      </c>
      <c r="C203" s="278" t="s">
        <v>194</v>
      </c>
      <c r="D203" s="278"/>
      <c r="E203" s="277">
        <v>54</v>
      </c>
      <c r="F203" s="241"/>
      <c r="G203" s="241">
        <v>47</v>
      </c>
      <c r="H203" s="241">
        <v>56</v>
      </c>
      <c r="I203" s="241">
        <v>103</v>
      </c>
      <c r="J203" s="276">
        <v>1.9074074074074074</v>
      </c>
      <c r="K203" s="27" t="s">
        <v>11</v>
      </c>
      <c r="L203" s="242"/>
      <c r="M203" s="241">
        <v>9</v>
      </c>
      <c r="N203" s="276">
        <v>0.16666666666666666</v>
      </c>
      <c r="O203" s="27" t="s">
        <v>11</v>
      </c>
      <c r="P203" s="242"/>
      <c r="Q203" s="241">
        <v>112</v>
      </c>
      <c r="R203" s="276">
        <v>2.074074074074074</v>
      </c>
      <c r="S203" s="27" t="s">
        <v>11</v>
      </c>
    </row>
    <row r="204" spans="1:19" s="34" customFormat="1" ht="14.25" customHeight="1" x14ac:dyDescent="0.2">
      <c r="A204" s="228" t="s">
        <v>542</v>
      </c>
      <c r="B204" s="228" t="s">
        <v>884</v>
      </c>
      <c r="C204" s="278" t="s">
        <v>195</v>
      </c>
      <c r="D204" s="278"/>
      <c r="E204" s="277">
        <v>43</v>
      </c>
      <c r="F204" s="241"/>
      <c r="G204" s="241">
        <v>139</v>
      </c>
      <c r="H204" s="241">
        <v>195</v>
      </c>
      <c r="I204" s="241">
        <v>334</v>
      </c>
      <c r="J204" s="276">
        <v>7.7674418604651159</v>
      </c>
      <c r="K204" s="27" t="s">
        <v>11</v>
      </c>
      <c r="L204" s="242"/>
      <c r="M204" s="241">
        <v>121</v>
      </c>
      <c r="N204" s="276">
        <v>2.8139534883720931</v>
      </c>
      <c r="O204" s="27" t="s">
        <v>11</v>
      </c>
      <c r="P204" s="242"/>
      <c r="Q204" s="241">
        <v>455</v>
      </c>
      <c r="R204" s="276">
        <v>10.581395348837209</v>
      </c>
      <c r="S204" s="27" t="s">
        <v>11</v>
      </c>
    </row>
    <row r="205" spans="1:19" s="34" customFormat="1" ht="14.25" customHeight="1" x14ac:dyDescent="0.2">
      <c r="A205" s="228" t="s">
        <v>543</v>
      </c>
      <c r="B205" s="228" t="s">
        <v>885</v>
      </c>
      <c r="C205" s="278" t="s">
        <v>196</v>
      </c>
      <c r="D205" s="278"/>
      <c r="E205" s="277">
        <v>33</v>
      </c>
      <c r="F205" s="241"/>
      <c r="G205" s="241">
        <v>168</v>
      </c>
      <c r="H205" s="241">
        <v>143</v>
      </c>
      <c r="I205" s="241">
        <v>311</v>
      </c>
      <c r="J205" s="276">
        <v>9.4242424242424239</v>
      </c>
      <c r="K205" s="27" t="s">
        <v>11</v>
      </c>
      <c r="L205" s="242"/>
      <c r="M205" s="241">
        <v>20</v>
      </c>
      <c r="N205" s="276">
        <v>0.60606060606060608</v>
      </c>
      <c r="O205" s="27" t="s">
        <v>11</v>
      </c>
      <c r="P205" s="242"/>
      <c r="Q205" s="241">
        <v>331</v>
      </c>
      <c r="R205" s="276">
        <v>10.030303030303031</v>
      </c>
      <c r="S205" s="27" t="s">
        <v>11</v>
      </c>
    </row>
    <row r="206" spans="1:19" s="34" customFormat="1" ht="14.25" customHeight="1" x14ac:dyDescent="0.2">
      <c r="A206" s="228" t="s">
        <v>544</v>
      </c>
      <c r="B206" s="228" t="s">
        <v>886</v>
      </c>
      <c r="C206" s="278" t="s">
        <v>197</v>
      </c>
      <c r="D206" s="278"/>
      <c r="E206" s="277">
        <v>53</v>
      </c>
      <c r="F206" s="241"/>
      <c r="G206" s="241">
        <v>887</v>
      </c>
      <c r="H206" s="241">
        <v>181</v>
      </c>
      <c r="I206" s="241">
        <v>1068</v>
      </c>
      <c r="J206" s="276">
        <v>20.150943396226417</v>
      </c>
      <c r="K206" s="27" t="s">
        <v>11</v>
      </c>
      <c r="L206" s="242"/>
      <c r="M206" s="241">
        <v>32</v>
      </c>
      <c r="N206" s="276">
        <v>0.60377358490566035</v>
      </c>
      <c r="O206" s="27" t="s">
        <v>11</v>
      </c>
      <c r="P206" s="242"/>
      <c r="Q206" s="241">
        <v>1100</v>
      </c>
      <c r="R206" s="276">
        <v>20.754716981132077</v>
      </c>
      <c r="S206" s="27" t="s">
        <v>11</v>
      </c>
    </row>
    <row r="207" spans="1:19" s="34" customFormat="1" ht="14.25" customHeight="1" x14ac:dyDescent="0.2">
      <c r="A207" s="228" t="s">
        <v>545</v>
      </c>
      <c r="B207" s="228" t="s">
        <v>887</v>
      </c>
      <c r="C207" s="278" t="s">
        <v>198</v>
      </c>
      <c r="D207" s="278"/>
      <c r="E207" s="277">
        <v>65</v>
      </c>
      <c r="F207" s="241"/>
      <c r="G207" s="241">
        <v>13</v>
      </c>
      <c r="H207" s="241">
        <v>447</v>
      </c>
      <c r="I207" s="241">
        <v>460</v>
      </c>
      <c r="J207" s="276">
        <v>7.0769230769230766</v>
      </c>
      <c r="K207" s="27" t="s">
        <v>11</v>
      </c>
      <c r="L207" s="242"/>
      <c r="M207" s="241">
        <v>133</v>
      </c>
      <c r="N207" s="276">
        <v>2.046153846153846</v>
      </c>
      <c r="O207" s="27" t="s">
        <v>11</v>
      </c>
      <c r="P207" s="242"/>
      <c r="Q207" s="241">
        <v>593</v>
      </c>
      <c r="R207" s="276">
        <v>9.1230769230769226</v>
      </c>
      <c r="S207" s="27" t="s">
        <v>11</v>
      </c>
    </row>
    <row r="208" spans="1:19" s="34" customFormat="1" ht="14.25" customHeight="1" x14ac:dyDescent="0.2">
      <c r="A208" s="228" t="s">
        <v>546</v>
      </c>
      <c r="B208" s="228" t="s">
        <v>888</v>
      </c>
      <c r="C208" s="278" t="s">
        <v>199</v>
      </c>
      <c r="D208" s="278"/>
      <c r="E208" s="277">
        <v>35</v>
      </c>
      <c r="F208" s="241"/>
      <c r="G208" s="241">
        <v>15</v>
      </c>
      <c r="H208" s="241">
        <v>85</v>
      </c>
      <c r="I208" s="241">
        <v>100</v>
      </c>
      <c r="J208" s="276">
        <v>2.8571428571428572</v>
      </c>
      <c r="K208" s="27" t="s">
        <v>11</v>
      </c>
      <c r="L208" s="242"/>
      <c r="M208" s="241">
        <v>8</v>
      </c>
      <c r="N208" s="276">
        <v>0.22857142857142856</v>
      </c>
      <c r="O208" s="27" t="s">
        <v>11</v>
      </c>
      <c r="P208" s="242"/>
      <c r="Q208" s="241">
        <v>108</v>
      </c>
      <c r="R208" s="276">
        <v>3.0857142857142859</v>
      </c>
      <c r="S208" s="27" t="s">
        <v>11</v>
      </c>
    </row>
    <row r="209" spans="1:19" s="34" customFormat="1" ht="14.25" customHeight="1" x14ac:dyDescent="0.2">
      <c r="A209" s="228" t="s">
        <v>547</v>
      </c>
      <c r="B209" s="228" t="s">
        <v>889</v>
      </c>
      <c r="C209" s="278" t="s">
        <v>200</v>
      </c>
      <c r="D209" s="278"/>
      <c r="E209" s="277">
        <v>62</v>
      </c>
      <c r="F209" s="241"/>
      <c r="G209" s="241">
        <v>398</v>
      </c>
      <c r="H209" s="241">
        <v>0</v>
      </c>
      <c r="I209" s="241">
        <v>398</v>
      </c>
      <c r="J209" s="276">
        <v>6.419354838709677</v>
      </c>
      <c r="K209" s="27" t="s">
        <v>11</v>
      </c>
      <c r="L209" s="242"/>
      <c r="M209" s="241">
        <v>455</v>
      </c>
      <c r="N209" s="276">
        <v>7.338709677419355</v>
      </c>
      <c r="O209" s="27" t="s">
        <v>11</v>
      </c>
      <c r="P209" s="242"/>
      <c r="Q209" s="241">
        <v>853</v>
      </c>
      <c r="R209" s="276">
        <v>13.758064516129032</v>
      </c>
      <c r="S209" s="27" t="s">
        <v>11</v>
      </c>
    </row>
    <row r="210" spans="1:19" s="34" customFormat="1" ht="14.25" customHeight="1" x14ac:dyDescent="0.2">
      <c r="A210" s="228" t="s">
        <v>548</v>
      </c>
      <c r="B210" s="228" t="s">
        <v>890</v>
      </c>
      <c r="C210" s="278" t="s">
        <v>201</v>
      </c>
      <c r="D210" s="278"/>
      <c r="E210" s="277">
        <v>29</v>
      </c>
      <c r="F210" s="241"/>
      <c r="G210" s="241">
        <v>10</v>
      </c>
      <c r="H210" s="241">
        <v>111</v>
      </c>
      <c r="I210" s="241">
        <v>121</v>
      </c>
      <c r="J210" s="276">
        <v>4.1724137931034484</v>
      </c>
      <c r="K210" s="27" t="s">
        <v>11</v>
      </c>
      <c r="L210" s="242"/>
      <c r="M210" s="241">
        <v>0</v>
      </c>
      <c r="N210" s="276">
        <v>0</v>
      </c>
      <c r="O210" s="27" t="s">
        <v>11</v>
      </c>
      <c r="P210" s="242"/>
      <c r="Q210" s="241">
        <v>121</v>
      </c>
      <c r="R210" s="276">
        <v>4.1724137931034484</v>
      </c>
      <c r="S210" s="27" t="s">
        <v>11</v>
      </c>
    </row>
    <row r="211" spans="1:19" s="34" customFormat="1" ht="14.25" customHeight="1" x14ac:dyDescent="0.2">
      <c r="A211" s="228" t="s">
        <v>549</v>
      </c>
      <c r="B211" s="228" t="s">
        <v>891</v>
      </c>
      <c r="C211" s="278" t="s">
        <v>202</v>
      </c>
      <c r="D211" s="278"/>
      <c r="E211" s="277">
        <v>33</v>
      </c>
      <c r="F211" s="241"/>
      <c r="G211" s="241">
        <v>110</v>
      </c>
      <c r="H211" s="241">
        <v>194</v>
      </c>
      <c r="I211" s="241">
        <v>304</v>
      </c>
      <c r="J211" s="276">
        <v>9.2121212121212128</v>
      </c>
      <c r="K211" s="27" t="s">
        <v>11</v>
      </c>
      <c r="L211" s="242"/>
      <c r="M211" s="241">
        <v>12</v>
      </c>
      <c r="N211" s="276">
        <v>0.36363636363636365</v>
      </c>
      <c r="O211" s="27" t="s">
        <v>11</v>
      </c>
      <c r="P211" s="242"/>
      <c r="Q211" s="241">
        <v>316</v>
      </c>
      <c r="R211" s="276">
        <v>9.5757575757575761</v>
      </c>
      <c r="S211" s="27" t="s">
        <v>11</v>
      </c>
    </row>
    <row r="212" spans="1:19" s="34" customFormat="1" ht="14.25" customHeight="1" x14ac:dyDescent="0.2">
      <c r="A212" s="228" t="s">
        <v>550</v>
      </c>
      <c r="B212" s="228" t="s">
        <v>892</v>
      </c>
      <c r="C212" s="278" t="s">
        <v>203</v>
      </c>
      <c r="D212" s="278"/>
      <c r="E212" s="277">
        <v>52</v>
      </c>
      <c r="F212" s="241"/>
      <c r="G212" s="241">
        <v>80</v>
      </c>
      <c r="H212" s="241">
        <v>125</v>
      </c>
      <c r="I212" s="241">
        <v>205</v>
      </c>
      <c r="J212" s="276">
        <v>3.9423076923076925</v>
      </c>
      <c r="K212" s="27" t="s">
        <v>11</v>
      </c>
      <c r="L212" s="242"/>
      <c r="M212" s="241">
        <v>132</v>
      </c>
      <c r="N212" s="276">
        <v>2.5384615384615383</v>
      </c>
      <c r="O212" s="27" t="s">
        <v>11</v>
      </c>
      <c r="P212" s="242"/>
      <c r="Q212" s="241">
        <v>337</v>
      </c>
      <c r="R212" s="276">
        <v>6.4807692307692308</v>
      </c>
      <c r="S212" s="27" t="s">
        <v>11</v>
      </c>
    </row>
    <row r="213" spans="1:19" s="34" customFormat="1" ht="14.25" customHeight="1" x14ac:dyDescent="0.2">
      <c r="A213" s="228" t="s">
        <v>551</v>
      </c>
      <c r="B213" s="228" t="s">
        <v>893</v>
      </c>
      <c r="C213" s="278" t="s">
        <v>204</v>
      </c>
      <c r="D213" s="278"/>
      <c r="E213" s="277">
        <v>43</v>
      </c>
      <c r="F213" s="241"/>
      <c r="G213" s="241">
        <v>73</v>
      </c>
      <c r="H213" s="241">
        <v>106</v>
      </c>
      <c r="I213" s="241">
        <v>179</v>
      </c>
      <c r="J213" s="276">
        <v>4.1627906976744189</v>
      </c>
      <c r="K213" s="27" t="s">
        <v>11</v>
      </c>
      <c r="L213" s="242"/>
      <c r="M213" s="241">
        <v>34</v>
      </c>
      <c r="N213" s="276">
        <v>0.79069767441860461</v>
      </c>
      <c r="O213" s="27" t="s">
        <v>11</v>
      </c>
      <c r="P213" s="242"/>
      <c r="Q213" s="241">
        <v>213</v>
      </c>
      <c r="R213" s="276">
        <v>4.9534883720930232</v>
      </c>
      <c r="S213" s="27" t="s">
        <v>11</v>
      </c>
    </row>
    <row r="214" spans="1:19" s="34" customFormat="1" ht="14.25" customHeight="1" x14ac:dyDescent="0.2">
      <c r="A214" s="228" t="s">
        <v>11</v>
      </c>
      <c r="B214" s="228"/>
      <c r="C214" s="278"/>
      <c r="D214" s="278"/>
      <c r="E214" s="277"/>
      <c r="F214" s="241"/>
      <c r="G214" s="241"/>
      <c r="H214" s="241"/>
      <c r="I214" s="241"/>
      <c r="J214" s="276" t="s">
        <v>11</v>
      </c>
      <c r="K214" s="27"/>
      <c r="L214" s="242"/>
      <c r="M214" s="241"/>
      <c r="N214" s="276" t="s">
        <v>11</v>
      </c>
      <c r="O214" s="27"/>
      <c r="P214" s="242"/>
      <c r="Q214" s="241"/>
      <c r="R214" s="276" t="s">
        <v>11</v>
      </c>
      <c r="S214" s="27"/>
    </row>
    <row r="215" spans="1:19" s="34" customFormat="1" ht="14.25" customHeight="1" x14ac:dyDescent="0.2">
      <c r="A215" s="251" t="s">
        <v>552</v>
      </c>
      <c r="B215" s="228" t="s">
        <v>894</v>
      </c>
      <c r="C215" s="283" t="s">
        <v>205</v>
      </c>
      <c r="D215" s="283"/>
      <c r="E215" s="282">
        <v>3178</v>
      </c>
      <c r="F215" s="241"/>
      <c r="G215" s="280">
        <v>12800</v>
      </c>
      <c r="H215" s="280">
        <v>15000</v>
      </c>
      <c r="I215" s="280">
        <v>27900</v>
      </c>
      <c r="J215" s="279">
        <v>8.7791063561988665</v>
      </c>
      <c r="K215" s="27"/>
      <c r="L215" s="281"/>
      <c r="M215" s="280">
        <v>4700</v>
      </c>
      <c r="N215" s="279">
        <v>1.4789175582127123</v>
      </c>
      <c r="O215" s="27"/>
      <c r="P215" s="281"/>
      <c r="Q215" s="280">
        <v>32600</v>
      </c>
      <c r="R215" s="279">
        <v>10.258023914411579</v>
      </c>
      <c r="S215" s="27"/>
    </row>
    <row r="216" spans="1:19" s="34" customFormat="1" ht="14.25" customHeight="1" x14ac:dyDescent="0.2">
      <c r="A216" s="228" t="s">
        <v>11</v>
      </c>
      <c r="B216" s="228"/>
      <c r="C216" s="278"/>
      <c r="D216" s="278"/>
      <c r="E216" s="277"/>
      <c r="F216" s="241"/>
      <c r="G216" s="241"/>
      <c r="H216" s="241"/>
      <c r="I216" s="241"/>
      <c r="J216" s="279" t="s">
        <v>11</v>
      </c>
      <c r="K216" s="27"/>
      <c r="L216" s="242"/>
      <c r="M216" s="241"/>
      <c r="N216" s="279" t="s">
        <v>11</v>
      </c>
      <c r="O216" s="27"/>
      <c r="P216" s="242"/>
      <c r="Q216" s="241"/>
      <c r="R216" s="279" t="s">
        <v>11</v>
      </c>
      <c r="S216" s="27"/>
    </row>
    <row r="217" spans="1:19" s="34" customFormat="1" ht="14.25" customHeight="1" x14ac:dyDescent="0.2">
      <c r="A217" s="228" t="s">
        <v>553</v>
      </c>
      <c r="B217" s="228" t="s">
        <v>895</v>
      </c>
      <c r="C217" s="278" t="s">
        <v>206</v>
      </c>
      <c r="D217" s="278"/>
      <c r="E217" s="277">
        <v>68</v>
      </c>
      <c r="F217" s="241"/>
      <c r="G217" s="241">
        <v>526</v>
      </c>
      <c r="H217" s="241">
        <v>0</v>
      </c>
      <c r="I217" s="241">
        <v>526</v>
      </c>
      <c r="J217" s="276">
        <v>7.7352941176470589</v>
      </c>
      <c r="K217" s="27" t="s">
        <v>11</v>
      </c>
      <c r="L217" s="242"/>
      <c r="M217" s="241">
        <v>304</v>
      </c>
      <c r="N217" s="276">
        <v>4.4705882352941178</v>
      </c>
      <c r="O217" s="27" t="s">
        <v>11</v>
      </c>
      <c r="P217" s="242"/>
      <c r="Q217" s="241">
        <v>830</v>
      </c>
      <c r="R217" s="276">
        <v>12.205882352941176</v>
      </c>
      <c r="S217" s="27" t="s">
        <v>11</v>
      </c>
    </row>
    <row r="218" spans="1:19" s="34" customFormat="1" ht="14.25" customHeight="1" x14ac:dyDescent="0.2">
      <c r="A218" s="228" t="s">
        <v>554</v>
      </c>
      <c r="B218" s="228" t="s">
        <v>896</v>
      </c>
      <c r="C218" s="278" t="s">
        <v>207</v>
      </c>
      <c r="D218" s="278"/>
      <c r="E218" s="277">
        <v>133</v>
      </c>
      <c r="F218" s="241"/>
      <c r="G218" s="241">
        <v>396</v>
      </c>
      <c r="H218" s="241">
        <v>1037</v>
      </c>
      <c r="I218" s="241">
        <v>1433</v>
      </c>
      <c r="J218" s="276">
        <v>10.774436090225564</v>
      </c>
      <c r="K218" s="27">
        <v>1</v>
      </c>
      <c r="L218" s="242"/>
      <c r="M218" s="241">
        <v>14</v>
      </c>
      <c r="N218" s="276">
        <v>0.10526315789473684</v>
      </c>
      <c r="O218" s="27">
        <v>1</v>
      </c>
      <c r="P218" s="242"/>
      <c r="Q218" s="241">
        <v>1447</v>
      </c>
      <c r="R218" s="276">
        <v>10.8796992481203</v>
      </c>
      <c r="S218" s="27">
        <v>1</v>
      </c>
    </row>
    <row r="219" spans="1:19" s="34" customFormat="1" ht="14.25" customHeight="1" x14ac:dyDescent="0.2">
      <c r="A219" s="228" t="s">
        <v>555</v>
      </c>
      <c r="B219" s="228" t="s">
        <v>897</v>
      </c>
      <c r="C219" s="278" t="s">
        <v>208</v>
      </c>
      <c r="D219" s="278"/>
      <c r="E219" s="277">
        <v>92</v>
      </c>
      <c r="F219" s="241"/>
      <c r="G219" s="241" t="s">
        <v>18</v>
      </c>
      <c r="H219" s="241" t="s">
        <v>18</v>
      </c>
      <c r="I219" s="241" t="s">
        <v>18</v>
      </c>
      <c r="J219" s="276" t="s">
        <v>18</v>
      </c>
      <c r="K219" s="27" t="s">
        <v>11</v>
      </c>
      <c r="L219" s="242"/>
      <c r="M219" s="241" t="s">
        <v>18</v>
      </c>
      <c r="N219" s="276" t="s">
        <v>18</v>
      </c>
      <c r="O219" s="27" t="s">
        <v>11</v>
      </c>
      <c r="P219" s="242"/>
      <c r="Q219" s="241" t="s">
        <v>18</v>
      </c>
      <c r="R219" s="276" t="s">
        <v>18</v>
      </c>
      <c r="S219" s="27" t="s">
        <v>11</v>
      </c>
    </row>
    <row r="220" spans="1:19" s="34" customFormat="1" ht="14.25" customHeight="1" x14ac:dyDescent="0.2">
      <c r="A220" s="228" t="s">
        <v>556</v>
      </c>
      <c r="B220" s="228" t="s">
        <v>898</v>
      </c>
      <c r="C220" s="278" t="s">
        <v>209</v>
      </c>
      <c r="D220" s="278"/>
      <c r="E220" s="277">
        <v>103</v>
      </c>
      <c r="F220" s="241"/>
      <c r="G220" s="241">
        <v>1072</v>
      </c>
      <c r="H220" s="241">
        <v>505</v>
      </c>
      <c r="I220" s="241">
        <v>1577</v>
      </c>
      <c r="J220" s="276">
        <v>15.310679611650485</v>
      </c>
      <c r="K220" s="27" t="s">
        <v>11</v>
      </c>
      <c r="L220" s="242"/>
      <c r="M220" s="241">
        <v>198</v>
      </c>
      <c r="N220" s="276">
        <v>1.9223300970873787</v>
      </c>
      <c r="O220" s="27" t="s">
        <v>11</v>
      </c>
      <c r="P220" s="242"/>
      <c r="Q220" s="241">
        <v>1775</v>
      </c>
      <c r="R220" s="276">
        <v>17.233009708737864</v>
      </c>
      <c r="S220" s="27" t="s">
        <v>11</v>
      </c>
    </row>
    <row r="221" spans="1:19" s="34" customFormat="1" ht="14.25" customHeight="1" x14ac:dyDescent="0.2">
      <c r="A221" s="228" t="s">
        <v>557</v>
      </c>
      <c r="B221" s="228" t="s">
        <v>899</v>
      </c>
      <c r="C221" s="278" t="s">
        <v>210</v>
      </c>
      <c r="D221" s="278"/>
      <c r="E221" s="277">
        <v>129</v>
      </c>
      <c r="F221" s="241"/>
      <c r="G221" s="241">
        <v>562</v>
      </c>
      <c r="H221" s="241">
        <v>208</v>
      </c>
      <c r="I221" s="241">
        <v>770</v>
      </c>
      <c r="J221" s="276">
        <v>5.9689922480620154</v>
      </c>
      <c r="K221" s="27" t="s">
        <v>11</v>
      </c>
      <c r="L221" s="242"/>
      <c r="M221" s="241">
        <v>21</v>
      </c>
      <c r="N221" s="276">
        <v>0.16279069767441862</v>
      </c>
      <c r="O221" s="27">
        <v>2</v>
      </c>
      <c r="P221" s="242"/>
      <c r="Q221" s="241">
        <v>522</v>
      </c>
      <c r="R221" s="276">
        <v>4.0465116279069768</v>
      </c>
      <c r="S221" s="27">
        <v>2</v>
      </c>
    </row>
    <row r="222" spans="1:19" s="34" customFormat="1" ht="14.25" customHeight="1" x14ac:dyDescent="0.2">
      <c r="A222" s="228" t="s">
        <v>558</v>
      </c>
      <c r="B222" s="228" t="s">
        <v>900</v>
      </c>
      <c r="C222" s="278" t="s">
        <v>211</v>
      </c>
      <c r="D222" s="278"/>
      <c r="E222" s="277">
        <v>104</v>
      </c>
      <c r="F222" s="241"/>
      <c r="G222" s="241">
        <v>155</v>
      </c>
      <c r="H222" s="241">
        <v>713</v>
      </c>
      <c r="I222" s="241">
        <v>868</v>
      </c>
      <c r="J222" s="276">
        <v>8.3461538461538467</v>
      </c>
      <c r="K222" s="27" t="s">
        <v>11</v>
      </c>
      <c r="L222" s="242"/>
      <c r="M222" s="241">
        <v>9</v>
      </c>
      <c r="N222" s="276">
        <v>8.6538461538461536E-2</v>
      </c>
      <c r="O222" s="27" t="s">
        <v>11</v>
      </c>
      <c r="P222" s="242"/>
      <c r="Q222" s="241">
        <v>877</v>
      </c>
      <c r="R222" s="276">
        <v>8.4326923076923084</v>
      </c>
      <c r="S222" s="27" t="s">
        <v>11</v>
      </c>
    </row>
    <row r="223" spans="1:19" s="34" customFormat="1" ht="14.25" customHeight="1" x14ac:dyDescent="0.2">
      <c r="A223" s="228" t="s">
        <v>559</v>
      </c>
      <c r="B223" s="228" t="s">
        <v>901</v>
      </c>
      <c r="C223" s="278" t="s">
        <v>212</v>
      </c>
      <c r="D223" s="278"/>
      <c r="E223" s="277">
        <v>5</v>
      </c>
      <c r="F223" s="241"/>
      <c r="G223" s="241">
        <v>7</v>
      </c>
      <c r="H223" s="241">
        <v>0</v>
      </c>
      <c r="I223" s="241">
        <v>7</v>
      </c>
      <c r="J223" s="276">
        <v>1.4</v>
      </c>
      <c r="K223" s="27" t="s">
        <v>11</v>
      </c>
      <c r="L223" s="242"/>
      <c r="M223" s="241">
        <v>28</v>
      </c>
      <c r="N223" s="276">
        <v>5.6</v>
      </c>
      <c r="O223" s="27" t="s">
        <v>11</v>
      </c>
      <c r="P223" s="242"/>
      <c r="Q223" s="241">
        <v>35</v>
      </c>
      <c r="R223" s="276">
        <v>7</v>
      </c>
      <c r="S223" s="27" t="s">
        <v>11</v>
      </c>
    </row>
    <row r="224" spans="1:19" s="34" customFormat="1" ht="14.25" customHeight="1" x14ac:dyDescent="0.2">
      <c r="A224" s="228" t="s">
        <v>560</v>
      </c>
      <c r="B224" s="228" t="s">
        <v>902</v>
      </c>
      <c r="C224" s="278" t="s">
        <v>213</v>
      </c>
      <c r="D224" s="278"/>
      <c r="E224" s="277">
        <v>144</v>
      </c>
      <c r="F224" s="241"/>
      <c r="G224" s="241">
        <v>1172</v>
      </c>
      <c r="H224" s="241">
        <v>455</v>
      </c>
      <c r="I224" s="241">
        <v>1627</v>
      </c>
      <c r="J224" s="276">
        <v>11.298611111111111</v>
      </c>
      <c r="K224" s="27" t="s">
        <v>11</v>
      </c>
      <c r="L224" s="242"/>
      <c r="M224" s="241">
        <v>786</v>
      </c>
      <c r="N224" s="276">
        <v>5.458333333333333</v>
      </c>
      <c r="O224" s="27" t="s">
        <v>11</v>
      </c>
      <c r="P224" s="242"/>
      <c r="Q224" s="241">
        <v>2413</v>
      </c>
      <c r="R224" s="276">
        <v>16.756944444444443</v>
      </c>
      <c r="S224" s="27" t="s">
        <v>11</v>
      </c>
    </row>
    <row r="225" spans="1:19" s="34" customFormat="1" ht="14.25" customHeight="1" x14ac:dyDescent="0.2">
      <c r="A225" s="228" t="s">
        <v>561</v>
      </c>
      <c r="B225" s="228" t="s">
        <v>903</v>
      </c>
      <c r="C225" s="278" t="s">
        <v>214</v>
      </c>
      <c r="D225" s="278"/>
      <c r="E225" s="277">
        <v>120</v>
      </c>
      <c r="F225" s="241"/>
      <c r="G225" s="241">
        <v>418</v>
      </c>
      <c r="H225" s="241">
        <v>430</v>
      </c>
      <c r="I225" s="241">
        <v>848</v>
      </c>
      <c r="J225" s="276">
        <v>7.0666666666666664</v>
      </c>
      <c r="K225" s="27" t="s">
        <v>11</v>
      </c>
      <c r="L225" s="242"/>
      <c r="M225" s="241">
        <v>313</v>
      </c>
      <c r="N225" s="276">
        <v>2.6083333333333334</v>
      </c>
      <c r="O225" s="27" t="s">
        <v>11</v>
      </c>
      <c r="P225" s="242"/>
      <c r="Q225" s="241">
        <v>1161</v>
      </c>
      <c r="R225" s="276">
        <v>9.6750000000000007</v>
      </c>
      <c r="S225" s="27" t="s">
        <v>11</v>
      </c>
    </row>
    <row r="226" spans="1:19" s="34" customFormat="1" ht="14.25" customHeight="1" x14ac:dyDescent="0.2">
      <c r="A226" s="228" t="s">
        <v>562</v>
      </c>
      <c r="B226" s="228" t="s">
        <v>904</v>
      </c>
      <c r="C226" s="278" t="s">
        <v>215</v>
      </c>
      <c r="D226" s="278"/>
      <c r="E226" s="277">
        <v>115</v>
      </c>
      <c r="F226" s="241"/>
      <c r="G226" s="241">
        <v>390</v>
      </c>
      <c r="H226" s="241">
        <v>867</v>
      </c>
      <c r="I226" s="241">
        <v>1257</v>
      </c>
      <c r="J226" s="276">
        <v>10.930434782608696</v>
      </c>
      <c r="K226" s="27" t="s">
        <v>11</v>
      </c>
      <c r="L226" s="242"/>
      <c r="M226" s="241">
        <v>10</v>
      </c>
      <c r="N226" s="276">
        <v>8.6956521739130432E-2</v>
      </c>
      <c r="O226" s="27" t="s">
        <v>11</v>
      </c>
      <c r="P226" s="242"/>
      <c r="Q226" s="241">
        <v>1267</v>
      </c>
      <c r="R226" s="276">
        <v>11.017391304347827</v>
      </c>
      <c r="S226" s="27" t="s">
        <v>11</v>
      </c>
    </row>
    <row r="227" spans="1:19" s="34" customFormat="1" ht="14.25" customHeight="1" x14ac:dyDescent="0.2">
      <c r="A227" s="228" t="s">
        <v>563</v>
      </c>
      <c r="B227" s="228" t="s">
        <v>905</v>
      </c>
      <c r="C227" s="278" t="s">
        <v>216</v>
      </c>
      <c r="D227" s="278"/>
      <c r="E227" s="277">
        <v>98</v>
      </c>
      <c r="F227" s="241"/>
      <c r="G227" s="241">
        <v>551</v>
      </c>
      <c r="H227" s="241">
        <v>705</v>
      </c>
      <c r="I227" s="241">
        <v>1256</v>
      </c>
      <c r="J227" s="276">
        <v>12.816326530612244</v>
      </c>
      <c r="K227" s="27" t="s">
        <v>11</v>
      </c>
      <c r="L227" s="242"/>
      <c r="M227" s="241">
        <v>37</v>
      </c>
      <c r="N227" s="276">
        <v>0.37755102040816324</v>
      </c>
      <c r="O227" s="27" t="s">
        <v>11</v>
      </c>
      <c r="P227" s="242"/>
      <c r="Q227" s="241">
        <v>1293</v>
      </c>
      <c r="R227" s="276">
        <v>13.193877551020408</v>
      </c>
      <c r="S227" s="27" t="s">
        <v>11</v>
      </c>
    </row>
    <row r="228" spans="1:19" s="34" customFormat="1" ht="14.25" customHeight="1" x14ac:dyDescent="0.2">
      <c r="A228" s="228" t="s">
        <v>564</v>
      </c>
      <c r="B228" s="228" t="s">
        <v>906</v>
      </c>
      <c r="C228" s="278" t="s">
        <v>217</v>
      </c>
      <c r="D228" s="278"/>
      <c r="E228" s="277">
        <v>88</v>
      </c>
      <c r="F228" s="241"/>
      <c r="G228" s="241">
        <v>228</v>
      </c>
      <c r="H228" s="241">
        <v>852</v>
      </c>
      <c r="I228" s="241">
        <v>1080</v>
      </c>
      <c r="J228" s="276">
        <v>12.272727272727273</v>
      </c>
      <c r="K228" s="27" t="s">
        <v>11</v>
      </c>
      <c r="L228" s="242"/>
      <c r="M228" s="241">
        <v>0</v>
      </c>
      <c r="N228" s="276">
        <v>0</v>
      </c>
      <c r="O228" s="27" t="s">
        <v>11</v>
      </c>
      <c r="P228" s="242"/>
      <c r="Q228" s="241">
        <v>1080</v>
      </c>
      <c r="R228" s="276">
        <v>12.272727272727273</v>
      </c>
      <c r="S228" s="27" t="s">
        <v>11</v>
      </c>
    </row>
    <row r="229" spans="1:19" s="34" customFormat="1" ht="14.25" customHeight="1" x14ac:dyDescent="0.2">
      <c r="A229" s="228" t="s">
        <v>565</v>
      </c>
      <c r="B229" s="228" t="s">
        <v>907</v>
      </c>
      <c r="C229" s="278" t="s">
        <v>218</v>
      </c>
      <c r="D229" s="278"/>
      <c r="E229" s="277">
        <v>77</v>
      </c>
      <c r="F229" s="241"/>
      <c r="G229" s="241">
        <v>254</v>
      </c>
      <c r="H229" s="241">
        <v>429</v>
      </c>
      <c r="I229" s="241">
        <v>683</v>
      </c>
      <c r="J229" s="276">
        <v>8.8701298701298708</v>
      </c>
      <c r="K229" s="27" t="s">
        <v>11</v>
      </c>
      <c r="L229" s="242"/>
      <c r="M229" s="241">
        <v>38</v>
      </c>
      <c r="N229" s="276">
        <v>0.4935064935064935</v>
      </c>
      <c r="O229" s="27" t="s">
        <v>11</v>
      </c>
      <c r="P229" s="242"/>
      <c r="Q229" s="241">
        <v>721</v>
      </c>
      <c r="R229" s="276">
        <v>9.3636363636363633</v>
      </c>
      <c r="S229" s="27" t="s">
        <v>11</v>
      </c>
    </row>
    <row r="230" spans="1:19" s="34" customFormat="1" ht="14.25" customHeight="1" x14ac:dyDescent="0.2">
      <c r="A230" s="228" t="s">
        <v>566</v>
      </c>
      <c r="B230" s="228" t="s">
        <v>908</v>
      </c>
      <c r="C230" s="278" t="s">
        <v>219</v>
      </c>
      <c r="D230" s="278"/>
      <c r="E230" s="277">
        <v>96</v>
      </c>
      <c r="F230" s="241"/>
      <c r="G230" s="241">
        <v>394</v>
      </c>
      <c r="H230" s="241">
        <v>752</v>
      </c>
      <c r="I230" s="241">
        <v>1146</v>
      </c>
      <c r="J230" s="276">
        <v>11.9375</v>
      </c>
      <c r="K230" s="27" t="s">
        <v>11</v>
      </c>
      <c r="L230" s="242"/>
      <c r="M230" s="241">
        <v>17</v>
      </c>
      <c r="N230" s="276">
        <v>0.17708333333333334</v>
      </c>
      <c r="O230" s="27" t="s">
        <v>11</v>
      </c>
      <c r="P230" s="242"/>
      <c r="Q230" s="241">
        <v>1163</v>
      </c>
      <c r="R230" s="276">
        <v>12.114583333333334</v>
      </c>
      <c r="S230" s="27" t="s">
        <v>11</v>
      </c>
    </row>
    <row r="231" spans="1:19" s="34" customFormat="1" ht="14.25" customHeight="1" x14ac:dyDescent="0.2">
      <c r="A231" s="228" t="s">
        <v>567</v>
      </c>
      <c r="B231" s="228" t="s">
        <v>909</v>
      </c>
      <c r="C231" s="278" t="s">
        <v>220</v>
      </c>
      <c r="D231" s="278"/>
      <c r="E231" s="277">
        <v>82</v>
      </c>
      <c r="F231" s="241"/>
      <c r="G231" s="241">
        <v>367</v>
      </c>
      <c r="H231" s="241">
        <v>418</v>
      </c>
      <c r="I231" s="241">
        <v>785</v>
      </c>
      <c r="J231" s="276">
        <v>9.5731707317073162</v>
      </c>
      <c r="K231" s="27" t="s">
        <v>11</v>
      </c>
      <c r="L231" s="242"/>
      <c r="M231" s="241">
        <v>36</v>
      </c>
      <c r="N231" s="276">
        <v>0.43902439024390244</v>
      </c>
      <c r="O231" s="27" t="s">
        <v>11</v>
      </c>
      <c r="P231" s="242"/>
      <c r="Q231" s="241">
        <v>821</v>
      </c>
      <c r="R231" s="276">
        <v>10.012195121951219</v>
      </c>
      <c r="S231" s="27" t="s">
        <v>11</v>
      </c>
    </row>
    <row r="232" spans="1:19" s="34" customFormat="1" ht="14.25" customHeight="1" x14ac:dyDescent="0.2">
      <c r="A232" s="228" t="s">
        <v>568</v>
      </c>
      <c r="B232" s="228" t="s">
        <v>910</v>
      </c>
      <c r="C232" s="278" t="s">
        <v>221</v>
      </c>
      <c r="D232" s="278"/>
      <c r="E232" s="277">
        <v>94</v>
      </c>
      <c r="F232" s="241"/>
      <c r="G232" s="241">
        <v>204</v>
      </c>
      <c r="H232" s="241">
        <v>182</v>
      </c>
      <c r="I232" s="241">
        <v>386</v>
      </c>
      <c r="J232" s="276">
        <v>4.1063829787234045</v>
      </c>
      <c r="K232" s="27" t="s">
        <v>11</v>
      </c>
      <c r="L232" s="242"/>
      <c r="M232" s="241">
        <v>72</v>
      </c>
      <c r="N232" s="276">
        <v>0.76595744680851063</v>
      </c>
      <c r="O232" s="27" t="s">
        <v>11</v>
      </c>
      <c r="P232" s="242"/>
      <c r="Q232" s="241">
        <v>458</v>
      </c>
      <c r="R232" s="276">
        <v>4.8723404255319149</v>
      </c>
      <c r="S232" s="27" t="s">
        <v>11</v>
      </c>
    </row>
    <row r="233" spans="1:19" s="34" customFormat="1" ht="14.25" customHeight="1" x14ac:dyDescent="0.2">
      <c r="A233" s="228" t="s">
        <v>569</v>
      </c>
      <c r="B233" s="228" t="s">
        <v>911</v>
      </c>
      <c r="C233" s="278" t="s">
        <v>222</v>
      </c>
      <c r="D233" s="278"/>
      <c r="E233" s="277">
        <v>100</v>
      </c>
      <c r="F233" s="241"/>
      <c r="G233" s="241">
        <v>181</v>
      </c>
      <c r="H233" s="241">
        <v>206</v>
      </c>
      <c r="I233" s="241">
        <v>387</v>
      </c>
      <c r="J233" s="276">
        <v>3.87</v>
      </c>
      <c r="K233" s="27" t="s">
        <v>11</v>
      </c>
      <c r="L233" s="242"/>
      <c r="M233" s="241">
        <v>332</v>
      </c>
      <c r="N233" s="276">
        <v>3.32</v>
      </c>
      <c r="O233" s="27" t="s">
        <v>11</v>
      </c>
      <c r="P233" s="242"/>
      <c r="Q233" s="241">
        <v>719</v>
      </c>
      <c r="R233" s="276">
        <v>7.19</v>
      </c>
      <c r="S233" s="27" t="s">
        <v>11</v>
      </c>
    </row>
    <row r="234" spans="1:19" s="34" customFormat="1" ht="14.25" customHeight="1" x14ac:dyDescent="0.2">
      <c r="A234" s="228" t="s">
        <v>570</v>
      </c>
      <c r="B234" s="228" t="s">
        <v>912</v>
      </c>
      <c r="C234" s="278" t="s">
        <v>223</v>
      </c>
      <c r="D234" s="278"/>
      <c r="E234" s="277">
        <v>87</v>
      </c>
      <c r="F234" s="241"/>
      <c r="G234" s="241">
        <v>151</v>
      </c>
      <c r="H234" s="241">
        <v>209</v>
      </c>
      <c r="I234" s="241">
        <v>360</v>
      </c>
      <c r="J234" s="276">
        <v>4.1379310344827589</v>
      </c>
      <c r="K234" s="27">
        <v>2</v>
      </c>
      <c r="L234" s="242"/>
      <c r="M234" s="241">
        <v>4</v>
      </c>
      <c r="N234" s="276">
        <v>4.5977011494252873E-2</v>
      </c>
      <c r="O234" s="27">
        <v>2</v>
      </c>
      <c r="P234" s="242"/>
      <c r="Q234" s="241">
        <v>364</v>
      </c>
      <c r="R234" s="276">
        <v>4.1839080459770113</v>
      </c>
      <c r="S234" s="27">
        <v>2</v>
      </c>
    </row>
    <row r="235" spans="1:19" s="34" customFormat="1" ht="14.25" customHeight="1" x14ac:dyDescent="0.2">
      <c r="A235" s="228" t="s">
        <v>571</v>
      </c>
      <c r="B235" s="228" t="s">
        <v>913</v>
      </c>
      <c r="C235" s="278" t="s">
        <v>224</v>
      </c>
      <c r="D235" s="278"/>
      <c r="E235" s="277">
        <v>87</v>
      </c>
      <c r="F235" s="241"/>
      <c r="G235" s="241">
        <v>108</v>
      </c>
      <c r="H235" s="241">
        <v>659</v>
      </c>
      <c r="I235" s="241">
        <v>767</v>
      </c>
      <c r="J235" s="276">
        <v>8.8160919540229887</v>
      </c>
      <c r="K235" s="27" t="s">
        <v>11</v>
      </c>
      <c r="L235" s="242"/>
      <c r="M235" s="241">
        <v>0</v>
      </c>
      <c r="N235" s="276">
        <v>0</v>
      </c>
      <c r="O235" s="27" t="s">
        <v>11</v>
      </c>
      <c r="P235" s="242"/>
      <c r="Q235" s="241">
        <v>767</v>
      </c>
      <c r="R235" s="276">
        <v>8.8160919540229887</v>
      </c>
      <c r="S235" s="27" t="s">
        <v>11</v>
      </c>
    </row>
    <row r="236" spans="1:19" s="34" customFormat="1" ht="14.25" customHeight="1" x14ac:dyDescent="0.2">
      <c r="A236" s="228" t="s">
        <v>572</v>
      </c>
      <c r="B236" s="228" t="s">
        <v>914</v>
      </c>
      <c r="C236" s="278" t="s">
        <v>225</v>
      </c>
      <c r="D236" s="278"/>
      <c r="E236" s="277">
        <v>87</v>
      </c>
      <c r="F236" s="241"/>
      <c r="G236" s="241" t="s">
        <v>18</v>
      </c>
      <c r="H236" s="241" t="s">
        <v>18</v>
      </c>
      <c r="I236" s="241">
        <v>501</v>
      </c>
      <c r="J236" s="276">
        <v>5.7586206896551726</v>
      </c>
      <c r="K236" s="27" t="s">
        <v>11</v>
      </c>
      <c r="L236" s="242"/>
      <c r="M236" s="241" t="s">
        <v>18</v>
      </c>
      <c r="N236" s="276" t="s">
        <v>18</v>
      </c>
      <c r="O236" s="27" t="s">
        <v>11</v>
      </c>
      <c r="P236" s="242"/>
      <c r="Q236" s="241" t="s">
        <v>18</v>
      </c>
      <c r="R236" s="276" t="s">
        <v>18</v>
      </c>
      <c r="S236" s="27" t="s">
        <v>11</v>
      </c>
    </row>
    <row r="237" spans="1:19" s="34" customFormat="1" ht="14.25" customHeight="1" x14ac:dyDescent="0.2">
      <c r="A237" s="228" t="s">
        <v>573</v>
      </c>
      <c r="B237" s="228" t="s">
        <v>915</v>
      </c>
      <c r="C237" s="278" t="s">
        <v>226</v>
      </c>
      <c r="D237" s="278"/>
      <c r="E237" s="277">
        <v>65</v>
      </c>
      <c r="F237" s="241"/>
      <c r="G237" s="241">
        <v>166</v>
      </c>
      <c r="H237" s="241">
        <v>0</v>
      </c>
      <c r="I237" s="241">
        <v>166</v>
      </c>
      <c r="J237" s="276">
        <v>2.5538461538461537</v>
      </c>
      <c r="K237" s="27" t="s">
        <v>11</v>
      </c>
      <c r="L237" s="242"/>
      <c r="M237" s="241">
        <v>247</v>
      </c>
      <c r="N237" s="276">
        <v>3.8</v>
      </c>
      <c r="O237" s="27" t="s">
        <v>11</v>
      </c>
      <c r="P237" s="242"/>
      <c r="Q237" s="241">
        <v>413</v>
      </c>
      <c r="R237" s="276">
        <v>6.3538461538461535</v>
      </c>
      <c r="S237" s="27" t="s">
        <v>11</v>
      </c>
    </row>
    <row r="238" spans="1:19" s="34" customFormat="1" ht="14.25" customHeight="1" x14ac:dyDescent="0.2">
      <c r="A238" s="228" t="s">
        <v>574</v>
      </c>
      <c r="B238" s="228" t="s">
        <v>916</v>
      </c>
      <c r="C238" s="278" t="s">
        <v>227</v>
      </c>
      <c r="D238" s="278"/>
      <c r="E238" s="277">
        <v>121</v>
      </c>
      <c r="F238" s="241"/>
      <c r="G238" s="241">
        <v>201</v>
      </c>
      <c r="H238" s="241">
        <v>859</v>
      </c>
      <c r="I238" s="241">
        <v>1060</v>
      </c>
      <c r="J238" s="276">
        <v>8.7603305785123968</v>
      </c>
      <c r="K238" s="27" t="s">
        <v>11</v>
      </c>
      <c r="L238" s="242"/>
      <c r="M238" s="241">
        <v>0</v>
      </c>
      <c r="N238" s="276">
        <v>0</v>
      </c>
      <c r="O238" s="27" t="s">
        <v>11</v>
      </c>
      <c r="P238" s="242"/>
      <c r="Q238" s="241">
        <v>1060</v>
      </c>
      <c r="R238" s="276">
        <v>8.7603305785123968</v>
      </c>
      <c r="S238" s="27" t="s">
        <v>11</v>
      </c>
    </row>
    <row r="239" spans="1:19" s="34" customFormat="1" ht="14.25" customHeight="1" x14ac:dyDescent="0.2">
      <c r="A239" s="228" t="s">
        <v>575</v>
      </c>
      <c r="B239" s="228" t="s">
        <v>917</v>
      </c>
      <c r="C239" s="278" t="s">
        <v>228</v>
      </c>
      <c r="D239" s="278"/>
      <c r="E239" s="277">
        <v>112</v>
      </c>
      <c r="F239" s="241"/>
      <c r="G239" s="241">
        <v>300</v>
      </c>
      <c r="H239" s="241">
        <v>744</v>
      </c>
      <c r="I239" s="241">
        <v>1044</v>
      </c>
      <c r="J239" s="276">
        <v>9.3214285714285712</v>
      </c>
      <c r="K239" s="27" t="s">
        <v>11</v>
      </c>
      <c r="L239" s="242"/>
      <c r="M239" s="241">
        <v>220</v>
      </c>
      <c r="N239" s="276">
        <v>1.9642857142857142</v>
      </c>
      <c r="O239" s="27" t="s">
        <v>11</v>
      </c>
      <c r="P239" s="242"/>
      <c r="Q239" s="241">
        <v>1264</v>
      </c>
      <c r="R239" s="276">
        <v>11.285714285714286</v>
      </c>
      <c r="S239" s="27" t="s">
        <v>11</v>
      </c>
    </row>
    <row r="240" spans="1:19" s="34" customFormat="1" ht="14.25" customHeight="1" x14ac:dyDescent="0.2">
      <c r="A240" s="228" t="s">
        <v>576</v>
      </c>
      <c r="B240" s="228" t="s">
        <v>918</v>
      </c>
      <c r="C240" s="278" t="s">
        <v>229</v>
      </c>
      <c r="D240" s="278"/>
      <c r="E240" s="277">
        <v>84</v>
      </c>
      <c r="F240" s="241"/>
      <c r="G240" s="241">
        <v>106</v>
      </c>
      <c r="H240" s="241">
        <v>396</v>
      </c>
      <c r="I240" s="241">
        <v>502</v>
      </c>
      <c r="J240" s="276">
        <v>5.9761904761904763</v>
      </c>
      <c r="K240" s="27" t="s">
        <v>11</v>
      </c>
      <c r="L240" s="242"/>
      <c r="M240" s="241">
        <v>1</v>
      </c>
      <c r="N240" s="276">
        <v>1.1904761904761904E-2</v>
      </c>
      <c r="O240" s="27" t="s">
        <v>11</v>
      </c>
      <c r="P240" s="242"/>
      <c r="Q240" s="241">
        <v>503</v>
      </c>
      <c r="R240" s="276">
        <v>5.9880952380952381</v>
      </c>
      <c r="S240" s="27" t="s">
        <v>11</v>
      </c>
    </row>
    <row r="241" spans="1:19" s="34" customFormat="1" ht="14.25" customHeight="1" x14ac:dyDescent="0.2">
      <c r="A241" s="228" t="s">
        <v>577</v>
      </c>
      <c r="B241" s="228" t="s">
        <v>919</v>
      </c>
      <c r="C241" s="278" t="s">
        <v>230</v>
      </c>
      <c r="D241" s="278"/>
      <c r="E241" s="277">
        <v>95</v>
      </c>
      <c r="F241" s="241"/>
      <c r="G241" s="241">
        <v>1100</v>
      </c>
      <c r="H241" s="241">
        <v>18</v>
      </c>
      <c r="I241" s="241">
        <v>1118</v>
      </c>
      <c r="J241" s="276">
        <v>11.768421052631579</v>
      </c>
      <c r="K241" s="27" t="s">
        <v>11</v>
      </c>
      <c r="L241" s="242"/>
      <c r="M241" s="241">
        <v>906</v>
      </c>
      <c r="N241" s="276">
        <v>9.5368421052631582</v>
      </c>
      <c r="O241" s="27" t="s">
        <v>11</v>
      </c>
      <c r="P241" s="242"/>
      <c r="Q241" s="241">
        <v>2024</v>
      </c>
      <c r="R241" s="276">
        <v>21.305263157894736</v>
      </c>
      <c r="S241" s="27" t="s">
        <v>11</v>
      </c>
    </row>
    <row r="242" spans="1:19" s="34" customFormat="1" ht="14.25" customHeight="1" x14ac:dyDescent="0.2">
      <c r="A242" s="228" t="s">
        <v>578</v>
      </c>
      <c r="B242" s="228" t="s">
        <v>920</v>
      </c>
      <c r="C242" s="278" t="s">
        <v>231</v>
      </c>
      <c r="D242" s="278"/>
      <c r="E242" s="277">
        <v>97</v>
      </c>
      <c r="F242" s="241"/>
      <c r="G242" s="241">
        <v>145</v>
      </c>
      <c r="H242" s="241">
        <v>312</v>
      </c>
      <c r="I242" s="241">
        <v>457</v>
      </c>
      <c r="J242" s="276">
        <v>4.7113402061855671</v>
      </c>
      <c r="K242" s="27">
        <v>3</v>
      </c>
      <c r="L242" s="242"/>
      <c r="M242" s="241">
        <v>13</v>
      </c>
      <c r="N242" s="276">
        <v>0.13402061855670103</v>
      </c>
      <c r="O242" s="27">
        <v>3</v>
      </c>
      <c r="P242" s="242"/>
      <c r="Q242" s="241">
        <v>470</v>
      </c>
      <c r="R242" s="276">
        <v>4.8453608247422677</v>
      </c>
      <c r="S242" s="27">
        <v>3</v>
      </c>
    </row>
    <row r="243" spans="1:19" s="34" customFormat="1" ht="14.25" customHeight="1" x14ac:dyDescent="0.2">
      <c r="A243" s="228" t="s">
        <v>579</v>
      </c>
      <c r="B243" s="228" t="s">
        <v>921</v>
      </c>
      <c r="C243" s="278" t="s">
        <v>232</v>
      </c>
      <c r="D243" s="278"/>
      <c r="E243" s="277">
        <v>79</v>
      </c>
      <c r="F243" s="241"/>
      <c r="G243" s="241">
        <v>143</v>
      </c>
      <c r="H243" s="241">
        <v>207</v>
      </c>
      <c r="I243" s="241">
        <v>350</v>
      </c>
      <c r="J243" s="276">
        <v>4.4303797468354427</v>
      </c>
      <c r="K243" s="27" t="s">
        <v>11</v>
      </c>
      <c r="L243" s="242"/>
      <c r="M243" s="241">
        <v>0</v>
      </c>
      <c r="N243" s="276">
        <v>0</v>
      </c>
      <c r="O243" s="27" t="s">
        <v>11</v>
      </c>
      <c r="P243" s="242"/>
      <c r="Q243" s="241">
        <v>350</v>
      </c>
      <c r="R243" s="276">
        <v>4.4303797468354427</v>
      </c>
      <c r="S243" s="27" t="s">
        <v>11</v>
      </c>
    </row>
    <row r="244" spans="1:19" s="34" customFormat="1" ht="14.25" customHeight="1" x14ac:dyDescent="0.2">
      <c r="A244" s="228" t="s">
        <v>580</v>
      </c>
      <c r="B244" s="228" t="s">
        <v>922</v>
      </c>
      <c r="C244" s="278" t="s">
        <v>233</v>
      </c>
      <c r="D244" s="278"/>
      <c r="E244" s="277">
        <v>118</v>
      </c>
      <c r="F244" s="241"/>
      <c r="G244" s="241">
        <v>628</v>
      </c>
      <c r="H244" s="241">
        <v>852</v>
      </c>
      <c r="I244" s="241">
        <v>1480</v>
      </c>
      <c r="J244" s="276">
        <v>12.542372881355933</v>
      </c>
      <c r="K244" s="27" t="s">
        <v>11</v>
      </c>
      <c r="L244" s="242"/>
      <c r="M244" s="241">
        <v>218</v>
      </c>
      <c r="N244" s="276">
        <v>1.847457627118644</v>
      </c>
      <c r="O244" s="27" t="s">
        <v>11</v>
      </c>
      <c r="P244" s="242"/>
      <c r="Q244" s="241">
        <v>1698</v>
      </c>
      <c r="R244" s="276">
        <v>14.389830508474576</v>
      </c>
      <c r="S244" s="27" t="s">
        <v>11</v>
      </c>
    </row>
    <row r="245" spans="1:19" s="34" customFormat="1" ht="14.25" customHeight="1" x14ac:dyDescent="0.2">
      <c r="A245" s="228" t="s">
        <v>581</v>
      </c>
      <c r="B245" s="228" t="s">
        <v>923</v>
      </c>
      <c r="C245" s="278" t="s">
        <v>234</v>
      </c>
      <c r="D245" s="278"/>
      <c r="E245" s="277">
        <v>80</v>
      </c>
      <c r="F245" s="241"/>
      <c r="G245" s="241">
        <v>100</v>
      </c>
      <c r="H245" s="241">
        <v>171</v>
      </c>
      <c r="I245" s="241">
        <v>271</v>
      </c>
      <c r="J245" s="276">
        <v>3.3875000000000002</v>
      </c>
      <c r="K245" s="27" t="s">
        <v>11</v>
      </c>
      <c r="L245" s="242"/>
      <c r="M245" s="241">
        <v>106</v>
      </c>
      <c r="N245" s="276">
        <v>1.325</v>
      </c>
      <c r="O245" s="27" t="s">
        <v>11</v>
      </c>
      <c r="P245" s="242"/>
      <c r="Q245" s="241">
        <v>377</v>
      </c>
      <c r="R245" s="276">
        <v>4.7125000000000004</v>
      </c>
      <c r="S245" s="27" t="s">
        <v>11</v>
      </c>
    </row>
    <row r="246" spans="1:19" s="34" customFormat="1" ht="14.25" customHeight="1" x14ac:dyDescent="0.2">
      <c r="A246" s="228" t="s">
        <v>582</v>
      </c>
      <c r="B246" s="228" t="s">
        <v>924</v>
      </c>
      <c r="C246" s="278" t="s">
        <v>235</v>
      </c>
      <c r="D246" s="278"/>
      <c r="E246" s="277">
        <v>88</v>
      </c>
      <c r="F246" s="241"/>
      <c r="G246" s="241">
        <v>222</v>
      </c>
      <c r="H246" s="241">
        <v>746</v>
      </c>
      <c r="I246" s="241">
        <v>968</v>
      </c>
      <c r="J246" s="276">
        <v>11</v>
      </c>
      <c r="K246" s="27" t="s">
        <v>11</v>
      </c>
      <c r="L246" s="242"/>
      <c r="M246" s="241">
        <v>128</v>
      </c>
      <c r="N246" s="276">
        <v>1.4545454545454546</v>
      </c>
      <c r="O246" s="27" t="s">
        <v>11</v>
      </c>
      <c r="P246" s="242"/>
      <c r="Q246" s="241">
        <v>1096</v>
      </c>
      <c r="R246" s="276">
        <v>12.454545454545455</v>
      </c>
      <c r="S246" s="27" t="s">
        <v>11</v>
      </c>
    </row>
    <row r="247" spans="1:19" s="34" customFormat="1" ht="14.25" customHeight="1" x14ac:dyDescent="0.2">
      <c r="A247" s="228" t="s">
        <v>583</v>
      </c>
      <c r="B247" s="228" t="s">
        <v>925</v>
      </c>
      <c r="C247" s="278" t="s">
        <v>236</v>
      </c>
      <c r="D247" s="278"/>
      <c r="E247" s="277">
        <v>92</v>
      </c>
      <c r="F247" s="241"/>
      <c r="G247" s="241">
        <v>413</v>
      </c>
      <c r="H247" s="241">
        <v>810</v>
      </c>
      <c r="I247" s="241">
        <v>1223</v>
      </c>
      <c r="J247" s="276">
        <v>13.293478260869565</v>
      </c>
      <c r="K247" s="27" t="s">
        <v>11</v>
      </c>
      <c r="L247" s="242"/>
      <c r="M247" s="241">
        <v>19</v>
      </c>
      <c r="N247" s="276">
        <v>0.20652173913043478</v>
      </c>
      <c r="O247" s="27" t="s">
        <v>11</v>
      </c>
      <c r="P247" s="242"/>
      <c r="Q247" s="241">
        <v>1242</v>
      </c>
      <c r="R247" s="276">
        <v>13.5</v>
      </c>
      <c r="S247" s="27" t="s">
        <v>11</v>
      </c>
    </row>
    <row r="248" spans="1:19" s="34" customFormat="1" ht="14.25" customHeight="1" x14ac:dyDescent="0.2">
      <c r="A248" s="228" t="s">
        <v>584</v>
      </c>
      <c r="B248" s="228" t="s">
        <v>926</v>
      </c>
      <c r="C248" s="278" t="s">
        <v>237</v>
      </c>
      <c r="D248" s="278"/>
      <c r="E248" s="277">
        <v>125</v>
      </c>
      <c r="F248" s="241"/>
      <c r="G248" s="241">
        <v>1288</v>
      </c>
      <c r="H248" s="241">
        <v>0</v>
      </c>
      <c r="I248" s="241">
        <v>1288</v>
      </c>
      <c r="J248" s="276">
        <v>10.304</v>
      </c>
      <c r="K248" s="27" t="s">
        <v>11</v>
      </c>
      <c r="L248" s="242"/>
      <c r="M248" s="241">
        <v>380</v>
      </c>
      <c r="N248" s="276">
        <v>3.04</v>
      </c>
      <c r="O248" s="27" t="s">
        <v>11</v>
      </c>
      <c r="P248" s="242"/>
      <c r="Q248" s="241">
        <v>1668</v>
      </c>
      <c r="R248" s="276">
        <v>13.343999999999999</v>
      </c>
      <c r="S248" s="27" t="s">
        <v>11</v>
      </c>
    </row>
    <row r="249" spans="1:19" s="34" customFormat="1" ht="14.25" customHeight="1" x14ac:dyDescent="0.2">
      <c r="A249" s="228" t="s">
        <v>585</v>
      </c>
      <c r="B249" s="228" t="s">
        <v>927</v>
      </c>
      <c r="C249" s="278" t="s">
        <v>238</v>
      </c>
      <c r="D249" s="278"/>
      <c r="E249" s="277">
        <v>113</v>
      </c>
      <c r="F249" s="241"/>
      <c r="G249" s="241">
        <v>176</v>
      </c>
      <c r="H249" s="241">
        <v>388</v>
      </c>
      <c r="I249" s="241">
        <v>564</v>
      </c>
      <c r="J249" s="276">
        <v>4.9911504424778759</v>
      </c>
      <c r="K249" s="27" t="s">
        <v>11</v>
      </c>
      <c r="L249" s="242"/>
      <c r="M249" s="241">
        <v>0</v>
      </c>
      <c r="N249" s="276">
        <v>0</v>
      </c>
      <c r="O249" s="27" t="s">
        <v>11</v>
      </c>
      <c r="P249" s="242"/>
      <c r="Q249" s="241">
        <v>564</v>
      </c>
      <c r="R249" s="276">
        <v>4.9911504424778759</v>
      </c>
      <c r="S249" s="27" t="s">
        <v>11</v>
      </c>
    </row>
    <row r="250" spans="1:19" s="34" customFormat="1" ht="14.25" customHeight="1" x14ac:dyDescent="0.2">
      <c r="A250" s="228" t="s">
        <v>11</v>
      </c>
      <c r="B250" s="228"/>
      <c r="C250" s="278"/>
      <c r="D250" s="278"/>
      <c r="E250" s="277"/>
      <c r="F250" s="241"/>
      <c r="G250" s="241"/>
      <c r="H250" s="241"/>
      <c r="I250" s="241"/>
      <c r="J250" s="276" t="s">
        <v>11</v>
      </c>
      <c r="K250" s="27"/>
      <c r="L250" s="242"/>
      <c r="M250" s="241"/>
      <c r="N250" s="276" t="s">
        <v>11</v>
      </c>
      <c r="O250" s="27"/>
      <c r="P250" s="242"/>
      <c r="Q250" s="241"/>
      <c r="R250" s="276" t="s">
        <v>11</v>
      </c>
      <c r="S250" s="27"/>
    </row>
    <row r="251" spans="1:19" s="34" customFormat="1" ht="14.25" customHeight="1" x14ac:dyDescent="0.2">
      <c r="A251" s="251" t="s">
        <v>586</v>
      </c>
      <c r="B251" s="228" t="s">
        <v>928</v>
      </c>
      <c r="C251" s="283" t="s">
        <v>239</v>
      </c>
      <c r="D251" s="283"/>
      <c r="E251" s="282">
        <v>3447</v>
      </c>
      <c r="F251" s="241"/>
      <c r="G251" s="280">
        <v>8400</v>
      </c>
      <c r="H251" s="280">
        <v>13600</v>
      </c>
      <c r="I251" s="280">
        <v>22000</v>
      </c>
      <c r="J251" s="279">
        <v>6.3823614737452861</v>
      </c>
      <c r="K251" s="27"/>
      <c r="L251" s="281"/>
      <c r="M251" s="280">
        <v>3100</v>
      </c>
      <c r="N251" s="279">
        <v>0.8993327531186539</v>
      </c>
      <c r="O251" s="27"/>
      <c r="P251" s="281"/>
      <c r="Q251" s="280">
        <v>25000</v>
      </c>
      <c r="R251" s="279">
        <v>7.2526834928923698</v>
      </c>
      <c r="S251" s="27"/>
    </row>
    <row r="252" spans="1:19" s="34" customFormat="1" ht="14.25" customHeight="1" x14ac:dyDescent="0.2">
      <c r="A252" s="228" t="s">
        <v>11</v>
      </c>
      <c r="B252" s="228"/>
      <c r="C252" s="278"/>
      <c r="D252" s="278"/>
      <c r="E252" s="277"/>
      <c r="F252" s="241"/>
      <c r="G252" s="241"/>
      <c r="H252" s="241"/>
      <c r="I252" s="241"/>
      <c r="J252" s="279" t="s">
        <v>11</v>
      </c>
      <c r="K252" s="27"/>
      <c r="L252" s="242"/>
      <c r="M252" s="241"/>
      <c r="N252" s="279" t="s">
        <v>11</v>
      </c>
      <c r="O252" s="27"/>
      <c r="P252" s="242"/>
      <c r="Q252" s="241"/>
      <c r="R252" s="279" t="s">
        <v>11</v>
      </c>
      <c r="S252" s="27"/>
    </row>
    <row r="253" spans="1:19" s="34" customFormat="1" ht="14.25" customHeight="1" x14ac:dyDescent="0.2">
      <c r="A253" s="228" t="s">
        <v>587</v>
      </c>
      <c r="B253" s="228" t="s">
        <v>929</v>
      </c>
      <c r="C253" s="278" t="s">
        <v>240</v>
      </c>
      <c r="D253" s="278"/>
      <c r="E253" s="277">
        <v>26</v>
      </c>
      <c r="F253" s="241"/>
      <c r="G253" s="241">
        <v>41</v>
      </c>
      <c r="H253" s="241">
        <v>79</v>
      </c>
      <c r="I253" s="241">
        <v>120</v>
      </c>
      <c r="J253" s="276">
        <v>4.615384615384615</v>
      </c>
      <c r="K253" s="27" t="s">
        <v>11</v>
      </c>
      <c r="L253" s="242"/>
      <c r="M253" s="241">
        <v>17</v>
      </c>
      <c r="N253" s="276">
        <v>0.65384615384615385</v>
      </c>
      <c r="O253" s="27" t="s">
        <v>11</v>
      </c>
      <c r="P253" s="242"/>
      <c r="Q253" s="241">
        <v>137</v>
      </c>
      <c r="R253" s="276">
        <v>5.2692307692307692</v>
      </c>
      <c r="S253" s="27" t="s">
        <v>11</v>
      </c>
    </row>
    <row r="254" spans="1:19" s="34" customFormat="1" ht="14.25" customHeight="1" x14ac:dyDescent="0.2">
      <c r="A254" s="228" t="s">
        <v>588</v>
      </c>
      <c r="B254" s="228" t="s">
        <v>930</v>
      </c>
      <c r="C254" s="278" t="s">
        <v>241</v>
      </c>
      <c r="D254" s="278"/>
      <c r="E254" s="277">
        <v>66</v>
      </c>
      <c r="F254" s="241"/>
      <c r="G254" s="241">
        <v>555</v>
      </c>
      <c r="H254" s="241">
        <v>0</v>
      </c>
      <c r="I254" s="241">
        <v>555</v>
      </c>
      <c r="J254" s="276">
        <v>8.4090909090909083</v>
      </c>
      <c r="K254" s="27" t="s">
        <v>11</v>
      </c>
      <c r="L254" s="242"/>
      <c r="M254" s="241">
        <v>152</v>
      </c>
      <c r="N254" s="276">
        <v>2.3030303030303032</v>
      </c>
      <c r="O254" s="27" t="s">
        <v>11</v>
      </c>
      <c r="P254" s="242"/>
      <c r="Q254" s="241">
        <v>707</v>
      </c>
      <c r="R254" s="276">
        <v>10.712121212121213</v>
      </c>
      <c r="S254" s="27" t="s">
        <v>11</v>
      </c>
    </row>
    <row r="255" spans="1:19" s="34" customFormat="1" ht="14.25" customHeight="1" x14ac:dyDescent="0.2">
      <c r="A255" s="228" t="s">
        <v>589</v>
      </c>
      <c r="B255" s="228" t="s">
        <v>931</v>
      </c>
      <c r="C255" s="278" t="s">
        <v>242</v>
      </c>
      <c r="D255" s="278"/>
      <c r="E255" s="277">
        <v>45</v>
      </c>
      <c r="F255" s="241"/>
      <c r="G255" s="241">
        <v>95</v>
      </c>
      <c r="H255" s="241">
        <v>127</v>
      </c>
      <c r="I255" s="241">
        <v>222</v>
      </c>
      <c r="J255" s="276">
        <v>4.9333333333333336</v>
      </c>
      <c r="K255" s="27" t="s">
        <v>11</v>
      </c>
      <c r="L255" s="242"/>
      <c r="M255" s="241">
        <v>52</v>
      </c>
      <c r="N255" s="276">
        <v>1.1555555555555554</v>
      </c>
      <c r="O255" s="27" t="s">
        <v>11</v>
      </c>
      <c r="P255" s="242"/>
      <c r="Q255" s="241">
        <v>274</v>
      </c>
      <c r="R255" s="276">
        <v>6.0888888888888886</v>
      </c>
      <c r="S255" s="27" t="s">
        <v>11</v>
      </c>
    </row>
    <row r="256" spans="1:19" s="34" customFormat="1" ht="14.25" customHeight="1" x14ac:dyDescent="0.2">
      <c r="A256" s="228" t="s">
        <v>590</v>
      </c>
      <c r="B256" s="228" t="s">
        <v>932</v>
      </c>
      <c r="C256" s="278" t="s">
        <v>243</v>
      </c>
      <c r="D256" s="278"/>
      <c r="E256" s="277">
        <v>69</v>
      </c>
      <c r="F256" s="241"/>
      <c r="G256" s="241">
        <v>278</v>
      </c>
      <c r="H256" s="241">
        <v>23</v>
      </c>
      <c r="I256" s="241">
        <v>301</v>
      </c>
      <c r="J256" s="276">
        <v>4.36231884057971</v>
      </c>
      <c r="K256" s="27" t="s">
        <v>11</v>
      </c>
      <c r="L256" s="242"/>
      <c r="M256" s="241">
        <v>109</v>
      </c>
      <c r="N256" s="276">
        <v>1.5797101449275361</v>
      </c>
      <c r="O256" s="27" t="s">
        <v>11</v>
      </c>
      <c r="P256" s="242"/>
      <c r="Q256" s="241">
        <v>410</v>
      </c>
      <c r="R256" s="276">
        <v>5.9420289855072461</v>
      </c>
      <c r="S256" s="27" t="s">
        <v>11</v>
      </c>
    </row>
    <row r="257" spans="1:19" s="34" customFormat="1" ht="14.25" customHeight="1" x14ac:dyDescent="0.2">
      <c r="A257" s="228" t="s">
        <v>591</v>
      </c>
      <c r="B257" s="228" t="s">
        <v>933</v>
      </c>
      <c r="C257" s="278" t="s">
        <v>244</v>
      </c>
      <c r="D257" s="278"/>
      <c r="E257" s="277">
        <v>66</v>
      </c>
      <c r="F257" s="241"/>
      <c r="G257" s="241">
        <v>116</v>
      </c>
      <c r="H257" s="241">
        <v>389</v>
      </c>
      <c r="I257" s="241">
        <v>505</v>
      </c>
      <c r="J257" s="276">
        <v>7.6515151515151514</v>
      </c>
      <c r="K257" s="27" t="s">
        <v>11</v>
      </c>
      <c r="L257" s="242"/>
      <c r="M257" s="241">
        <v>1</v>
      </c>
      <c r="N257" s="276">
        <v>1.5151515151515152E-2</v>
      </c>
      <c r="O257" s="27" t="s">
        <v>11</v>
      </c>
      <c r="P257" s="242"/>
      <c r="Q257" s="241">
        <v>506</v>
      </c>
      <c r="R257" s="276">
        <v>7.666666666666667</v>
      </c>
      <c r="S257" s="27" t="s">
        <v>11</v>
      </c>
    </row>
    <row r="258" spans="1:19" s="34" customFormat="1" ht="14.25" customHeight="1" x14ac:dyDescent="0.2">
      <c r="A258" s="228" t="s">
        <v>592</v>
      </c>
      <c r="B258" s="228" t="s">
        <v>934</v>
      </c>
      <c r="C258" s="278" t="s">
        <v>245</v>
      </c>
      <c r="D258" s="278"/>
      <c r="E258" s="277">
        <v>46</v>
      </c>
      <c r="F258" s="241"/>
      <c r="G258" s="241">
        <v>13</v>
      </c>
      <c r="H258" s="241">
        <v>163</v>
      </c>
      <c r="I258" s="241">
        <v>176</v>
      </c>
      <c r="J258" s="276">
        <v>3.8260869565217392</v>
      </c>
      <c r="K258" s="27" t="s">
        <v>11</v>
      </c>
      <c r="L258" s="242"/>
      <c r="M258" s="241">
        <v>70</v>
      </c>
      <c r="N258" s="276">
        <v>1.5217391304347827</v>
      </c>
      <c r="O258" s="27" t="s">
        <v>11</v>
      </c>
      <c r="P258" s="242"/>
      <c r="Q258" s="241">
        <v>246</v>
      </c>
      <c r="R258" s="276">
        <v>5.3478260869565215</v>
      </c>
      <c r="S258" s="27" t="s">
        <v>11</v>
      </c>
    </row>
    <row r="259" spans="1:19" s="34" customFormat="1" ht="14.25" customHeight="1" x14ac:dyDescent="0.2">
      <c r="A259" s="228" t="s">
        <v>593</v>
      </c>
      <c r="B259" s="228" t="s">
        <v>935</v>
      </c>
      <c r="C259" s="278" t="s">
        <v>246</v>
      </c>
      <c r="D259" s="278"/>
      <c r="E259" s="277">
        <v>117</v>
      </c>
      <c r="F259" s="241"/>
      <c r="G259" s="241">
        <v>487</v>
      </c>
      <c r="H259" s="241">
        <v>1703</v>
      </c>
      <c r="I259" s="241">
        <v>2190</v>
      </c>
      <c r="J259" s="276">
        <v>18.717948717948719</v>
      </c>
      <c r="K259" s="27" t="s">
        <v>11</v>
      </c>
      <c r="L259" s="242"/>
      <c r="M259" s="241">
        <v>109</v>
      </c>
      <c r="N259" s="276">
        <v>0.93162393162393164</v>
      </c>
      <c r="O259" s="27" t="s">
        <v>11</v>
      </c>
      <c r="P259" s="242"/>
      <c r="Q259" s="241">
        <v>2299</v>
      </c>
      <c r="R259" s="276">
        <v>19.649572649572651</v>
      </c>
      <c r="S259" s="27" t="s">
        <v>11</v>
      </c>
    </row>
    <row r="260" spans="1:19" s="34" customFormat="1" ht="14.25" customHeight="1" x14ac:dyDescent="0.2">
      <c r="A260" s="228" t="s">
        <v>594</v>
      </c>
      <c r="B260" s="228" t="s">
        <v>936</v>
      </c>
      <c r="C260" s="278" t="s">
        <v>247</v>
      </c>
      <c r="D260" s="278"/>
      <c r="E260" s="277">
        <v>61</v>
      </c>
      <c r="F260" s="241"/>
      <c r="G260" s="241">
        <v>108</v>
      </c>
      <c r="H260" s="241">
        <v>96</v>
      </c>
      <c r="I260" s="241">
        <v>204</v>
      </c>
      <c r="J260" s="276">
        <v>3.3442622950819674</v>
      </c>
      <c r="K260" s="27" t="s">
        <v>11</v>
      </c>
      <c r="L260" s="242"/>
      <c r="M260" s="241">
        <v>81</v>
      </c>
      <c r="N260" s="276">
        <v>1.3278688524590163</v>
      </c>
      <c r="O260" s="27" t="s">
        <v>11</v>
      </c>
      <c r="P260" s="242"/>
      <c r="Q260" s="241">
        <v>285</v>
      </c>
      <c r="R260" s="276">
        <v>4.6721311475409832</v>
      </c>
      <c r="S260" s="27" t="s">
        <v>11</v>
      </c>
    </row>
    <row r="261" spans="1:19" s="34" customFormat="1" ht="14.25" customHeight="1" x14ac:dyDescent="0.2">
      <c r="A261" s="228" t="s">
        <v>595</v>
      </c>
      <c r="B261" s="228" t="s">
        <v>937</v>
      </c>
      <c r="C261" s="278" t="s">
        <v>248</v>
      </c>
      <c r="D261" s="278"/>
      <c r="E261" s="277">
        <v>57</v>
      </c>
      <c r="F261" s="241"/>
      <c r="G261" s="241">
        <v>46</v>
      </c>
      <c r="H261" s="241">
        <v>187</v>
      </c>
      <c r="I261" s="241">
        <v>233</v>
      </c>
      <c r="J261" s="276">
        <v>4.0877192982456139</v>
      </c>
      <c r="K261" s="27" t="s">
        <v>11</v>
      </c>
      <c r="L261" s="242"/>
      <c r="M261" s="241">
        <v>3</v>
      </c>
      <c r="N261" s="276">
        <v>5.2631578947368418E-2</v>
      </c>
      <c r="O261" s="27" t="s">
        <v>11</v>
      </c>
      <c r="P261" s="242"/>
      <c r="Q261" s="241">
        <v>236</v>
      </c>
      <c r="R261" s="276">
        <v>4.1403508771929829</v>
      </c>
      <c r="S261" s="27" t="s">
        <v>11</v>
      </c>
    </row>
    <row r="262" spans="1:19" s="34" customFormat="1" ht="14.25" customHeight="1" x14ac:dyDescent="0.2">
      <c r="A262" s="228" t="s">
        <v>596</v>
      </c>
      <c r="B262" s="228" t="s">
        <v>938</v>
      </c>
      <c r="C262" s="278" t="s">
        <v>249</v>
      </c>
      <c r="D262" s="278"/>
      <c r="E262" s="277">
        <v>48</v>
      </c>
      <c r="F262" s="241"/>
      <c r="G262" s="241">
        <v>54</v>
      </c>
      <c r="H262" s="241">
        <v>96</v>
      </c>
      <c r="I262" s="241">
        <v>150</v>
      </c>
      <c r="J262" s="276">
        <v>3.125</v>
      </c>
      <c r="K262" s="27" t="s">
        <v>11</v>
      </c>
      <c r="L262" s="242"/>
      <c r="M262" s="241">
        <v>0</v>
      </c>
      <c r="N262" s="276">
        <v>0</v>
      </c>
      <c r="O262" s="27" t="s">
        <v>11</v>
      </c>
      <c r="P262" s="242"/>
      <c r="Q262" s="241">
        <v>150</v>
      </c>
      <c r="R262" s="276">
        <v>3.125</v>
      </c>
      <c r="S262" s="27" t="s">
        <v>11</v>
      </c>
    </row>
    <row r="263" spans="1:19" s="34" customFormat="1" ht="14.25" customHeight="1" x14ac:dyDescent="0.2">
      <c r="A263" s="228" t="s">
        <v>597</v>
      </c>
      <c r="B263" s="228" t="s">
        <v>939</v>
      </c>
      <c r="C263" s="278" t="s">
        <v>250</v>
      </c>
      <c r="D263" s="278"/>
      <c r="E263" s="277">
        <v>36</v>
      </c>
      <c r="F263" s="241"/>
      <c r="G263" s="241">
        <v>34</v>
      </c>
      <c r="H263" s="241">
        <v>123</v>
      </c>
      <c r="I263" s="241">
        <v>157</v>
      </c>
      <c r="J263" s="276">
        <v>4.3611111111111107</v>
      </c>
      <c r="K263" s="27" t="s">
        <v>11</v>
      </c>
      <c r="L263" s="242"/>
      <c r="M263" s="241">
        <v>11</v>
      </c>
      <c r="N263" s="276">
        <v>0.30555555555555558</v>
      </c>
      <c r="O263" s="27" t="s">
        <v>11</v>
      </c>
      <c r="P263" s="242"/>
      <c r="Q263" s="241">
        <v>168</v>
      </c>
      <c r="R263" s="276">
        <v>4.666666666666667</v>
      </c>
      <c r="S263" s="27" t="s">
        <v>11</v>
      </c>
    </row>
    <row r="264" spans="1:19" s="34" customFormat="1" ht="14.25" customHeight="1" x14ac:dyDescent="0.2">
      <c r="A264" s="228" t="s">
        <v>598</v>
      </c>
      <c r="B264" s="228" t="s">
        <v>940</v>
      </c>
      <c r="C264" s="278" t="s">
        <v>251</v>
      </c>
      <c r="D264" s="278"/>
      <c r="E264" s="277">
        <v>41</v>
      </c>
      <c r="F264" s="241"/>
      <c r="G264" s="241">
        <v>37</v>
      </c>
      <c r="H264" s="241">
        <v>106</v>
      </c>
      <c r="I264" s="241">
        <v>143</v>
      </c>
      <c r="J264" s="276">
        <v>3.4878048780487805</v>
      </c>
      <c r="K264" s="27" t="s">
        <v>11</v>
      </c>
      <c r="L264" s="242"/>
      <c r="M264" s="241">
        <v>0</v>
      </c>
      <c r="N264" s="276">
        <v>0</v>
      </c>
      <c r="O264" s="27" t="s">
        <v>11</v>
      </c>
      <c r="P264" s="242"/>
      <c r="Q264" s="241">
        <v>143</v>
      </c>
      <c r="R264" s="276">
        <v>3.4878048780487805</v>
      </c>
      <c r="S264" s="27" t="s">
        <v>11</v>
      </c>
    </row>
    <row r="265" spans="1:19" s="34" customFormat="1" ht="14.25" customHeight="1" x14ac:dyDescent="0.2">
      <c r="A265" s="228" t="s">
        <v>599</v>
      </c>
      <c r="B265" s="228" t="s">
        <v>941</v>
      </c>
      <c r="C265" s="278" t="s">
        <v>252</v>
      </c>
      <c r="D265" s="278"/>
      <c r="E265" s="277">
        <v>38</v>
      </c>
      <c r="F265" s="241"/>
      <c r="G265" s="241">
        <v>55</v>
      </c>
      <c r="H265" s="241">
        <v>147</v>
      </c>
      <c r="I265" s="241">
        <v>202</v>
      </c>
      <c r="J265" s="276">
        <v>5.3157894736842106</v>
      </c>
      <c r="K265" s="27" t="s">
        <v>11</v>
      </c>
      <c r="L265" s="242"/>
      <c r="M265" s="241">
        <v>16</v>
      </c>
      <c r="N265" s="276">
        <v>0.42105263157894735</v>
      </c>
      <c r="O265" s="27" t="s">
        <v>11</v>
      </c>
      <c r="P265" s="242"/>
      <c r="Q265" s="241">
        <v>218</v>
      </c>
      <c r="R265" s="276">
        <v>5.7368421052631575</v>
      </c>
      <c r="S265" s="27" t="s">
        <v>11</v>
      </c>
    </row>
    <row r="266" spans="1:19" s="34" customFormat="1" ht="14.25" customHeight="1" x14ac:dyDescent="0.2">
      <c r="A266" s="228" t="s">
        <v>600</v>
      </c>
      <c r="B266" s="228" t="s">
        <v>942</v>
      </c>
      <c r="C266" s="278" t="s">
        <v>253</v>
      </c>
      <c r="D266" s="278"/>
      <c r="E266" s="277">
        <v>46</v>
      </c>
      <c r="F266" s="241"/>
      <c r="G266" s="241">
        <v>128</v>
      </c>
      <c r="H266" s="241">
        <v>103</v>
      </c>
      <c r="I266" s="241">
        <v>231</v>
      </c>
      <c r="J266" s="276">
        <v>5.0217391304347823</v>
      </c>
      <c r="K266" s="27" t="s">
        <v>11</v>
      </c>
      <c r="L266" s="242"/>
      <c r="M266" s="241">
        <v>0</v>
      </c>
      <c r="N266" s="276">
        <v>0</v>
      </c>
      <c r="O266" s="27" t="s">
        <v>11</v>
      </c>
      <c r="P266" s="242"/>
      <c r="Q266" s="241">
        <v>231</v>
      </c>
      <c r="R266" s="276">
        <v>5.0217391304347823</v>
      </c>
      <c r="S266" s="27" t="s">
        <v>11</v>
      </c>
    </row>
    <row r="267" spans="1:19" s="34" customFormat="1" ht="14.25" customHeight="1" x14ac:dyDescent="0.2">
      <c r="A267" s="228" t="s">
        <v>601</v>
      </c>
      <c r="B267" s="228" t="s">
        <v>943</v>
      </c>
      <c r="C267" s="278" t="s">
        <v>254</v>
      </c>
      <c r="D267" s="278"/>
      <c r="E267" s="277">
        <v>45</v>
      </c>
      <c r="F267" s="241"/>
      <c r="G267" s="241">
        <v>65</v>
      </c>
      <c r="H267" s="241">
        <v>0</v>
      </c>
      <c r="I267" s="241">
        <v>65</v>
      </c>
      <c r="J267" s="276">
        <v>1.4444444444444444</v>
      </c>
      <c r="K267" s="27" t="s">
        <v>11</v>
      </c>
      <c r="L267" s="242"/>
      <c r="M267" s="241">
        <v>217</v>
      </c>
      <c r="N267" s="276">
        <v>4.822222222222222</v>
      </c>
      <c r="O267" s="27" t="s">
        <v>11</v>
      </c>
      <c r="P267" s="242"/>
      <c r="Q267" s="241">
        <v>282</v>
      </c>
      <c r="R267" s="276">
        <v>6.2666666666666666</v>
      </c>
      <c r="S267" s="27" t="s">
        <v>11</v>
      </c>
    </row>
    <row r="268" spans="1:19" s="34" customFormat="1" ht="14.25" customHeight="1" x14ac:dyDescent="0.2">
      <c r="A268" s="228" t="s">
        <v>602</v>
      </c>
      <c r="B268" s="228" t="s">
        <v>944</v>
      </c>
      <c r="C268" s="278" t="s">
        <v>255</v>
      </c>
      <c r="D268" s="278"/>
      <c r="E268" s="277">
        <v>44</v>
      </c>
      <c r="F268" s="241"/>
      <c r="G268" s="241">
        <v>194</v>
      </c>
      <c r="H268" s="241">
        <v>259</v>
      </c>
      <c r="I268" s="241">
        <v>453</v>
      </c>
      <c r="J268" s="276">
        <v>10.295454545454545</v>
      </c>
      <c r="K268" s="27" t="s">
        <v>11</v>
      </c>
      <c r="L268" s="242"/>
      <c r="M268" s="241">
        <v>124</v>
      </c>
      <c r="N268" s="276">
        <v>2.8181818181818183</v>
      </c>
      <c r="O268" s="27" t="s">
        <v>11</v>
      </c>
      <c r="P268" s="242"/>
      <c r="Q268" s="241">
        <v>577</v>
      </c>
      <c r="R268" s="276">
        <v>13.113636363636363</v>
      </c>
      <c r="S268" s="27" t="s">
        <v>11</v>
      </c>
    </row>
    <row r="269" spans="1:19" s="34" customFormat="1" ht="14.25" customHeight="1" x14ac:dyDescent="0.2">
      <c r="A269" s="228" t="s">
        <v>603</v>
      </c>
      <c r="B269" s="228" t="s">
        <v>945</v>
      </c>
      <c r="C269" s="278" t="s">
        <v>256</v>
      </c>
      <c r="D269" s="278"/>
      <c r="E269" s="277">
        <v>50</v>
      </c>
      <c r="F269" s="241"/>
      <c r="G269" s="241">
        <v>23</v>
      </c>
      <c r="H269" s="241">
        <v>89</v>
      </c>
      <c r="I269" s="241">
        <v>112</v>
      </c>
      <c r="J269" s="276">
        <v>2.2400000000000002</v>
      </c>
      <c r="K269" s="27" t="s">
        <v>11</v>
      </c>
      <c r="L269" s="242"/>
      <c r="M269" s="241">
        <v>2</v>
      </c>
      <c r="N269" s="276">
        <v>0.04</v>
      </c>
      <c r="O269" s="27" t="s">
        <v>11</v>
      </c>
      <c r="P269" s="242"/>
      <c r="Q269" s="241">
        <v>114</v>
      </c>
      <c r="R269" s="276">
        <v>2.2799999999999998</v>
      </c>
      <c r="S269" s="27" t="s">
        <v>11</v>
      </c>
    </row>
    <row r="270" spans="1:19" s="34" customFormat="1" ht="14.25" customHeight="1" x14ac:dyDescent="0.2">
      <c r="A270" s="228" t="s">
        <v>604</v>
      </c>
      <c r="B270" s="228" t="s">
        <v>946</v>
      </c>
      <c r="C270" s="278" t="s">
        <v>257</v>
      </c>
      <c r="D270" s="278"/>
      <c r="E270" s="277">
        <v>54</v>
      </c>
      <c r="F270" s="241"/>
      <c r="G270" s="241">
        <v>17</v>
      </c>
      <c r="H270" s="241">
        <v>72</v>
      </c>
      <c r="I270" s="241">
        <v>89</v>
      </c>
      <c r="J270" s="276">
        <v>1.6481481481481481</v>
      </c>
      <c r="K270" s="27" t="s">
        <v>11</v>
      </c>
      <c r="L270" s="242"/>
      <c r="M270" s="241">
        <v>6</v>
      </c>
      <c r="N270" s="276">
        <v>0.1111111111111111</v>
      </c>
      <c r="O270" s="27" t="s">
        <v>11</v>
      </c>
      <c r="P270" s="242"/>
      <c r="Q270" s="241">
        <v>95</v>
      </c>
      <c r="R270" s="276">
        <v>1.7592592592592593</v>
      </c>
      <c r="S270" s="27" t="s">
        <v>11</v>
      </c>
    </row>
    <row r="271" spans="1:19" s="34" customFormat="1" ht="14.25" customHeight="1" x14ac:dyDescent="0.2">
      <c r="A271" s="228" t="s">
        <v>605</v>
      </c>
      <c r="B271" s="228" t="s">
        <v>947</v>
      </c>
      <c r="C271" s="278" t="s">
        <v>258</v>
      </c>
      <c r="D271" s="278"/>
      <c r="E271" s="277">
        <v>29</v>
      </c>
      <c r="F271" s="241"/>
      <c r="G271" s="241">
        <v>23</v>
      </c>
      <c r="H271" s="241">
        <v>116</v>
      </c>
      <c r="I271" s="241">
        <v>139</v>
      </c>
      <c r="J271" s="276">
        <v>4.7931034482758621</v>
      </c>
      <c r="K271" s="27" t="s">
        <v>11</v>
      </c>
      <c r="L271" s="242"/>
      <c r="M271" s="241">
        <v>44</v>
      </c>
      <c r="N271" s="276">
        <v>1.5172413793103448</v>
      </c>
      <c r="O271" s="27" t="s">
        <v>11</v>
      </c>
      <c r="P271" s="242"/>
      <c r="Q271" s="241">
        <v>183</v>
      </c>
      <c r="R271" s="276">
        <v>6.3103448275862073</v>
      </c>
      <c r="S271" s="27" t="s">
        <v>11</v>
      </c>
    </row>
    <row r="272" spans="1:19" s="34" customFormat="1" ht="14.25" customHeight="1" x14ac:dyDescent="0.2">
      <c r="A272" s="228" t="s">
        <v>606</v>
      </c>
      <c r="B272" s="228" t="s">
        <v>948</v>
      </c>
      <c r="C272" s="278" t="s">
        <v>259</v>
      </c>
      <c r="D272" s="278"/>
      <c r="E272" s="277">
        <v>45</v>
      </c>
      <c r="F272" s="241"/>
      <c r="G272" s="241">
        <v>15</v>
      </c>
      <c r="H272" s="241">
        <v>136</v>
      </c>
      <c r="I272" s="241">
        <v>151</v>
      </c>
      <c r="J272" s="276">
        <v>3.3555555555555556</v>
      </c>
      <c r="K272" s="27" t="s">
        <v>11</v>
      </c>
      <c r="L272" s="242"/>
      <c r="M272" s="241">
        <v>1</v>
      </c>
      <c r="N272" s="276">
        <v>2.2222222222222223E-2</v>
      </c>
      <c r="O272" s="27" t="s">
        <v>11</v>
      </c>
      <c r="P272" s="242"/>
      <c r="Q272" s="241">
        <v>152</v>
      </c>
      <c r="R272" s="276">
        <v>3.3777777777777778</v>
      </c>
      <c r="S272" s="27" t="s">
        <v>11</v>
      </c>
    </row>
    <row r="273" spans="1:19" s="34" customFormat="1" ht="14.25" customHeight="1" x14ac:dyDescent="0.2">
      <c r="A273" s="228" t="s">
        <v>607</v>
      </c>
      <c r="B273" s="228" t="s">
        <v>949</v>
      </c>
      <c r="C273" s="278" t="s">
        <v>260</v>
      </c>
      <c r="D273" s="278"/>
      <c r="E273" s="277">
        <v>33</v>
      </c>
      <c r="F273" s="241"/>
      <c r="G273" s="241">
        <v>132</v>
      </c>
      <c r="H273" s="241">
        <v>317</v>
      </c>
      <c r="I273" s="241">
        <v>449</v>
      </c>
      <c r="J273" s="276">
        <v>13.606060606060606</v>
      </c>
      <c r="K273" s="27" t="s">
        <v>11</v>
      </c>
      <c r="L273" s="242"/>
      <c r="M273" s="241">
        <v>5</v>
      </c>
      <c r="N273" s="276">
        <v>0.15151515151515152</v>
      </c>
      <c r="O273" s="27" t="s">
        <v>11</v>
      </c>
      <c r="P273" s="242"/>
      <c r="Q273" s="241">
        <v>454</v>
      </c>
      <c r="R273" s="276">
        <v>13.757575757575758</v>
      </c>
      <c r="S273" s="27" t="s">
        <v>11</v>
      </c>
    </row>
    <row r="274" spans="1:19" s="34" customFormat="1" ht="14.25" customHeight="1" x14ac:dyDescent="0.2">
      <c r="A274" s="228" t="s">
        <v>608</v>
      </c>
      <c r="B274" s="228" t="s">
        <v>950</v>
      </c>
      <c r="C274" s="278" t="s">
        <v>261</v>
      </c>
      <c r="D274" s="278"/>
      <c r="E274" s="277">
        <v>40</v>
      </c>
      <c r="F274" s="241"/>
      <c r="G274" s="241">
        <v>17</v>
      </c>
      <c r="H274" s="241">
        <v>193</v>
      </c>
      <c r="I274" s="241">
        <v>210</v>
      </c>
      <c r="J274" s="276">
        <v>5.25</v>
      </c>
      <c r="K274" s="27" t="s">
        <v>11</v>
      </c>
      <c r="L274" s="242"/>
      <c r="M274" s="241">
        <v>1</v>
      </c>
      <c r="N274" s="276">
        <v>2.5000000000000001E-2</v>
      </c>
      <c r="O274" s="27" t="s">
        <v>11</v>
      </c>
      <c r="P274" s="242"/>
      <c r="Q274" s="241">
        <v>211</v>
      </c>
      <c r="R274" s="276">
        <v>5.2750000000000004</v>
      </c>
      <c r="S274" s="27" t="s">
        <v>11</v>
      </c>
    </row>
    <row r="275" spans="1:19" s="34" customFormat="1" ht="14.25" customHeight="1" x14ac:dyDescent="0.2">
      <c r="A275" s="228" t="s">
        <v>609</v>
      </c>
      <c r="B275" s="228" t="s">
        <v>951</v>
      </c>
      <c r="C275" s="278" t="s">
        <v>262</v>
      </c>
      <c r="D275" s="278"/>
      <c r="E275" s="277">
        <v>54</v>
      </c>
      <c r="F275" s="241"/>
      <c r="G275" s="241">
        <v>101</v>
      </c>
      <c r="H275" s="241">
        <v>322</v>
      </c>
      <c r="I275" s="241">
        <v>423</v>
      </c>
      <c r="J275" s="276">
        <v>7.833333333333333</v>
      </c>
      <c r="K275" s="27" t="s">
        <v>11</v>
      </c>
      <c r="L275" s="242"/>
      <c r="M275" s="241">
        <v>2</v>
      </c>
      <c r="N275" s="276">
        <v>3.7037037037037035E-2</v>
      </c>
      <c r="O275" s="27" t="s">
        <v>11</v>
      </c>
      <c r="P275" s="242"/>
      <c r="Q275" s="241">
        <v>425</v>
      </c>
      <c r="R275" s="276">
        <v>7.8703703703703702</v>
      </c>
      <c r="S275" s="27" t="s">
        <v>11</v>
      </c>
    </row>
    <row r="276" spans="1:19" s="34" customFormat="1" ht="14.25" customHeight="1" x14ac:dyDescent="0.2">
      <c r="A276" s="228" t="s">
        <v>610</v>
      </c>
      <c r="B276" s="228" t="s">
        <v>952</v>
      </c>
      <c r="C276" s="278" t="s">
        <v>263</v>
      </c>
      <c r="D276" s="278"/>
      <c r="E276" s="277">
        <v>35</v>
      </c>
      <c r="F276" s="241"/>
      <c r="G276" s="241">
        <v>72</v>
      </c>
      <c r="H276" s="241">
        <v>202</v>
      </c>
      <c r="I276" s="241">
        <v>274</v>
      </c>
      <c r="J276" s="276">
        <v>7.8285714285714283</v>
      </c>
      <c r="K276" s="27" t="s">
        <v>11</v>
      </c>
      <c r="L276" s="242"/>
      <c r="M276" s="241">
        <v>3</v>
      </c>
      <c r="N276" s="276">
        <v>8.5714285714285715E-2</v>
      </c>
      <c r="O276" s="27" t="s">
        <v>11</v>
      </c>
      <c r="P276" s="242"/>
      <c r="Q276" s="241">
        <v>277</v>
      </c>
      <c r="R276" s="276">
        <v>7.9142857142857146</v>
      </c>
      <c r="S276" s="27" t="s">
        <v>11</v>
      </c>
    </row>
    <row r="277" spans="1:19" s="34" customFormat="1" ht="14.25" customHeight="1" x14ac:dyDescent="0.2">
      <c r="A277" s="228" t="s">
        <v>611</v>
      </c>
      <c r="B277" s="228" t="s">
        <v>953</v>
      </c>
      <c r="C277" s="278" t="s">
        <v>264</v>
      </c>
      <c r="D277" s="278"/>
      <c r="E277" s="277">
        <v>39</v>
      </c>
      <c r="F277" s="241"/>
      <c r="G277" s="241">
        <v>66</v>
      </c>
      <c r="H277" s="241">
        <v>0</v>
      </c>
      <c r="I277" s="241">
        <v>66</v>
      </c>
      <c r="J277" s="276">
        <v>1.6923076923076923</v>
      </c>
      <c r="K277" s="27" t="s">
        <v>11</v>
      </c>
      <c r="L277" s="242"/>
      <c r="M277" s="241">
        <v>241</v>
      </c>
      <c r="N277" s="276">
        <v>6.1794871794871797</v>
      </c>
      <c r="O277" s="27" t="s">
        <v>11</v>
      </c>
      <c r="P277" s="242"/>
      <c r="Q277" s="241">
        <v>307</v>
      </c>
      <c r="R277" s="276">
        <v>7.8717948717948714</v>
      </c>
      <c r="S277" s="27" t="s">
        <v>11</v>
      </c>
    </row>
    <row r="278" spans="1:19" s="34" customFormat="1" ht="14.25" customHeight="1" x14ac:dyDescent="0.2">
      <c r="A278" s="228" t="s">
        <v>612</v>
      </c>
      <c r="B278" s="228" t="s">
        <v>954</v>
      </c>
      <c r="C278" s="278" t="s">
        <v>265</v>
      </c>
      <c r="D278" s="278"/>
      <c r="E278" s="277">
        <v>50</v>
      </c>
      <c r="F278" s="241"/>
      <c r="G278" s="241">
        <v>326</v>
      </c>
      <c r="H278" s="241">
        <v>188</v>
      </c>
      <c r="I278" s="241">
        <v>514</v>
      </c>
      <c r="J278" s="276">
        <v>10.28</v>
      </c>
      <c r="K278" s="27" t="s">
        <v>11</v>
      </c>
      <c r="L278" s="242"/>
      <c r="M278" s="241">
        <v>102</v>
      </c>
      <c r="N278" s="276">
        <v>2.04</v>
      </c>
      <c r="O278" s="27" t="s">
        <v>11</v>
      </c>
      <c r="P278" s="242"/>
      <c r="Q278" s="241">
        <v>616</v>
      </c>
      <c r="R278" s="276">
        <v>12.32</v>
      </c>
      <c r="S278" s="27" t="s">
        <v>11</v>
      </c>
    </row>
    <row r="279" spans="1:19" s="34" customFormat="1" ht="14.25" customHeight="1" x14ac:dyDescent="0.2">
      <c r="A279" s="228" t="s">
        <v>613</v>
      </c>
      <c r="B279" s="228" t="s">
        <v>955</v>
      </c>
      <c r="C279" s="278" t="s">
        <v>266</v>
      </c>
      <c r="D279" s="278"/>
      <c r="E279" s="277">
        <v>54</v>
      </c>
      <c r="F279" s="241"/>
      <c r="G279" s="241">
        <v>144</v>
      </c>
      <c r="H279" s="241">
        <v>116</v>
      </c>
      <c r="I279" s="241">
        <v>260</v>
      </c>
      <c r="J279" s="276">
        <v>4.8148148148148149</v>
      </c>
      <c r="K279" s="27" t="s">
        <v>11</v>
      </c>
      <c r="L279" s="242"/>
      <c r="M279" s="241">
        <v>25</v>
      </c>
      <c r="N279" s="276">
        <v>0.46296296296296297</v>
      </c>
      <c r="O279" s="27" t="s">
        <v>11</v>
      </c>
      <c r="P279" s="242"/>
      <c r="Q279" s="241">
        <v>285</v>
      </c>
      <c r="R279" s="276">
        <v>5.2777777777777777</v>
      </c>
      <c r="S279" s="27" t="s">
        <v>11</v>
      </c>
    </row>
    <row r="280" spans="1:19" s="34" customFormat="1" ht="14.25" customHeight="1" x14ac:dyDescent="0.2">
      <c r="A280" s="228" t="s">
        <v>614</v>
      </c>
      <c r="B280" s="228" t="s">
        <v>956</v>
      </c>
      <c r="C280" s="278" t="s">
        <v>267</v>
      </c>
      <c r="D280" s="278"/>
      <c r="E280" s="277">
        <v>61</v>
      </c>
      <c r="F280" s="241"/>
      <c r="G280" s="241">
        <v>242</v>
      </c>
      <c r="H280" s="241">
        <v>334</v>
      </c>
      <c r="I280" s="241">
        <v>576</v>
      </c>
      <c r="J280" s="276">
        <v>9.442622950819672</v>
      </c>
      <c r="K280" s="27" t="s">
        <v>11</v>
      </c>
      <c r="L280" s="242"/>
      <c r="M280" s="241">
        <v>13</v>
      </c>
      <c r="N280" s="276">
        <v>0.21311475409836064</v>
      </c>
      <c r="O280" s="27" t="s">
        <v>11</v>
      </c>
      <c r="P280" s="242"/>
      <c r="Q280" s="241">
        <v>589</v>
      </c>
      <c r="R280" s="276">
        <v>9.6557377049180335</v>
      </c>
      <c r="S280" s="27" t="s">
        <v>11</v>
      </c>
    </row>
    <row r="281" spans="1:19" s="34" customFormat="1" ht="14.25" customHeight="1" x14ac:dyDescent="0.2">
      <c r="A281" s="228" t="s">
        <v>615</v>
      </c>
      <c r="B281" s="228" t="s">
        <v>957</v>
      </c>
      <c r="C281" s="278" t="s">
        <v>268</v>
      </c>
      <c r="D281" s="278"/>
      <c r="E281" s="277">
        <v>41</v>
      </c>
      <c r="F281" s="241"/>
      <c r="G281" s="241">
        <v>32</v>
      </c>
      <c r="H281" s="241">
        <v>52</v>
      </c>
      <c r="I281" s="241">
        <v>84</v>
      </c>
      <c r="J281" s="276">
        <v>2.0487804878048781</v>
      </c>
      <c r="K281" s="27" t="s">
        <v>11</v>
      </c>
      <c r="L281" s="242"/>
      <c r="M281" s="241">
        <v>17</v>
      </c>
      <c r="N281" s="276">
        <v>0.41463414634146339</v>
      </c>
      <c r="O281" s="27" t="s">
        <v>11</v>
      </c>
      <c r="P281" s="242"/>
      <c r="Q281" s="241">
        <v>101</v>
      </c>
      <c r="R281" s="276">
        <v>2.4634146341463414</v>
      </c>
      <c r="S281" s="27" t="s">
        <v>11</v>
      </c>
    </row>
    <row r="282" spans="1:19" s="34" customFormat="1" ht="14.25" customHeight="1" x14ac:dyDescent="0.2">
      <c r="A282" s="228" t="s">
        <v>616</v>
      </c>
      <c r="B282" s="228" t="s">
        <v>958</v>
      </c>
      <c r="C282" s="278" t="s">
        <v>269</v>
      </c>
      <c r="D282" s="278"/>
      <c r="E282" s="277">
        <v>59</v>
      </c>
      <c r="F282" s="241"/>
      <c r="G282" s="241">
        <v>258</v>
      </c>
      <c r="H282" s="241">
        <v>0</v>
      </c>
      <c r="I282" s="241">
        <v>258</v>
      </c>
      <c r="J282" s="276">
        <v>4.3728813559322033</v>
      </c>
      <c r="K282" s="27" t="s">
        <v>11</v>
      </c>
      <c r="L282" s="242"/>
      <c r="M282" s="241">
        <v>78</v>
      </c>
      <c r="N282" s="276">
        <v>1.3220338983050848</v>
      </c>
      <c r="O282" s="27" t="s">
        <v>11</v>
      </c>
      <c r="P282" s="242"/>
      <c r="Q282" s="241">
        <v>336</v>
      </c>
      <c r="R282" s="276">
        <v>5.6949152542372881</v>
      </c>
      <c r="S282" s="27" t="s">
        <v>11</v>
      </c>
    </row>
    <row r="283" spans="1:19" s="34" customFormat="1" ht="14.25" customHeight="1" x14ac:dyDescent="0.2">
      <c r="A283" s="228" t="s">
        <v>617</v>
      </c>
      <c r="B283" s="228" t="s">
        <v>959</v>
      </c>
      <c r="C283" s="278" t="s">
        <v>270</v>
      </c>
      <c r="D283" s="278"/>
      <c r="E283" s="277">
        <v>104</v>
      </c>
      <c r="F283" s="241"/>
      <c r="G283" s="241">
        <v>1190</v>
      </c>
      <c r="H283" s="241">
        <v>439</v>
      </c>
      <c r="I283" s="241">
        <v>1629</v>
      </c>
      <c r="J283" s="276">
        <v>15.663461538461538</v>
      </c>
      <c r="K283" s="27" t="s">
        <v>11</v>
      </c>
      <c r="L283" s="242"/>
      <c r="M283" s="241">
        <v>85</v>
      </c>
      <c r="N283" s="276">
        <v>0.81730769230769229</v>
      </c>
      <c r="O283" s="27" t="s">
        <v>11</v>
      </c>
      <c r="P283" s="242"/>
      <c r="Q283" s="241">
        <v>1714</v>
      </c>
      <c r="R283" s="276">
        <v>16.48076923076923</v>
      </c>
      <c r="S283" s="27" t="s">
        <v>11</v>
      </c>
    </row>
    <row r="284" spans="1:19" s="34" customFormat="1" ht="14.25" customHeight="1" x14ac:dyDescent="0.2">
      <c r="A284" s="228" t="s">
        <v>618</v>
      </c>
      <c r="B284" s="228" t="s">
        <v>960</v>
      </c>
      <c r="C284" s="278" t="s">
        <v>271</v>
      </c>
      <c r="D284" s="278"/>
      <c r="E284" s="277">
        <v>53</v>
      </c>
      <c r="F284" s="241"/>
      <c r="G284" s="241">
        <v>103</v>
      </c>
      <c r="H284" s="241">
        <v>163</v>
      </c>
      <c r="I284" s="241">
        <v>266</v>
      </c>
      <c r="J284" s="276">
        <v>5.0188679245283021</v>
      </c>
      <c r="K284" s="27" t="s">
        <v>11</v>
      </c>
      <c r="L284" s="242"/>
      <c r="M284" s="241">
        <v>77</v>
      </c>
      <c r="N284" s="276">
        <v>1.4528301886792452</v>
      </c>
      <c r="O284" s="27" t="s">
        <v>11</v>
      </c>
      <c r="P284" s="242"/>
      <c r="Q284" s="241">
        <v>343</v>
      </c>
      <c r="R284" s="276">
        <v>6.4716981132075473</v>
      </c>
      <c r="S284" s="27" t="s">
        <v>11</v>
      </c>
    </row>
    <row r="285" spans="1:19" s="34" customFormat="1" ht="14.25" customHeight="1" x14ac:dyDescent="0.2">
      <c r="A285" s="228" t="s">
        <v>619</v>
      </c>
      <c r="B285" s="228" t="s">
        <v>961</v>
      </c>
      <c r="C285" s="278" t="s">
        <v>272</v>
      </c>
      <c r="D285" s="278"/>
      <c r="E285" s="277">
        <v>93</v>
      </c>
      <c r="F285" s="241"/>
      <c r="G285" s="241">
        <v>166</v>
      </c>
      <c r="H285" s="241">
        <v>948</v>
      </c>
      <c r="I285" s="241">
        <v>1114</v>
      </c>
      <c r="J285" s="276">
        <v>11.978494623655914</v>
      </c>
      <c r="K285" s="27" t="s">
        <v>11</v>
      </c>
      <c r="L285" s="242"/>
      <c r="M285" s="241">
        <v>483</v>
      </c>
      <c r="N285" s="276">
        <v>5.193548387096774</v>
      </c>
      <c r="O285" s="27" t="s">
        <v>11</v>
      </c>
      <c r="P285" s="242"/>
      <c r="Q285" s="241">
        <v>1597</v>
      </c>
      <c r="R285" s="276">
        <v>17.172043010752688</v>
      </c>
      <c r="S285" s="27" t="s">
        <v>11</v>
      </c>
    </row>
    <row r="286" spans="1:19" s="34" customFormat="1" ht="14.25" customHeight="1" x14ac:dyDescent="0.2">
      <c r="A286" s="228" t="s">
        <v>620</v>
      </c>
      <c r="B286" s="228" t="s">
        <v>962</v>
      </c>
      <c r="C286" s="278" t="s">
        <v>273</v>
      </c>
      <c r="D286" s="278"/>
      <c r="E286" s="277">
        <v>34</v>
      </c>
      <c r="F286" s="241"/>
      <c r="G286" s="241">
        <v>17</v>
      </c>
      <c r="H286" s="241">
        <v>88</v>
      </c>
      <c r="I286" s="241">
        <v>105</v>
      </c>
      <c r="J286" s="276">
        <v>3.0882352941176472</v>
      </c>
      <c r="K286" s="27" t="s">
        <v>11</v>
      </c>
      <c r="L286" s="242"/>
      <c r="M286" s="241">
        <v>64</v>
      </c>
      <c r="N286" s="276">
        <v>1.8823529411764706</v>
      </c>
      <c r="O286" s="27" t="s">
        <v>11</v>
      </c>
      <c r="P286" s="242"/>
      <c r="Q286" s="241">
        <v>169</v>
      </c>
      <c r="R286" s="276">
        <v>4.9705882352941178</v>
      </c>
      <c r="S286" s="27" t="s">
        <v>11</v>
      </c>
    </row>
    <row r="287" spans="1:19" s="34" customFormat="1" ht="14.25" customHeight="1" x14ac:dyDescent="0.2">
      <c r="A287" s="228" t="s">
        <v>621</v>
      </c>
      <c r="B287" s="228" t="s">
        <v>963</v>
      </c>
      <c r="C287" s="278" t="s">
        <v>274</v>
      </c>
      <c r="D287" s="278"/>
      <c r="E287" s="277">
        <v>75</v>
      </c>
      <c r="F287" s="241"/>
      <c r="G287" s="241">
        <v>19</v>
      </c>
      <c r="H287" s="241">
        <v>195</v>
      </c>
      <c r="I287" s="241">
        <v>214</v>
      </c>
      <c r="J287" s="276">
        <v>2.8533333333333335</v>
      </c>
      <c r="K287" s="27" t="s">
        <v>11</v>
      </c>
      <c r="L287" s="242"/>
      <c r="M287" s="241">
        <v>10</v>
      </c>
      <c r="N287" s="276">
        <v>0.13333333333333333</v>
      </c>
      <c r="O287" s="27" t="s">
        <v>11</v>
      </c>
      <c r="P287" s="242"/>
      <c r="Q287" s="241">
        <v>224</v>
      </c>
      <c r="R287" s="276">
        <v>2.9866666666666668</v>
      </c>
      <c r="S287" s="27" t="s">
        <v>11</v>
      </c>
    </row>
    <row r="288" spans="1:19" s="34" customFormat="1" ht="14.25" customHeight="1" x14ac:dyDescent="0.2">
      <c r="A288" s="228" t="s">
        <v>622</v>
      </c>
      <c r="B288" s="228" t="s">
        <v>964</v>
      </c>
      <c r="C288" s="278" t="s">
        <v>275</v>
      </c>
      <c r="D288" s="278"/>
      <c r="E288" s="277">
        <v>56</v>
      </c>
      <c r="F288" s="241"/>
      <c r="G288" s="241">
        <v>169</v>
      </c>
      <c r="H288" s="241" t="s">
        <v>18</v>
      </c>
      <c r="I288" s="241" t="s">
        <v>18</v>
      </c>
      <c r="J288" s="276" t="s">
        <v>18</v>
      </c>
      <c r="K288" s="27" t="s">
        <v>11</v>
      </c>
      <c r="L288" s="242"/>
      <c r="M288" s="241" t="s">
        <v>18</v>
      </c>
      <c r="N288" s="276" t="s">
        <v>18</v>
      </c>
      <c r="O288" s="27" t="s">
        <v>11</v>
      </c>
      <c r="P288" s="242"/>
      <c r="Q288" s="241">
        <v>445</v>
      </c>
      <c r="R288" s="276">
        <v>7.9464285714285712</v>
      </c>
      <c r="S288" s="27" t="s">
        <v>11</v>
      </c>
    </row>
    <row r="289" spans="1:19" s="34" customFormat="1" ht="14.25" customHeight="1" x14ac:dyDescent="0.2">
      <c r="A289" s="228" t="s">
        <v>623</v>
      </c>
      <c r="B289" s="228" t="s">
        <v>965</v>
      </c>
      <c r="C289" s="278" t="s">
        <v>276</v>
      </c>
      <c r="D289" s="278"/>
      <c r="E289" s="277">
        <v>84</v>
      </c>
      <c r="F289" s="241"/>
      <c r="G289" s="241">
        <v>45</v>
      </c>
      <c r="H289" s="241">
        <v>218</v>
      </c>
      <c r="I289" s="241">
        <v>263</v>
      </c>
      <c r="J289" s="276">
        <v>3.1309523809523809</v>
      </c>
      <c r="K289" s="27" t="s">
        <v>11</v>
      </c>
      <c r="L289" s="242"/>
      <c r="M289" s="241">
        <v>23</v>
      </c>
      <c r="N289" s="276">
        <v>0.27380952380952384</v>
      </c>
      <c r="O289" s="27" t="s">
        <v>11</v>
      </c>
      <c r="P289" s="242"/>
      <c r="Q289" s="241">
        <v>286</v>
      </c>
      <c r="R289" s="276">
        <v>3.4047619047619047</v>
      </c>
      <c r="S289" s="27" t="s">
        <v>11</v>
      </c>
    </row>
    <row r="290" spans="1:19" s="34" customFormat="1" ht="14.25" customHeight="1" x14ac:dyDescent="0.2">
      <c r="A290" s="228" t="s">
        <v>624</v>
      </c>
      <c r="B290" s="228" t="s">
        <v>966</v>
      </c>
      <c r="C290" s="278" t="s">
        <v>277</v>
      </c>
      <c r="D290" s="278"/>
      <c r="E290" s="277">
        <v>59</v>
      </c>
      <c r="F290" s="241"/>
      <c r="G290" s="241">
        <v>11</v>
      </c>
      <c r="H290" s="241">
        <v>489</v>
      </c>
      <c r="I290" s="241">
        <v>500</v>
      </c>
      <c r="J290" s="276">
        <v>8.4745762711864412</v>
      </c>
      <c r="K290" s="27" t="s">
        <v>11</v>
      </c>
      <c r="L290" s="242"/>
      <c r="M290" s="241">
        <v>0</v>
      </c>
      <c r="N290" s="276">
        <v>0</v>
      </c>
      <c r="O290" s="27" t="s">
        <v>11</v>
      </c>
      <c r="P290" s="242"/>
      <c r="Q290" s="241">
        <v>500</v>
      </c>
      <c r="R290" s="276">
        <v>8.4745762711864412</v>
      </c>
      <c r="S290" s="27" t="s">
        <v>11</v>
      </c>
    </row>
    <row r="291" spans="1:19" s="34" customFormat="1" ht="14.25" customHeight="1" x14ac:dyDescent="0.2">
      <c r="A291" s="228" t="s">
        <v>625</v>
      </c>
      <c r="B291" s="228" t="s">
        <v>967</v>
      </c>
      <c r="C291" s="278" t="s">
        <v>278</v>
      </c>
      <c r="D291" s="278"/>
      <c r="E291" s="277">
        <v>54</v>
      </c>
      <c r="F291" s="241"/>
      <c r="G291" s="241">
        <v>25</v>
      </c>
      <c r="H291" s="241">
        <v>222</v>
      </c>
      <c r="I291" s="241">
        <v>247</v>
      </c>
      <c r="J291" s="276">
        <v>4.5740740740740744</v>
      </c>
      <c r="K291" s="27" t="s">
        <v>11</v>
      </c>
      <c r="L291" s="242"/>
      <c r="M291" s="241">
        <v>2</v>
      </c>
      <c r="N291" s="276">
        <v>3.7037037037037035E-2</v>
      </c>
      <c r="O291" s="27" t="s">
        <v>11</v>
      </c>
      <c r="P291" s="242"/>
      <c r="Q291" s="241">
        <v>249</v>
      </c>
      <c r="R291" s="276">
        <v>4.6111111111111107</v>
      </c>
      <c r="S291" s="27" t="s">
        <v>11</v>
      </c>
    </row>
    <row r="292" spans="1:19" s="34" customFormat="1" ht="14.25" customHeight="1" x14ac:dyDescent="0.2">
      <c r="A292" s="228" t="s">
        <v>626</v>
      </c>
      <c r="B292" s="228" t="s">
        <v>968</v>
      </c>
      <c r="C292" s="278" t="s">
        <v>279</v>
      </c>
      <c r="D292" s="278"/>
      <c r="E292" s="277">
        <v>40</v>
      </c>
      <c r="F292" s="241"/>
      <c r="G292" s="241">
        <v>89</v>
      </c>
      <c r="H292" s="241">
        <v>72</v>
      </c>
      <c r="I292" s="241">
        <v>161</v>
      </c>
      <c r="J292" s="276">
        <v>4.0250000000000004</v>
      </c>
      <c r="K292" s="27" t="s">
        <v>11</v>
      </c>
      <c r="L292" s="242"/>
      <c r="M292" s="241">
        <v>35</v>
      </c>
      <c r="N292" s="276">
        <v>0.875</v>
      </c>
      <c r="O292" s="27" t="s">
        <v>11</v>
      </c>
      <c r="P292" s="242"/>
      <c r="Q292" s="241">
        <v>196</v>
      </c>
      <c r="R292" s="276">
        <v>4.9000000000000004</v>
      </c>
      <c r="S292" s="27" t="s">
        <v>11</v>
      </c>
    </row>
    <row r="293" spans="1:19" s="34" customFormat="1" ht="14.25" customHeight="1" x14ac:dyDescent="0.2">
      <c r="A293" s="228" t="s">
        <v>627</v>
      </c>
      <c r="B293" s="228" t="s">
        <v>969</v>
      </c>
      <c r="C293" s="278" t="s">
        <v>280</v>
      </c>
      <c r="D293" s="278"/>
      <c r="E293" s="277">
        <v>34</v>
      </c>
      <c r="F293" s="241"/>
      <c r="G293" s="241">
        <v>236</v>
      </c>
      <c r="H293" s="241">
        <v>0</v>
      </c>
      <c r="I293" s="241">
        <v>236</v>
      </c>
      <c r="J293" s="276">
        <v>6.9411764705882355</v>
      </c>
      <c r="K293" s="27" t="s">
        <v>11</v>
      </c>
      <c r="L293" s="242"/>
      <c r="M293" s="241">
        <v>145</v>
      </c>
      <c r="N293" s="276">
        <v>4.2647058823529411</v>
      </c>
      <c r="O293" s="27" t="s">
        <v>11</v>
      </c>
      <c r="P293" s="242"/>
      <c r="Q293" s="241">
        <v>381</v>
      </c>
      <c r="R293" s="276">
        <v>11.205882352941176</v>
      </c>
      <c r="S293" s="27" t="s">
        <v>11</v>
      </c>
    </row>
    <row r="294" spans="1:19" s="34" customFormat="1" ht="14.25" customHeight="1" x14ac:dyDescent="0.2">
      <c r="A294" s="228" t="s">
        <v>628</v>
      </c>
      <c r="B294" s="228" t="s">
        <v>970</v>
      </c>
      <c r="C294" s="278" t="s">
        <v>281</v>
      </c>
      <c r="D294" s="278"/>
      <c r="E294" s="277">
        <v>35</v>
      </c>
      <c r="F294" s="241"/>
      <c r="G294" s="241">
        <v>43</v>
      </c>
      <c r="H294" s="241">
        <v>144</v>
      </c>
      <c r="I294" s="241">
        <v>187</v>
      </c>
      <c r="J294" s="276">
        <v>5.3428571428571425</v>
      </c>
      <c r="K294" s="27" t="s">
        <v>11</v>
      </c>
      <c r="L294" s="242"/>
      <c r="M294" s="241">
        <v>51</v>
      </c>
      <c r="N294" s="276">
        <v>1.4571428571428571</v>
      </c>
      <c r="O294" s="27" t="s">
        <v>11</v>
      </c>
      <c r="P294" s="242"/>
      <c r="Q294" s="241">
        <v>238</v>
      </c>
      <c r="R294" s="276">
        <v>6.8</v>
      </c>
      <c r="S294" s="27" t="s">
        <v>11</v>
      </c>
    </row>
    <row r="295" spans="1:19" s="34" customFormat="1" ht="14.25" customHeight="1" x14ac:dyDescent="0.2">
      <c r="A295" s="228" t="s">
        <v>629</v>
      </c>
      <c r="B295" s="228" t="s">
        <v>971</v>
      </c>
      <c r="C295" s="278" t="s">
        <v>282</v>
      </c>
      <c r="D295" s="278"/>
      <c r="E295" s="277">
        <v>47</v>
      </c>
      <c r="F295" s="241"/>
      <c r="G295" s="241">
        <v>80</v>
      </c>
      <c r="H295" s="241">
        <v>133</v>
      </c>
      <c r="I295" s="241">
        <v>213</v>
      </c>
      <c r="J295" s="276">
        <v>4.5319148936170217</v>
      </c>
      <c r="K295" s="27" t="s">
        <v>11</v>
      </c>
      <c r="L295" s="242"/>
      <c r="M295" s="241">
        <v>0</v>
      </c>
      <c r="N295" s="276">
        <v>0</v>
      </c>
      <c r="O295" s="27" t="s">
        <v>11</v>
      </c>
      <c r="P295" s="242"/>
      <c r="Q295" s="241">
        <v>213</v>
      </c>
      <c r="R295" s="276">
        <v>4.5319148936170217</v>
      </c>
      <c r="S295" s="27" t="s">
        <v>11</v>
      </c>
    </row>
    <row r="296" spans="1:19" s="34" customFormat="1" ht="14.25" customHeight="1" x14ac:dyDescent="0.2">
      <c r="A296" s="228" t="s">
        <v>630</v>
      </c>
      <c r="B296" s="228" t="s">
        <v>972</v>
      </c>
      <c r="C296" s="278" t="s">
        <v>283</v>
      </c>
      <c r="D296" s="278"/>
      <c r="E296" s="277">
        <v>44</v>
      </c>
      <c r="F296" s="241"/>
      <c r="G296" s="241">
        <v>74</v>
      </c>
      <c r="H296" s="241">
        <v>264</v>
      </c>
      <c r="I296" s="241">
        <v>338</v>
      </c>
      <c r="J296" s="276">
        <v>7.6818181818181817</v>
      </c>
      <c r="K296" s="27" t="s">
        <v>11</v>
      </c>
      <c r="L296" s="242"/>
      <c r="M296" s="241">
        <v>5</v>
      </c>
      <c r="N296" s="276">
        <v>0.11363636363636363</v>
      </c>
      <c r="O296" s="27" t="s">
        <v>11</v>
      </c>
      <c r="P296" s="242"/>
      <c r="Q296" s="241">
        <v>343</v>
      </c>
      <c r="R296" s="276">
        <v>7.7954545454545459</v>
      </c>
      <c r="S296" s="27" t="s">
        <v>11</v>
      </c>
    </row>
    <row r="297" spans="1:19" s="34" customFormat="1" ht="14.25" customHeight="1" x14ac:dyDescent="0.2">
      <c r="A297" s="228" t="s">
        <v>631</v>
      </c>
      <c r="B297" s="228" t="s">
        <v>973</v>
      </c>
      <c r="C297" s="278" t="s">
        <v>284</v>
      </c>
      <c r="D297" s="278"/>
      <c r="E297" s="277">
        <v>46</v>
      </c>
      <c r="F297" s="241"/>
      <c r="G297" s="241">
        <v>40</v>
      </c>
      <c r="H297" s="241">
        <v>317</v>
      </c>
      <c r="I297" s="241">
        <v>357</v>
      </c>
      <c r="J297" s="276">
        <v>7.7608695652173916</v>
      </c>
      <c r="K297" s="27">
        <v>3</v>
      </c>
      <c r="L297" s="242"/>
      <c r="M297" s="241">
        <v>7</v>
      </c>
      <c r="N297" s="276">
        <v>0.15217391304347827</v>
      </c>
      <c r="O297" s="27">
        <v>3</v>
      </c>
      <c r="P297" s="242"/>
      <c r="Q297" s="241">
        <v>364</v>
      </c>
      <c r="R297" s="276">
        <v>7.9130434782608692</v>
      </c>
      <c r="S297" s="27">
        <v>3</v>
      </c>
    </row>
    <row r="298" spans="1:19" s="34" customFormat="1" ht="14.25" customHeight="1" x14ac:dyDescent="0.2">
      <c r="A298" s="228" t="s">
        <v>632</v>
      </c>
      <c r="B298" s="228" t="s">
        <v>974</v>
      </c>
      <c r="C298" s="278" t="s">
        <v>285</v>
      </c>
      <c r="D298" s="278"/>
      <c r="E298" s="277">
        <v>26</v>
      </c>
      <c r="F298" s="241"/>
      <c r="G298" s="241">
        <v>1</v>
      </c>
      <c r="H298" s="241">
        <v>0</v>
      </c>
      <c r="I298" s="241">
        <v>1</v>
      </c>
      <c r="J298" s="276">
        <v>3.8461538461538464E-2</v>
      </c>
      <c r="K298" s="27">
        <v>3</v>
      </c>
      <c r="L298" s="242"/>
      <c r="M298" s="241">
        <v>27</v>
      </c>
      <c r="N298" s="276">
        <v>1.0384615384615385</v>
      </c>
      <c r="O298" s="27">
        <v>3</v>
      </c>
      <c r="P298" s="242"/>
      <c r="Q298" s="241">
        <v>28</v>
      </c>
      <c r="R298" s="276">
        <v>1.0769230769230769</v>
      </c>
      <c r="S298" s="27">
        <v>3</v>
      </c>
    </row>
    <row r="299" spans="1:19" s="34" customFormat="1" ht="14.25" customHeight="1" x14ac:dyDescent="0.2">
      <c r="A299" s="228" t="s">
        <v>633</v>
      </c>
      <c r="B299" s="228" t="s">
        <v>975</v>
      </c>
      <c r="C299" s="278" t="s">
        <v>286</v>
      </c>
      <c r="D299" s="278"/>
      <c r="E299" s="277">
        <v>53</v>
      </c>
      <c r="F299" s="241"/>
      <c r="G299" s="241">
        <v>90</v>
      </c>
      <c r="H299" s="241">
        <v>222</v>
      </c>
      <c r="I299" s="241">
        <v>312</v>
      </c>
      <c r="J299" s="276">
        <v>5.8867924528301883</v>
      </c>
      <c r="K299" s="27" t="s">
        <v>11</v>
      </c>
      <c r="L299" s="242"/>
      <c r="M299" s="241">
        <v>0</v>
      </c>
      <c r="N299" s="276">
        <v>0</v>
      </c>
      <c r="O299" s="27" t="s">
        <v>11</v>
      </c>
      <c r="P299" s="242"/>
      <c r="Q299" s="241">
        <v>312</v>
      </c>
      <c r="R299" s="276">
        <v>5.8867924528301883</v>
      </c>
      <c r="S299" s="27" t="s">
        <v>11</v>
      </c>
    </row>
    <row r="300" spans="1:19" s="34" customFormat="1" ht="14.25" customHeight="1" x14ac:dyDescent="0.2">
      <c r="A300" s="228" t="s">
        <v>634</v>
      </c>
      <c r="B300" s="228" t="s">
        <v>976</v>
      </c>
      <c r="C300" s="278" t="s">
        <v>287</v>
      </c>
      <c r="D300" s="278"/>
      <c r="E300" s="277">
        <v>98</v>
      </c>
      <c r="F300" s="241"/>
      <c r="G300" s="241">
        <v>607</v>
      </c>
      <c r="H300" s="241">
        <v>336</v>
      </c>
      <c r="I300" s="241">
        <v>943</v>
      </c>
      <c r="J300" s="276">
        <v>9.6224489795918373</v>
      </c>
      <c r="K300" s="27" t="s">
        <v>11</v>
      </c>
      <c r="L300" s="242"/>
      <c r="M300" s="241">
        <v>0</v>
      </c>
      <c r="N300" s="276">
        <v>0</v>
      </c>
      <c r="O300" s="27" t="s">
        <v>11</v>
      </c>
      <c r="P300" s="242"/>
      <c r="Q300" s="241">
        <v>943</v>
      </c>
      <c r="R300" s="276">
        <v>9.6224489795918373</v>
      </c>
      <c r="S300" s="27" t="s">
        <v>11</v>
      </c>
    </row>
    <row r="301" spans="1:19" s="34" customFormat="1" ht="14.25" customHeight="1" x14ac:dyDescent="0.2">
      <c r="A301" s="228" t="s">
        <v>635</v>
      </c>
      <c r="B301" s="228" t="s">
        <v>977</v>
      </c>
      <c r="C301" s="278" t="s">
        <v>288</v>
      </c>
      <c r="D301" s="278"/>
      <c r="E301" s="277">
        <v>39</v>
      </c>
      <c r="F301" s="241"/>
      <c r="G301" s="241">
        <v>83</v>
      </c>
      <c r="H301" s="241">
        <v>146</v>
      </c>
      <c r="I301" s="241">
        <v>229</v>
      </c>
      <c r="J301" s="276">
        <v>5.8717948717948714</v>
      </c>
      <c r="K301" s="27" t="s">
        <v>11</v>
      </c>
      <c r="L301" s="242"/>
      <c r="M301" s="241">
        <v>0</v>
      </c>
      <c r="N301" s="276">
        <v>0</v>
      </c>
      <c r="O301" s="27" t="s">
        <v>11</v>
      </c>
      <c r="P301" s="242"/>
      <c r="Q301" s="241">
        <v>229</v>
      </c>
      <c r="R301" s="276">
        <v>5.8717948717948714</v>
      </c>
      <c r="S301" s="27" t="s">
        <v>11</v>
      </c>
    </row>
    <row r="302" spans="1:19" s="34" customFormat="1" ht="14.25" customHeight="1" x14ac:dyDescent="0.2">
      <c r="A302" s="228" t="s">
        <v>636</v>
      </c>
      <c r="B302" s="228" t="s">
        <v>978</v>
      </c>
      <c r="C302" s="278" t="s">
        <v>289</v>
      </c>
      <c r="D302" s="278"/>
      <c r="E302" s="277">
        <v>33</v>
      </c>
      <c r="F302" s="241"/>
      <c r="G302" s="241">
        <v>6</v>
      </c>
      <c r="H302" s="241">
        <v>69</v>
      </c>
      <c r="I302" s="241">
        <v>75</v>
      </c>
      <c r="J302" s="276">
        <v>2.2727272727272729</v>
      </c>
      <c r="K302" s="27" t="s">
        <v>11</v>
      </c>
      <c r="L302" s="242"/>
      <c r="M302" s="241">
        <v>0</v>
      </c>
      <c r="N302" s="276">
        <v>0</v>
      </c>
      <c r="O302" s="27" t="s">
        <v>11</v>
      </c>
      <c r="P302" s="242"/>
      <c r="Q302" s="241">
        <v>75</v>
      </c>
      <c r="R302" s="276">
        <v>2.2727272727272729</v>
      </c>
      <c r="S302" s="27" t="s">
        <v>11</v>
      </c>
    </row>
    <row r="303" spans="1:19" s="34" customFormat="1" ht="14.25" customHeight="1" x14ac:dyDescent="0.2">
      <c r="A303" s="228" t="s">
        <v>637</v>
      </c>
      <c r="B303" s="228" t="s">
        <v>979</v>
      </c>
      <c r="C303" s="278" t="s">
        <v>290</v>
      </c>
      <c r="D303" s="278"/>
      <c r="E303" s="277">
        <v>53</v>
      </c>
      <c r="F303" s="241"/>
      <c r="G303" s="241">
        <v>86</v>
      </c>
      <c r="H303" s="241">
        <v>234</v>
      </c>
      <c r="I303" s="241">
        <v>320</v>
      </c>
      <c r="J303" s="276">
        <v>6.0377358490566042</v>
      </c>
      <c r="K303" s="27" t="s">
        <v>11</v>
      </c>
      <c r="L303" s="242"/>
      <c r="M303" s="241">
        <v>1</v>
      </c>
      <c r="N303" s="276">
        <v>1.8867924528301886E-2</v>
      </c>
      <c r="O303" s="27" t="s">
        <v>11</v>
      </c>
      <c r="P303" s="242"/>
      <c r="Q303" s="241">
        <v>321</v>
      </c>
      <c r="R303" s="276">
        <v>6.0566037735849054</v>
      </c>
      <c r="S303" s="27" t="s">
        <v>11</v>
      </c>
    </row>
    <row r="304" spans="1:19" s="34" customFormat="1" ht="14.25" customHeight="1" x14ac:dyDescent="0.2">
      <c r="A304" s="228" t="s">
        <v>638</v>
      </c>
      <c r="B304" s="228" t="s">
        <v>980</v>
      </c>
      <c r="C304" s="278" t="s">
        <v>291</v>
      </c>
      <c r="D304" s="278"/>
      <c r="E304" s="277">
        <v>33</v>
      </c>
      <c r="F304" s="241"/>
      <c r="G304" s="241">
        <v>10</v>
      </c>
      <c r="H304" s="241">
        <v>73</v>
      </c>
      <c r="I304" s="241">
        <v>83</v>
      </c>
      <c r="J304" s="276">
        <v>2.5151515151515151</v>
      </c>
      <c r="K304" s="27" t="s">
        <v>11</v>
      </c>
      <c r="L304" s="242"/>
      <c r="M304" s="241">
        <v>7</v>
      </c>
      <c r="N304" s="276">
        <v>0.21212121212121213</v>
      </c>
      <c r="O304" s="27" t="s">
        <v>11</v>
      </c>
      <c r="P304" s="242"/>
      <c r="Q304" s="241">
        <v>90</v>
      </c>
      <c r="R304" s="276">
        <v>2.7272727272727271</v>
      </c>
      <c r="S304" s="27" t="s">
        <v>11</v>
      </c>
    </row>
    <row r="305" spans="1:19" s="34" customFormat="1" ht="14.25" customHeight="1" x14ac:dyDescent="0.2">
      <c r="A305" s="228" t="s">
        <v>639</v>
      </c>
      <c r="B305" s="228" t="s">
        <v>981</v>
      </c>
      <c r="C305" s="278" t="s">
        <v>292</v>
      </c>
      <c r="D305" s="278"/>
      <c r="E305" s="277">
        <v>47</v>
      </c>
      <c r="F305" s="241"/>
      <c r="G305" s="241">
        <v>42</v>
      </c>
      <c r="H305" s="241">
        <v>207</v>
      </c>
      <c r="I305" s="241">
        <v>249</v>
      </c>
      <c r="J305" s="276">
        <v>5.2978723404255321</v>
      </c>
      <c r="K305" s="27" t="s">
        <v>11</v>
      </c>
      <c r="L305" s="242"/>
      <c r="M305" s="241">
        <v>48</v>
      </c>
      <c r="N305" s="276">
        <v>1.0212765957446808</v>
      </c>
      <c r="O305" s="27" t="s">
        <v>11</v>
      </c>
      <c r="P305" s="242"/>
      <c r="Q305" s="241">
        <v>297</v>
      </c>
      <c r="R305" s="276">
        <v>6.3191489361702127</v>
      </c>
      <c r="S305" s="27" t="s">
        <v>11</v>
      </c>
    </row>
    <row r="306" spans="1:19" s="34" customFormat="1" ht="14.25" customHeight="1" x14ac:dyDescent="0.2">
      <c r="A306" s="228" t="s">
        <v>640</v>
      </c>
      <c r="B306" s="228" t="s">
        <v>982</v>
      </c>
      <c r="C306" s="278" t="s">
        <v>293</v>
      </c>
      <c r="D306" s="278"/>
      <c r="E306" s="277">
        <v>57</v>
      </c>
      <c r="F306" s="241"/>
      <c r="G306" s="241">
        <v>24</v>
      </c>
      <c r="H306" s="241">
        <v>221</v>
      </c>
      <c r="I306" s="241">
        <v>245</v>
      </c>
      <c r="J306" s="276">
        <v>4.2982456140350873</v>
      </c>
      <c r="K306" s="27" t="s">
        <v>11</v>
      </c>
      <c r="L306" s="242"/>
      <c r="M306" s="241">
        <v>20</v>
      </c>
      <c r="N306" s="276">
        <v>0.35087719298245612</v>
      </c>
      <c r="O306" s="27" t="s">
        <v>11</v>
      </c>
      <c r="P306" s="242"/>
      <c r="Q306" s="241">
        <v>265</v>
      </c>
      <c r="R306" s="276">
        <v>4.6491228070175437</v>
      </c>
      <c r="S306" s="27" t="s">
        <v>11</v>
      </c>
    </row>
    <row r="307" spans="1:19" s="34" customFormat="1" ht="14.25" customHeight="1" x14ac:dyDescent="0.2">
      <c r="A307" s="228" t="s">
        <v>641</v>
      </c>
      <c r="B307" s="228" t="s">
        <v>983</v>
      </c>
      <c r="C307" s="278" t="s">
        <v>294</v>
      </c>
      <c r="D307" s="278"/>
      <c r="E307" s="277">
        <v>46</v>
      </c>
      <c r="F307" s="241"/>
      <c r="G307" s="241">
        <v>45</v>
      </c>
      <c r="H307" s="241">
        <v>120</v>
      </c>
      <c r="I307" s="241">
        <v>165</v>
      </c>
      <c r="J307" s="276">
        <v>3.5869565217391304</v>
      </c>
      <c r="K307" s="27" t="s">
        <v>11</v>
      </c>
      <c r="L307" s="242"/>
      <c r="M307" s="241">
        <v>18</v>
      </c>
      <c r="N307" s="276">
        <v>0.39130434782608697</v>
      </c>
      <c r="O307" s="27" t="s">
        <v>11</v>
      </c>
      <c r="P307" s="242"/>
      <c r="Q307" s="241">
        <v>183</v>
      </c>
      <c r="R307" s="276">
        <v>3.9782608695652173</v>
      </c>
      <c r="S307" s="27" t="s">
        <v>11</v>
      </c>
    </row>
    <row r="308" spans="1:19" s="34" customFormat="1" ht="14.25" customHeight="1" x14ac:dyDescent="0.2">
      <c r="A308" s="228" t="s">
        <v>642</v>
      </c>
      <c r="B308" s="228" t="s">
        <v>984</v>
      </c>
      <c r="C308" s="278" t="s">
        <v>295</v>
      </c>
      <c r="D308" s="278"/>
      <c r="E308" s="277">
        <v>44</v>
      </c>
      <c r="F308" s="241"/>
      <c r="G308" s="241">
        <v>4</v>
      </c>
      <c r="H308" s="241">
        <v>170</v>
      </c>
      <c r="I308" s="241">
        <v>174</v>
      </c>
      <c r="J308" s="276">
        <v>3.9545454545454546</v>
      </c>
      <c r="K308" s="27" t="s">
        <v>11</v>
      </c>
      <c r="L308" s="242"/>
      <c r="M308" s="241">
        <v>0</v>
      </c>
      <c r="N308" s="276">
        <v>0</v>
      </c>
      <c r="O308" s="27" t="s">
        <v>11</v>
      </c>
      <c r="P308" s="242"/>
      <c r="Q308" s="241">
        <v>174</v>
      </c>
      <c r="R308" s="276">
        <v>3.9545454545454546</v>
      </c>
      <c r="S308" s="27" t="s">
        <v>11</v>
      </c>
    </row>
    <row r="309" spans="1:19" s="34" customFormat="1" ht="14.25" customHeight="1" x14ac:dyDescent="0.2">
      <c r="A309" s="228" t="s">
        <v>643</v>
      </c>
      <c r="B309" s="228" t="s">
        <v>985</v>
      </c>
      <c r="C309" s="278" t="s">
        <v>296</v>
      </c>
      <c r="D309" s="278"/>
      <c r="E309" s="277">
        <v>47</v>
      </c>
      <c r="F309" s="241"/>
      <c r="G309" s="241">
        <v>44</v>
      </c>
      <c r="H309" s="241">
        <v>244</v>
      </c>
      <c r="I309" s="241">
        <v>288</v>
      </c>
      <c r="J309" s="276">
        <v>6.1276595744680851</v>
      </c>
      <c r="K309" s="27" t="s">
        <v>11</v>
      </c>
      <c r="L309" s="242"/>
      <c r="M309" s="241">
        <v>33</v>
      </c>
      <c r="N309" s="276">
        <v>0.7021276595744681</v>
      </c>
      <c r="O309" s="27" t="s">
        <v>11</v>
      </c>
      <c r="P309" s="242"/>
      <c r="Q309" s="241">
        <v>321</v>
      </c>
      <c r="R309" s="276">
        <v>6.8297872340425529</v>
      </c>
      <c r="S309" s="27" t="s">
        <v>11</v>
      </c>
    </row>
    <row r="310" spans="1:19" s="34" customFormat="1" ht="14.25" customHeight="1" x14ac:dyDescent="0.2">
      <c r="A310" s="228" t="s">
        <v>644</v>
      </c>
      <c r="B310" s="228" t="s">
        <v>986</v>
      </c>
      <c r="C310" s="278" t="s">
        <v>297</v>
      </c>
      <c r="D310" s="278"/>
      <c r="E310" s="277">
        <v>48</v>
      </c>
      <c r="F310" s="241"/>
      <c r="G310" s="241">
        <v>88</v>
      </c>
      <c r="H310" s="241">
        <v>129</v>
      </c>
      <c r="I310" s="241">
        <v>217</v>
      </c>
      <c r="J310" s="276">
        <v>4.520833333333333</v>
      </c>
      <c r="K310" s="27" t="s">
        <v>11</v>
      </c>
      <c r="L310" s="242"/>
      <c r="M310" s="241">
        <v>2</v>
      </c>
      <c r="N310" s="276">
        <v>4.1666666666666664E-2</v>
      </c>
      <c r="O310" s="27" t="s">
        <v>11</v>
      </c>
      <c r="P310" s="242"/>
      <c r="Q310" s="241">
        <v>219</v>
      </c>
      <c r="R310" s="276">
        <v>4.5625</v>
      </c>
      <c r="S310" s="27" t="s">
        <v>11</v>
      </c>
    </row>
    <row r="311" spans="1:19" s="34" customFormat="1" ht="14.25" customHeight="1" x14ac:dyDescent="0.2">
      <c r="A311" s="228" t="s">
        <v>645</v>
      </c>
      <c r="B311" s="228" t="s">
        <v>987</v>
      </c>
      <c r="C311" s="278" t="s">
        <v>298</v>
      </c>
      <c r="D311" s="278"/>
      <c r="E311" s="277">
        <v>61</v>
      </c>
      <c r="F311" s="241"/>
      <c r="G311" s="241">
        <v>133</v>
      </c>
      <c r="H311" s="241">
        <v>38</v>
      </c>
      <c r="I311" s="241">
        <v>171</v>
      </c>
      <c r="J311" s="276">
        <v>2.8032786885245899</v>
      </c>
      <c r="K311" s="27" t="s">
        <v>11</v>
      </c>
      <c r="L311" s="242"/>
      <c r="M311" s="241">
        <v>113</v>
      </c>
      <c r="N311" s="276">
        <v>1.8524590163934427</v>
      </c>
      <c r="O311" s="27" t="s">
        <v>11</v>
      </c>
      <c r="P311" s="242"/>
      <c r="Q311" s="241">
        <v>284</v>
      </c>
      <c r="R311" s="276">
        <v>4.6557377049180326</v>
      </c>
      <c r="S311" s="27" t="s">
        <v>11</v>
      </c>
    </row>
    <row r="312" spans="1:19" s="34" customFormat="1" ht="14.25" customHeight="1" x14ac:dyDescent="0.2">
      <c r="A312" s="228" t="s">
        <v>646</v>
      </c>
      <c r="B312" s="228" t="s">
        <v>988</v>
      </c>
      <c r="C312" s="278" t="s">
        <v>299</v>
      </c>
      <c r="D312" s="278"/>
      <c r="E312" s="277">
        <v>60</v>
      </c>
      <c r="F312" s="241"/>
      <c r="G312" s="241">
        <v>57</v>
      </c>
      <c r="H312" s="241">
        <v>394</v>
      </c>
      <c r="I312" s="241">
        <v>451</v>
      </c>
      <c r="J312" s="276">
        <v>7.5166666666666666</v>
      </c>
      <c r="K312" s="27" t="s">
        <v>11</v>
      </c>
      <c r="L312" s="242"/>
      <c r="M312" s="241">
        <v>5</v>
      </c>
      <c r="N312" s="276">
        <v>8.3333333333333329E-2</v>
      </c>
      <c r="O312" s="27" t="s">
        <v>11</v>
      </c>
      <c r="P312" s="242"/>
      <c r="Q312" s="241">
        <v>456</v>
      </c>
      <c r="R312" s="276">
        <v>7.6</v>
      </c>
      <c r="S312" s="27" t="s">
        <v>11</v>
      </c>
    </row>
    <row r="313" spans="1:19" s="34" customFormat="1" ht="14.25" customHeight="1" x14ac:dyDescent="0.2">
      <c r="A313" s="228" t="s">
        <v>647</v>
      </c>
      <c r="B313" s="228" t="s">
        <v>989</v>
      </c>
      <c r="C313" s="278" t="s">
        <v>300</v>
      </c>
      <c r="D313" s="278"/>
      <c r="E313" s="277">
        <v>41</v>
      </c>
      <c r="F313" s="241"/>
      <c r="G313" s="241">
        <v>139</v>
      </c>
      <c r="H313" s="241">
        <v>172</v>
      </c>
      <c r="I313" s="241">
        <v>311</v>
      </c>
      <c r="J313" s="276">
        <v>7.5853658536585362</v>
      </c>
      <c r="K313" s="27" t="s">
        <v>11</v>
      </c>
      <c r="L313" s="242"/>
      <c r="M313" s="241">
        <v>0</v>
      </c>
      <c r="N313" s="276">
        <v>0</v>
      </c>
      <c r="O313" s="27" t="s">
        <v>11</v>
      </c>
      <c r="P313" s="242"/>
      <c r="Q313" s="241">
        <v>311</v>
      </c>
      <c r="R313" s="276">
        <v>7.5853658536585362</v>
      </c>
      <c r="S313" s="27" t="s">
        <v>11</v>
      </c>
    </row>
    <row r="314" spans="1:19" s="34" customFormat="1" ht="14.25" customHeight="1" x14ac:dyDescent="0.2">
      <c r="A314" s="228" t="s">
        <v>648</v>
      </c>
      <c r="B314" s="228" t="s">
        <v>990</v>
      </c>
      <c r="C314" s="278" t="s">
        <v>301</v>
      </c>
      <c r="D314" s="278"/>
      <c r="E314" s="277">
        <v>45</v>
      </c>
      <c r="F314" s="241"/>
      <c r="G314" s="241">
        <v>47</v>
      </c>
      <c r="H314" s="241">
        <v>93</v>
      </c>
      <c r="I314" s="241">
        <v>140</v>
      </c>
      <c r="J314" s="276">
        <v>3.1111111111111112</v>
      </c>
      <c r="K314" s="27" t="s">
        <v>11</v>
      </c>
      <c r="L314" s="242"/>
      <c r="M314" s="241">
        <v>3</v>
      </c>
      <c r="N314" s="276">
        <v>6.6666666666666666E-2</v>
      </c>
      <c r="O314" s="27" t="s">
        <v>11</v>
      </c>
      <c r="P314" s="242"/>
      <c r="Q314" s="241">
        <v>143</v>
      </c>
      <c r="R314" s="276">
        <v>3.1777777777777776</v>
      </c>
      <c r="S314" s="27" t="s">
        <v>11</v>
      </c>
    </row>
    <row r="315" spans="1:19" s="34" customFormat="1" ht="14.25" customHeight="1" x14ac:dyDescent="0.2">
      <c r="A315" s="228" t="s">
        <v>649</v>
      </c>
      <c r="B315" s="228" t="s">
        <v>991</v>
      </c>
      <c r="C315" s="278" t="s">
        <v>302</v>
      </c>
      <c r="D315" s="278"/>
      <c r="E315" s="277">
        <v>57</v>
      </c>
      <c r="F315" s="241"/>
      <c r="G315" s="241">
        <v>534</v>
      </c>
      <c r="H315" s="241">
        <v>578</v>
      </c>
      <c r="I315" s="241">
        <v>1112</v>
      </c>
      <c r="J315" s="276">
        <v>19.508771929824562</v>
      </c>
      <c r="K315" s="27" t="s">
        <v>11</v>
      </c>
      <c r="L315" s="242"/>
      <c r="M315" s="241">
        <v>0</v>
      </c>
      <c r="N315" s="276">
        <v>0</v>
      </c>
      <c r="O315" s="27" t="s">
        <v>11</v>
      </c>
      <c r="P315" s="242"/>
      <c r="Q315" s="241">
        <v>1112</v>
      </c>
      <c r="R315" s="276">
        <v>19.508771929824562</v>
      </c>
      <c r="S315" s="27" t="s">
        <v>11</v>
      </c>
    </row>
    <row r="316" spans="1:19" s="34" customFormat="1" ht="14.25" customHeight="1" x14ac:dyDescent="0.2">
      <c r="A316" s="228" t="s">
        <v>650</v>
      </c>
      <c r="B316" s="228" t="s">
        <v>992</v>
      </c>
      <c r="C316" s="278" t="s">
        <v>303</v>
      </c>
      <c r="D316" s="278"/>
      <c r="E316" s="277">
        <v>38</v>
      </c>
      <c r="F316" s="241"/>
      <c r="G316" s="241">
        <v>33</v>
      </c>
      <c r="H316" s="241">
        <v>0</v>
      </c>
      <c r="I316" s="241">
        <v>33</v>
      </c>
      <c r="J316" s="276">
        <v>0.86842105263157898</v>
      </c>
      <c r="K316" s="27" t="s">
        <v>11</v>
      </c>
      <c r="L316" s="242"/>
      <c r="M316" s="241">
        <v>189</v>
      </c>
      <c r="N316" s="276">
        <v>4.9736842105263159</v>
      </c>
      <c r="O316" s="27" t="s">
        <v>11</v>
      </c>
      <c r="P316" s="242"/>
      <c r="Q316" s="241">
        <v>222</v>
      </c>
      <c r="R316" s="276">
        <v>5.8421052631578947</v>
      </c>
      <c r="S316" s="27" t="s">
        <v>11</v>
      </c>
    </row>
    <row r="317" spans="1:19" s="34" customFormat="1" ht="14.25" customHeight="1" x14ac:dyDescent="0.2">
      <c r="A317" s="228" t="s">
        <v>651</v>
      </c>
      <c r="B317" s="228" t="s">
        <v>993</v>
      </c>
      <c r="C317" s="278" t="s">
        <v>304</v>
      </c>
      <c r="D317" s="278"/>
      <c r="E317" s="277">
        <v>60</v>
      </c>
      <c r="F317" s="241"/>
      <c r="G317" s="241">
        <v>31</v>
      </c>
      <c r="H317" s="241">
        <v>136</v>
      </c>
      <c r="I317" s="241">
        <v>167</v>
      </c>
      <c r="J317" s="276">
        <v>2.7833333333333332</v>
      </c>
      <c r="K317" s="27" t="s">
        <v>11</v>
      </c>
      <c r="L317" s="242"/>
      <c r="M317" s="241">
        <v>0</v>
      </c>
      <c r="N317" s="276">
        <v>0</v>
      </c>
      <c r="O317" s="27" t="s">
        <v>11</v>
      </c>
      <c r="P317" s="242"/>
      <c r="Q317" s="241">
        <v>167</v>
      </c>
      <c r="R317" s="276">
        <v>2.7833333333333332</v>
      </c>
      <c r="S317" s="27" t="s">
        <v>11</v>
      </c>
    </row>
    <row r="318" spans="1:19" s="34" customFormat="1" ht="14.25" customHeight="1" x14ac:dyDescent="0.2">
      <c r="A318" s="228" t="s">
        <v>652</v>
      </c>
      <c r="B318" s="228" t="s">
        <v>994</v>
      </c>
      <c r="C318" s="278" t="s">
        <v>305</v>
      </c>
      <c r="D318" s="278"/>
      <c r="E318" s="277">
        <v>45</v>
      </c>
      <c r="F318" s="241"/>
      <c r="G318" s="241">
        <v>4</v>
      </c>
      <c r="H318" s="241">
        <v>179</v>
      </c>
      <c r="I318" s="241">
        <v>183</v>
      </c>
      <c r="J318" s="276">
        <v>4.0666666666666664</v>
      </c>
      <c r="K318" s="27" t="s">
        <v>11</v>
      </c>
      <c r="L318" s="242"/>
      <c r="M318" s="241">
        <v>1</v>
      </c>
      <c r="N318" s="276">
        <v>2.2222222222222223E-2</v>
      </c>
      <c r="O318" s="27" t="s">
        <v>11</v>
      </c>
      <c r="P318" s="242"/>
      <c r="Q318" s="241">
        <v>184</v>
      </c>
      <c r="R318" s="276">
        <v>4.0888888888888886</v>
      </c>
      <c r="S318" s="27" t="s">
        <v>11</v>
      </c>
    </row>
    <row r="319" spans="1:19" s="34" customFormat="1" ht="14.25" customHeight="1" x14ac:dyDescent="0.2">
      <c r="A319" s="228" t="s">
        <v>653</v>
      </c>
      <c r="B319" s="228" t="s">
        <v>995</v>
      </c>
      <c r="C319" s="278" t="s">
        <v>306</v>
      </c>
      <c r="D319" s="278"/>
      <c r="E319" s="277">
        <v>65</v>
      </c>
      <c r="F319" s="241"/>
      <c r="G319" s="241">
        <v>153</v>
      </c>
      <c r="H319" s="241">
        <v>75</v>
      </c>
      <c r="I319" s="241">
        <v>228</v>
      </c>
      <c r="J319" s="276">
        <v>3.5076923076923077</v>
      </c>
      <c r="K319" s="27" t="s">
        <v>11</v>
      </c>
      <c r="L319" s="242"/>
      <c r="M319" s="241">
        <v>0</v>
      </c>
      <c r="N319" s="276">
        <v>0</v>
      </c>
      <c r="O319" s="27" t="s">
        <v>11</v>
      </c>
      <c r="P319" s="242"/>
      <c r="Q319" s="241">
        <v>228</v>
      </c>
      <c r="R319" s="276">
        <v>3.5076923076923077</v>
      </c>
      <c r="S319" s="27" t="s">
        <v>11</v>
      </c>
    </row>
    <row r="320" spans="1:19" s="34" customFormat="1" ht="14.25" customHeight="1" x14ac:dyDescent="0.2">
      <c r="A320" s="228" t="s">
        <v>11</v>
      </c>
      <c r="B320" s="228"/>
      <c r="C320" s="278"/>
      <c r="D320" s="278"/>
      <c r="E320" s="277"/>
      <c r="F320" s="241"/>
      <c r="G320" s="241"/>
      <c r="H320" s="241"/>
      <c r="I320" s="241"/>
      <c r="J320" s="276" t="s">
        <v>11</v>
      </c>
      <c r="K320" s="27"/>
      <c r="L320" s="242"/>
      <c r="M320" s="241"/>
      <c r="N320" s="276" t="s">
        <v>11</v>
      </c>
      <c r="O320" s="27"/>
      <c r="P320" s="242"/>
      <c r="Q320" s="241"/>
      <c r="R320" s="276" t="s">
        <v>11</v>
      </c>
      <c r="S320" s="27"/>
    </row>
    <row r="321" spans="1:19" s="34" customFormat="1" ht="14.25" customHeight="1" x14ac:dyDescent="0.2">
      <c r="A321" s="251" t="s">
        <v>654</v>
      </c>
      <c r="B321" s="228" t="s">
        <v>996</v>
      </c>
      <c r="C321" s="283" t="s">
        <v>307</v>
      </c>
      <c r="D321" s="283"/>
      <c r="E321" s="282">
        <v>2211</v>
      </c>
      <c r="F321" s="241"/>
      <c r="G321" s="280">
        <v>4200</v>
      </c>
      <c r="H321" s="280">
        <v>9500</v>
      </c>
      <c r="I321" s="280">
        <v>13800</v>
      </c>
      <c r="J321" s="279">
        <v>6.2415196743554953</v>
      </c>
      <c r="K321" s="27"/>
      <c r="L321" s="281"/>
      <c r="M321" s="280">
        <v>3200</v>
      </c>
      <c r="N321" s="279">
        <v>1.4473089099954772</v>
      </c>
      <c r="O321" s="27"/>
      <c r="P321" s="281"/>
      <c r="Q321" s="280">
        <v>16900</v>
      </c>
      <c r="R321" s="279">
        <v>7.643600180913614</v>
      </c>
      <c r="S321" s="27"/>
    </row>
    <row r="322" spans="1:19" s="34" customFormat="1" ht="14.25" customHeight="1" x14ac:dyDescent="0.2">
      <c r="A322" s="228" t="s">
        <v>11</v>
      </c>
      <c r="B322" s="228"/>
      <c r="C322" s="278"/>
      <c r="D322" s="278"/>
      <c r="E322" s="277"/>
      <c r="F322" s="241"/>
      <c r="G322" s="241"/>
      <c r="H322" s="241"/>
      <c r="I322" s="241"/>
      <c r="J322" s="279" t="s">
        <v>11</v>
      </c>
      <c r="K322" s="27"/>
      <c r="L322" s="242"/>
      <c r="M322" s="241"/>
      <c r="N322" s="279" t="s">
        <v>11</v>
      </c>
      <c r="O322" s="27"/>
      <c r="P322" s="242"/>
      <c r="Q322" s="241"/>
      <c r="R322" s="279" t="s">
        <v>11</v>
      </c>
      <c r="S322" s="27"/>
    </row>
    <row r="323" spans="1:19" s="34" customFormat="1" ht="14.25" customHeight="1" x14ac:dyDescent="0.2">
      <c r="A323" s="228" t="s">
        <v>655</v>
      </c>
      <c r="B323" s="228" t="s">
        <v>997</v>
      </c>
      <c r="C323" s="278" t="s">
        <v>308</v>
      </c>
      <c r="D323" s="278"/>
      <c r="E323" s="277">
        <v>74</v>
      </c>
      <c r="F323" s="241"/>
      <c r="G323" s="241">
        <v>444</v>
      </c>
      <c r="H323" s="241">
        <v>126</v>
      </c>
      <c r="I323" s="241">
        <v>570</v>
      </c>
      <c r="J323" s="276">
        <v>7.7027027027027026</v>
      </c>
      <c r="K323" s="27" t="s">
        <v>11</v>
      </c>
      <c r="L323" s="242"/>
      <c r="M323" s="241">
        <v>47</v>
      </c>
      <c r="N323" s="276">
        <v>0.63513513513513509</v>
      </c>
      <c r="O323" s="27" t="s">
        <v>11</v>
      </c>
      <c r="P323" s="242"/>
      <c r="Q323" s="241">
        <v>617</v>
      </c>
      <c r="R323" s="276">
        <v>8.3378378378378386</v>
      </c>
      <c r="S323" s="27" t="s">
        <v>11</v>
      </c>
    </row>
    <row r="324" spans="1:19" s="34" customFormat="1" ht="14.25" customHeight="1" x14ac:dyDescent="0.2">
      <c r="A324" s="228" t="s">
        <v>656</v>
      </c>
      <c r="B324" s="228" t="s">
        <v>998</v>
      </c>
      <c r="C324" s="278" t="s">
        <v>309</v>
      </c>
      <c r="D324" s="278"/>
      <c r="E324" s="277">
        <v>73</v>
      </c>
      <c r="F324" s="241"/>
      <c r="G324" s="241">
        <v>133</v>
      </c>
      <c r="H324" s="241">
        <v>362</v>
      </c>
      <c r="I324" s="241">
        <v>495</v>
      </c>
      <c r="J324" s="276">
        <v>6.7808219178082192</v>
      </c>
      <c r="K324" s="27" t="s">
        <v>11</v>
      </c>
      <c r="L324" s="242"/>
      <c r="M324" s="241">
        <v>74</v>
      </c>
      <c r="N324" s="276">
        <v>1.0136986301369864</v>
      </c>
      <c r="O324" s="27" t="s">
        <v>11</v>
      </c>
      <c r="P324" s="242"/>
      <c r="Q324" s="241">
        <v>569</v>
      </c>
      <c r="R324" s="276">
        <v>7.7945205479452051</v>
      </c>
      <c r="S324" s="27" t="s">
        <v>11</v>
      </c>
    </row>
    <row r="325" spans="1:19" s="34" customFormat="1" ht="14.25" customHeight="1" x14ac:dyDescent="0.2">
      <c r="A325" s="228" t="s">
        <v>657</v>
      </c>
      <c r="B325" s="228" t="s">
        <v>999</v>
      </c>
      <c r="C325" s="278" t="s">
        <v>310</v>
      </c>
      <c r="D325" s="278"/>
      <c r="E325" s="277">
        <v>178</v>
      </c>
      <c r="F325" s="241"/>
      <c r="G325" s="241">
        <v>639</v>
      </c>
      <c r="H325" s="241">
        <v>709</v>
      </c>
      <c r="I325" s="241">
        <v>1348</v>
      </c>
      <c r="J325" s="276">
        <v>7.5730337078651688</v>
      </c>
      <c r="K325" s="27" t="s">
        <v>11</v>
      </c>
      <c r="L325" s="242"/>
      <c r="M325" s="241">
        <v>1165</v>
      </c>
      <c r="N325" s="276">
        <v>6.5449438202247192</v>
      </c>
      <c r="O325" s="27" t="s">
        <v>11</v>
      </c>
      <c r="P325" s="242"/>
      <c r="Q325" s="241">
        <v>2513</v>
      </c>
      <c r="R325" s="276">
        <v>14.117977528089888</v>
      </c>
      <c r="S325" s="27" t="s">
        <v>11</v>
      </c>
    </row>
    <row r="326" spans="1:19" s="34" customFormat="1" ht="14.25" customHeight="1" x14ac:dyDescent="0.2">
      <c r="A326" s="228" t="s">
        <v>658</v>
      </c>
      <c r="B326" s="228" t="s">
        <v>1000</v>
      </c>
      <c r="C326" s="278" t="s">
        <v>311</v>
      </c>
      <c r="D326" s="278"/>
      <c r="E326" s="277">
        <v>50</v>
      </c>
      <c r="F326" s="241"/>
      <c r="G326" s="241">
        <v>100</v>
      </c>
      <c r="H326" s="241">
        <v>286</v>
      </c>
      <c r="I326" s="241">
        <v>386</v>
      </c>
      <c r="J326" s="276">
        <v>7.72</v>
      </c>
      <c r="K326" s="27" t="s">
        <v>11</v>
      </c>
      <c r="L326" s="242"/>
      <c r="M326" s="241">
        <v>4</v>
      </c>
      <c r="N326" s="276">
        <v>0.08</v>
      </c>
      <c r="O326" s="27" t="s">
        <v>11</v>
      </c>
      <c r="P326" s="242"/>
      <c r="Q326" s="241">
        <v>390</v>
      </c>
      <c r="R326" s="276">
        <v>7.8</v>
      </c>
      <c r="S326" s="27" t="s">
        <v>11</v>
      </c>
    </row>
    <row r="327" spans="1:19" s="34" customFormat="1" ht="14.25" customHeight="1" x14ac:dyDescent="0.2">
      <c r="A327" s="228" t="s">
        <v>659</v>
      </c>
      <c r="B327" s="228" t="s">
        <v>1001</v>
      </c>
      <c r="C327" s="278" t="s">
        <v>312</v>
      </c>
      <c r="D327" s="278"/>
      <c r="E327" s="277">
        <v>21</v>
      </c>
      <c r="F327" s="241"/>
      <c r="G327" s="241">
        <v>92</v>
      </c>
      <c r="H327" s="241">
        <v>39</v>
      </c>
      <c r="I327" s="241">
        <v>131</v>
      </c>
      <c r="J327" s="276">
        <v>6.2380952380952381</v>
      </c>
      <c r="K327" s="27" t="s">
        <v>11</v>
      </c>
      <c r="L327" s="242"/>
      <c r="M327" s="241">
        <v>161</v>
      </c>
      <c r="N327" s="276">
        <v>7.666666666666667</v>
      </c>
      <c r="O327" s="27" t="s">
        <v>11</v>
      </c>
      <c r="P327" s="242"/>
      <c r="Q327" s="241">
        <v>292</v>
      </c>
      <c r="R327" s="276">
        <v>13.904761904761905</v>
      </c>
      <c r="S327" s="27" t="s">
        <v>11</v>
      </c>
    </row>
    <row r="328" spans="1:19" s="34" customFormat="1" ht="14.25" customHeight="1" x14ac:dyDescent="0.2">
      <c r="A328" s="228" t="s">
        <v>660</v>
      </c>
      <c r="B328" s="228" t="s">
        <v>1002</v>
      </c>
      <c r="C328" s="278" t="s">
        <v>313</v>
      </c>
      <c r="D328" s="278"/>
      <c r="E328" s="277">
        <v>230</v>
      </c>
      <c r="F328" s="241"/>
      <c r="G328" s="241">
        <v>316</v>
      </c>
      <c r="H328" s="241">
        <v>1281</v>
      </c>
      <c r="I328" s="241">
        <v>1597</v>
      </c>
      <c r="J328" s="276">
        <v>6.9434782608695649</v>
      </c>
      <c r="K328" s="27" t="s">
        <v>11</v>
      </c>
      <c r="L328" s="242"/>
      <c r="M328" s="241">
        <v>67</v>
      </c>
      <c r="N328" s="276">
        <v>0.29130434782608694</v>
      </c>
      <c r="O328" s="27" t="s">
        <v>11</v>
      </c>
      <c r="P328" s="242"/>
      <c r="Q328" s="241">
        <v>1664</v>
      </c>
      <c r="R328" s="276">
        <v>7.2347826086956522</v>
      </c>
      <c r="S328" s="27" t="s">
        <v>11</v>
      </c>
    </row>
    <row r="329" spans="1:19" s="34" customFormat="1" ht="14.25" customHeight="1" x14ac:dyDescent="0.2">
      <c r="A329" s="228" t="s">
        <v>661</v>
      </c>
      <c r="B329" s="228" t="s">
        <v>1003</v>
      </c>
      <c r="C329" s="278" t="s">
        <v>314</v>
      </c>
      <c r="D329" s="278"/>
      <c r="E329" s="277">
        <v>36</v>
      </c>
      <c r="F329" s="241"/>
      <c r="G329" s="241">
        <v>16</v>
      </c>
      <c r="H329" s="241">
        <v>23</v>
      </c>
      <c r="I329" s="241">
        <v>39</v>
      </c>
      <c r="J329" s="276">
        <v>1.0833333333333333</v>
      </c>
      <c r="K329" s="27" t="s">
        <v>11</v>
      </c>
      <c r="L329" s="242"/>
      <c r="M329" s="241">
        <v>9</v>
      </c>
      <c r="N329" s="276">
        <v>0.25</v>
      </c>
      <c r="O329" s="27" t="s">
        <v>11</v>
      </c>
      <c r="P329" s="242"/>
      <c r="Q329" s="241">
        <v>48</v>
      </c>
      <c r="R329" s="276">
        <v>1.3333333333333333</v>
      </c>
      <c r="S329" s="27" t="s">
        <v>11</v>
      </c>
    </row>
    <row r="330" spans="1:19" s="34" customFormat="1" ht="14.25" customHeight="1" x14ac:dyDescent="0.2">
      <c r="A330" s="228" t="s">
        <v>662</v>
      </c>
      <c r="B330" s="228" t="s">
        <v>1004</v>
      </c>
      <c r="C330" s="278" t="s">
        <v>315</v>
      </c>
      <c r="D330" s="278"/>
      <c r="E330" s="277">
        <v>58</v>
      </c>
      <c r="F330" s="241"/>
      <c r="G330" s="241">
        <v>23</v>
      </c>
      <c r="H330" s="241">
        <v>0</v>
      </c>
      <c r="I330" s="241">
        <v>23</v>
      </c>
      <c r="J330" s="276">
        <v>0.39655172413793105</v>
      </c>
      <c r="K330" s="27" t="s">
        <v>11</v>
      </c>
      <c r="L330" s="242"/>
      <c r="M330" s="241">
        <v>220</v>
      </c>
      <c r="N330" s="276">
        <v>3.7931034482758621</v>
      </c>
      <c r="O330" s="27" t="s">
        <v>11</v>
      </c>
      <c r="P330" s="242"/>
      <c r="Q330" s="241">
        <v>243</v>
      </c>
      <c r="R330" s="276">
        <v>4.1896551724137927</v>
      </c>
      <c r="S330" s="27" t="s">
        <v>11</v>
      </c>
    </row>
    <row r="331" spans="1:19" s="34" customFormat="1" ht="14.25" customHeight="1" x14ac:dyDescent="0.2">
      <c r="A331" s="228" t="s">
        <v>663</v>
      </c>
      <c r="B331" s="228" t="s">
        <v>1005</v>
      </c>
      <c r="C331" s="278" t="s">
        <v>316</v>
      </c>
      <c r="D331" s="278"/>
      <c r="E331" s="277">
        <v>37</v>
      </c>
      <c r="F331" s="241"/>
      <c r="G331" s="241">
        <v>3</v>
      </c>
      <c r="H331" s="241">
        <v>174</v>
      </c>
      <c r="I331" s="241">
        <v>177</v>
      </c>
      <c r="J331" s="276">
        <v>4.7837837837837842</v>
      </c>
      <c r="K331" s="27" t="s">
        <v>11</v>
      </c>
      <c r="L331" s="242"/>
      <c r="M331" s="241">
        <v>7</v>
      </c>
      <c r="N331" s="276">
        <v>0.1891891891891892</v>
      </c>
      <c r="O331" s="27" t="s">
        <v>11</v>
      </c>
      <c r="P331" s="242"/>
      <c r="Q331" s="241">
        <v>184</v>
      </c>
      <c r="R331" s="276">
        <v>4.9729729729729728</v>
      </c>
      <c r="S331" s="27" t="s">
        <v>11</v>
      </c>
    </row>
    <row r="332" spans="1:19" s="34" customFormat="1" ht="14.25" customHeight="1" x14ac:dyDescent="0.2">
      <c r="A332" s="228" t="s">
        <v>664</v>
      </c>
      <c r="B332" s="228" t="s">
        <v>1006</v>
      </c>
      <c r="C332" s="278" t="s">
        <v>317</v>
      </c>
      <c r="D332" s="278"/>
      <c r="E332" s="277">
        <v>51</v>
      </c>
      <c r="F332" s="241"/>
      <c r="G332" s="241">
        <v>146</v>
      </c>
      <c r="H332" s="241">
        <v>217</v>
      </c>
      <c r="I332" s="241">
        <v>363</v>
      </c>
      <c r="J332" s="276">
        <v>7.117647058823529</v>
      </c>
      <c r="K332" s="27" t="s">
        <v>11</v>
      </c>
      <c r="L332" s="242"/>
      <c r="M332" s="241">
        <v>104</v>
      </c>
      <c r="N332" s="276">
        <v>2.0392156862745097</v>
      </c>
      <c r="O332" s="27" t="s">
        <v>11</v>
      </c>
      <c r="P332" s="242"/>
      <c r="Q332" s="241">
        <v>467</v>
      </c>
      <c r="R332" s="276">
        <v>9.1568627450980387</v>
      </c>
      <c r="S332" s="27" t="s">
        <v>11</v>
      </c>
    </row>
    <row r="333" spans="1:19" s="34" customFormat="1" ht="14.25" customHeight="1" x14ac:dyDescent="0.2">
      <c r="A333" s="228" t="s">
        <v>665</v>
      </c>
      <c r="B333" s="228" t="s">
        <v>1007</v>
      </c>
      <c r="C333" s="278" t="s">
        <v>318</v>
      </c>
      <c r="D333" s="278"/>
      <c r="E333" s="277">
        <v>34</v>
      </c>
      <c r="F333" s="241"/>
      <c r="G333" s="241">
        <v>3</v>
      </c>
      <c r="H333" s="241">
        <v>0</v>
      </c>
      <c r="I333" s="241">
        <v>3</v>
      </c>
      <c r="J333" s="276">
        <v>8.8235294117647065E-2</v>
      </c>
      <c r="K333" s="27" t="s">
        <v>11</v>
      </c>
      <c r="L333" s="242"/>
      <c r="M333" s="241">
        <v>102</v>
      </c>
      <c r="N333" s="276">
        <v>3</v>
      </c>
      <c r="O333" s="27" t="s">
        <v>11</v>
      </c>
      <c r="P333" s="242"/>
      <c r="Q333" s="241">
        <v>105</v>
      </c>
      <c r="R333" s="276">
        <v>3.0882352941176472</v>
      </c>
      <c r="S333" s="27" t="s">
        <v>11</v>
      </c>
    </row>
    <row r="334" spans="1:19" s="34" customFormat="1" ht="14.25" customHeight="1" x14ac:dyDescent="0.2">
      <c r="A334" s="228" t="s">
        <v>666</v>
      </c>
      <c r="B334" s="228" t="s">
        <v>1008</v>
      </c>
      <c r="C334" s="278" t="s">
        <v>319</v>
      </c>
      <c r="D334" s="278"/>
      <c r="E334" s="277">
        <v>48</v>
      </c>
      <c r="F334" s="241"/>
      <c r="G334" s="241">
        <v>29</v>
      </c>
      <c r="H334" s="241">
        <v>535</v>
      </c>
      <c r="I334" s="241">
        <v>564</v>
      </c>
      <c r="J334" s="276">
        <v>11.75</v>
      </c>
      <c r="K334" s="27" t="s">
        <v>11</v>
      </c>
      <c r="L334" s="242"/>
      <c r="M334" s="241">
        <v>0</v>
      </c>
      <c r="N334" s="276">
        <v>0</v>
      </c>
      <c r="O334" s="27" t="s">
        <v>11</v>
      </c>
      <c r="P334" s="242"/>
      <c r="Q334" s="241">
        <v>564</v>
      </c>
      <c r="R334" s="276">
        <v>11.75</v>
      </c>
      <c r="S334" s="27" t="s">
        <v>11</v>
      </c>
    </row>
    <row r="335" spans="1:19" s="34" customFormat="1" ht="14.25" customHeight="1" x14ac:dyDescent="0.2">
      <c r="A335" s="228" t="s">
        <v>667</v>
      </c>
      <c r="B335" s="228" t="s">
        <v>698</v>
      </c>
      <c r="C335" s="278" t="s">
        <v>320</v>
      </c>
      <c r="D335" s="278"/>
      <c r="E335" s="277">
        <v>1</v>
      </c>
      <c r="F335" s="241"/>
      <c r="G335" s="241">
        <v>2</v>
      </c>
      <c r="H335" s="241">
        <v>0</v>
      </c>
      <c r="I335" s="241">
        <v>2</v>
      </c>
      <c r="J335" s="276">
        <v>2</v>
      </c>
      <c r="K335" s="27" t="s">
        <v>11</v>
      </c>
      <c r="L335" s="242"/>
      <c r="M335" s="241">
        <v>0</v>
      </c>
      <c r="N335" s="276">
        <v>0</v>
      </c>
      <c r="O335" s="27" t="s">
        <v>11</v>
      </c>
      <c r="P335" s="242"/>
      <c r="Q335" s="241">
        <v>2</v>
      </c>
      <c r="R335" s="276">
        <v>2</v>
      </c>
      <c r="S335" s="27" t="s">
        <v>11</v>
      </c>
    </row>
    <row r="336" spans="1:19" s="34" customFormat="1" ht="14.25" customHeight="1" x14ac:dyDescent="0.2">
      <c r="A336" s="228" t="s">
        <v>668</v>
      </c>
      <c r="B336" s="228" t="s">
        <v>1009</v>
      </c>
      <c r="C336" s="278" t="s">
        <v>321</v>
      </c>
      <c r="D336" s="278"/>
      <c r="E336" s="277">
        <v>46</v>
      </c>
      <c r="F336" s="241"/>
      <c r="G336" s="241">
        <v>59</v>
      </c>
      <c r="H336" s="241">
        <v>83</v>
      </c>
      <c r="I336" s="241">
        <v>142</v>
      </c>
      <c r="J336" s="276">
        <v>3.0869565217391304</v>
      </c>
      <c r="K336" s="27" t="s">
        <v>11</v>
      </c>
      <c r="L336" s="242"/>
      <c r="M336" s="241">
        <v>45</v>
      </c>
      <c r="N336" s="276">
        <v>0.97826086956521741</v>
      </c>
      <c r="O336" s="27" t="s">
        <v>11</v>
      </c>
      <c r="P336" s="242"/>
      <c r="Q336" s="241">
        <v>187</v>
      </c>
      <c r="R336" s="276">
        <v>4.0652173913043477</v>
      </c>
      <c r="S336" s="27" t="s">
        <v>11</v>
      </c>
    </row>
    <row r="337" spans="1:19" s="34" customFormat="1" ht="14.25" customHeight="1" x14ac:dyDescent="0.2">
      <c r="A337" s="228" t="s">
        <v>669</v>
      </c>
      <c r="B337" s="228" t="s">
        <v>1010</v>
      </c>
      <c r="C337" s="278" t="s">
        <v>322</v>
      </c>
      <c r="D337" s="278"/>
      <c r="E337" s="277">
        <v>32</v>
      </c>
      <c r="F337" s="241"/>
      <c r="G337" s="241">
        <v>77</v>
      </c>
      <c r="H337" s="241">
        <v>0</v>
      </c>
      <c r="I337" s="241">
        <v>77</v>
      </c>
      <c r="J337" s="276">
        <v>2.40625</v>
      </c>
      <c r="K337" s="27" t="s">
        <v>11</v>
      </c>
      <c r="L337" s="242"/>
      <c r="M337" s="241">
        <v>77</v>
      </c>
      <c r="N337" s="276">
        <v>2.40625</v>
      </c>
      <c r="O337" s="27" t="s">
        <v>11</v>
      </c>
      <c r="P337" s="242"/>
      <c r="Q337" s="241">
        <v>154</v>
      </c>
      <c r="R337" s="276">
        <v>4.8125</v>
      </c>
      <c r="S337" s="27" t="s">
        <v>11</v>
      </c>
    </row>
    <row r="338" spans="1:19" s="34" customFormat="1" ht="14.25" customHeight="1" x14ac:dyDescent="0.2">
      <c r="A338" s="228" t="s">
        <v>670</v>
      </c>
      <c r="B338" s="228" t="s">
        <v>1011</v>
      </c>
      <c r="C338" s="278" t="s">
        <v>323</v>
      </c>
      <c r="D338" s="278"/>
      <c r="E338" s="277">
        <v>39</v>
      </c>
      <c r="F338" s="241"/>
      <c r="G338" s="241">
        <v>17</v>
      </c>
      <c r="H338" s="241">
        <v>222</v>
      </c>
      <c r="I338" s="241">
        <v>239</v>
      </c>
      <c r="J338" s="276">
        <v>6.1282051282051286</v>
      </c>
      <c r="K338" s="27" t="s">
        <v>11</v>
      </c>
      <c r="L338" s="242"/>
      <c r="M338" s="241">
        <v>10</v>
      </c>
      <c r="N338" s="276">
        <v>0.25641025641025639</v>
      </c>
      <c r="O338" s="27" t="s">
        <v>11</v>
      </c>
      <c r="P338" s="242"/>
      <c r="Q338" s="241">
        <v>249</v>
      </c>
      <c r="R338" s="276">
        <v>6.384615384615385</v>
      </c>
      <c r="S338" s="27" t="s">
        <v>11</v>
      </c>
    </row>
    <row r="339" spans="1:19" s="34" customFormat="1" ht="14.25" customHeight="1" x14ac:dyDescent="0.2">
      <c r="A339" s="228" t="s">
        <v>671</v>
      </c>
      <c r="B339" s="228" t="s">
        <v>1012</v>
      </c>
      <c r="C339" s="278" t="s">
        <v>324</v>
      </c>
      <c r="D339" s="278"/>
      <c r="E339" s="277">
        <v>28</v>
      </c>
      <c r="F339" s="241"/>
      <c r="G339" s="241">
        <v>36</v>
      </c>
      <c r="H339" s="241">
        <v>0</v>
      </c>
      <c r="I339" s="241">
        <v>36</v>
      </c>
      <c r="J339" s="276">
        <v>1.2857142857142858</v>
      </c>
      <c r="K339" s="27" t="s">
        <v>11</v>
      </c>
      <c r="L339" s="242"/>
      <c r="M339" s="241">
        <v>10</v>
      </c>
      <c r="N339" s="276">
        <v>0.35714285714285715</v>
      </c>
      <c r="O339" s="27" t="s">
        <v>11</v>
      </c>
      <c r="P339" s="242"/>
      <c r="Q339" s="241">
        <v>46</v>
      </c>
      <c r="R339" s="276">
        <v>1.6428571428571428</v>
      </c>
      <c r="S339" s="27" t="s">
        <v>11</v>
      </c>
    </row>
    <row r="340" spans="1:19" s="34" customFormat="1" ht="14.25" customHeight="1" x14ac:dyDescent="0.2">
      <c r="A340" s="228" t="s">
        <v>672</v>
      </c>
      <c r="B340" s="228" t="s">
        <v>1013</v>
      </c>
      <c r="C340" s="278" t="s">
        <v>325</v>
      </c>
      <c r="D340" s="278"/>
      <c r="E340" s="277">
        <v>87</v>
      </c>
      <c r="F340" s="241"/>
      <c r="G340" s="241">
        <v>62</v>
      </c>
      <c r="H340" s="241">
        <v>343</v>
      </c>
      <c r="I340" s="241">
        <v>405</v>
      </c>
      <c r="J340" s="276">
        <v>4.6551724137931032</v>
      </c>
      <c r="K340" s="27" t="s">
        <v>11</v>
      </c>
      <c r="L340" s="242"/>
      <c r="M340" s="241">
        <v>11</v>
      </c>
      <c r="N340" s="276">
        <v>0.12643678160919541</v>
      </c>
      <c r="O340" s="27" t="s">
        <v>11</v>
      </c>
      <c r="P340" s="242"/>
      <c r="Q340" s="241">
        <v>416</v>
      </c>
      <c r="R340" s="276">
        <v>4.7816091954022992</v>
      </c>
      <c r="S340" s="27" t="s">
        <v>11</v>
      </c>
    </row>
    <row r="341" spans="1:19" s="34" customFormat="1" ht="14.25" customHeight="1" x14ac:dyDescent="0.2">
      <c r="A341" s="228" t="s">
        <v>673</v>
      </c>
      <c r="B341" s="228" t="s">
        <v>1014</v>
      </c>
      <c r="C341" s="278" t="s">
        <v>326</v>
      </c>
      <c r="D341" s="278"/>
      <c r="E341" s="277">
        <v>109</v>
      </c>
      <c r="F341" s="241"/>
      <c r="G341" s="241">
        <v>126</v>
      </c>
      <c r="H341" s="241">
        <v>365</v>
      </c>
      <c r="I341" s="241">
        <v>491</v>
      </c>
      <c r="J341" s="276">
        <v>4.5045871559633026</v>
      </c>
      <c r="K341" s="27" t="s">
        <v>11</v>
      </c>
      <c r="L341" s="242"/>
      <c r="M341" s="241">
        <v>0</v>
      </c>
      <c r="N341" s="276">
        <v>0</v>
      </c>
      <c r="O341" s="27" t="s">
        <v>11</v>
      </c>
      <c r="P341" s="242"/>
      <c r="Q341" s="241">
        <v>491</v>
      </c>
      <c r="R341" s="276">
        <v>4.5045871559633026</v>
      </c>
      <c r="S341" s="27" t="s">
        <v>11</v>
      </c>
    </row>
    <row r="342" spans="1:19" s="34" customFormat="1" ht="14.25" customHeight="1" x14ac:dyDescent="0.2">
      <c r="A342" s="228" t="s">
        <v>674</v>
      </c>
      <c r="B342" s="228" t="s">
        <v>1015</v>
      </c>
      <c r="C342" s="278" t="s">
        <v>327</v>
      </c>
      <c r="D342" s="278"/>
      <c r="E342" s="277">
        <v>59</v>
      </c>
      <c r="F342" s="241"/>
      <c r="G342" s="241">
        <v>146</v>
      </c>
      <c r="H342" s="241">
        <v>656</v>
      </c>
      <c r="I342" s="241">
        <v>802</v>
      </c>
      <c r="J342" s="276">
        <v>13.59322033898305</v>
      </c>
      <c r="K342" s="27" t="s">
        <v>11</v>
      </c>
      <c r="L342" s="242"/>
      <c r="M342" s="241">
        <v>82</v>
      </c>
      <c r="N342" s="276">
        <v>1.3898305084745763</v>
      </c>
      <c r="O342" s="27" t="s">
        <v>11</v>
      </c>
      <c r="P342" s="242"/>
      <c r="Q342" s="241">
        <v>884</v>
      </c>
      <c r="R342" s="276">
        <v>14.983050847457626</v>
      </c>
      <c r="S342" s="27" t="s">
        <v>11</v>
      </c>
    </row>
    <row r="343" spans="1:19" s="34" customFormat="1" ht="14.25" customHeight="1" x14ac:dyDescent="0.2">
      <c r="A343" s="228" t="s">
        <v>675</v>
      </c>
      <c r="B343" s="228" t="s">
        <v>1016</v>
      </c>
      <c r="C343" s="278" t="s">
        <v>328</v>
      </c>
      <c r="D343" s="278"/>
      <c r="E343" s="277">
        <v>19</v>
      </c>
      <c r="F343" s="241"/>
      <c r="G343" s="241">
        <v>149</v>
      </c>
      <c r="H343" s="241">
        <v>86</v>
      </c>
      <c r="I343" s="241">
        <v>235</v>
      </c>
      <c r="J343" s="276">
        <v>12.368421052631579</v>
      </c>
      <c r="K343" s="27" t="s">
        <v>11</v>
      </c>
      <c r="L343" s="242"/>
      <c r="M343" s="241">
        <v>22</v>
      </c>
      <c r="N343" s="276">
        <v>1.1578947368421053</v>
      </c>
      <c r="O343" s="27" t="s">
        <v>11</v>
      </c>
      <c r="P343" s="242"/>
      <c r="Q343" s="241">
        <v>257</v>
      </c>
      <c r="R343" s="276">
        <v>13.526315789473685</v>
      </c>
      <c r="S343" s="27" t="s">
        <v>11</v>
      </c>
    </row>
    <row r="344" spans="1:19" s="34" customFormat="1" ht="14.25" customHeight="1" x14ac:dyDescent="0.2">
      <c r="A344" s="228" t="s">
        <v>676</v>
      </c>
      <c r="B344" s="228" t="s">
        <v>1017</v>
      </c>
      <c r="C344" s="278" t="s">
        <v>329</v>
      </c>
      <c r="D344" s="278"/>
      <c r="E344" s="277">
        <v>48</v>
      </c>
      <c r="F344" s="241"/>
      <c r="G344" s="241">
        <v>100</v>
      </c>
      <c r="H344" s="241">
        <v>205</v>
      </c>
      <c r="I344" s="241">
        <v>305</v>
      </c>
      <c r="J344" s="276">
        <v>6.354166666666667</v>
      </c>
      <c r="K344" s="27" t="s">
        <v>11</v>
      </c>
      <c r="L344" s="242"/>
      <c r="M344" s="241">
        <v>12</v>
      </c>
      <c r="N344" s="276">
        <v>0.25</v>
      </c>
      <c r="O344" s="27" t="s">
        <v>11</v>
      </c>
      <c r="P344" s="242"/>
      <c r="Q344" s="241">
        <v>317</v>
      </c>
      <c r="R344" s="276">
        <v>6.604166666666667</v>
      </c>
      <c r="S344" s="27" t="s">
        <v>11</v>
      </c>
    </row>
    <row r="345" spans="1:19" s="34" customFormat="1" ht="14.25" customHeight="1" x14ac:dyDescent="0.2">
      <c r="A345" s="228" t="s">
        <v>677</v>
      </c>
      <c r="B345" s="228" t="s">
        <v>1018</v>
      </c>
      <c r="C345" s="278" t="s">
        <v>330</v>
      </c>
      <c r="D345" s="278"/>
      <c r="E345" s="277">
        <v>105</v>
      </c>
      <c r="F345" s="241"/>
      <c r="G345" s="241">
        <v>100</v>
      </c>
      <c r="H345" s="241">
        <v>98</v>
      </c>
      <c r="I345" s="241">
        <v>198</v>
      </c>
      <c r="J345" s="276">
        <v>1.8857142857142857</v>
      </c>
      <c r="K345" s="27" t="s">
        <v>11</v>
      </c>
      <c r="L345" s="242"/>
      <c r="M345" s="241">
        <v>7</v>
      </c>
      <c r="N345" s="276">
        <v>6.6666666666666666E-2</v>
      </c>
      <c r="O345" s="27" t="s">
        <v>11</v>
      </c>
      <c r="P345" s="242"/>
      <c r="Q345" s="241">
        <v>205</v>
      </c>
      <c r="R345" s="276">
        <v>1.9523809523809523</v>
      </c>
      <c r="S345" s="27" t="s">
        <v>11</v>
      </c>
    </row>
    <row r="346" spans="1:19" s="34" customFormat="1" ht="14.25" customHeight="1" x14ac:dyDescent="0.2">
      <c r="A346" s="228" t="s">
        <v>678</v>
      </c>
      <c r="B346" s="228" t="s">
        <v>1019</v>
      </c>
      <c r="C346" s="278" t="s">
        <v>331</v>
      </c>
      <c r="D346" s="278"/>
      <c r="E346" s="277">
        <v>36</v>
      </c>
      <c r="F346" s="241"/>
      <c r="G346" s="241">
        <v>52</v>
      </c>
      <c r="H346" s="241">
        <v>157</v>
      </c>
      <c r="I346" s="241">
        <v>209</v>
      </c>
      <c r="J346" s="276">
        <v>5.8055555555555554</v>
      </c>
      <c r="K346" s="27" t="s">
        <v>11</v>
      </c>
      <c r="L346" s="242"/>
      <c r="M346" s="241">
        <v>13</v>
      </c>
      <c r="N346" s="276">
        <v>0.3611111111111111</v>
      </c>
      <c r="O346" s="27" t="s">
        <v>11</v>
      </c>
      <c r="P346" s="242"/>
      <c r="Q346" s="241">
        <v>222</v>
      </c>
      <c r="R346" s="276">
        <v>6.166666666666667</v>
      </c>
      <c r="S346" s="27" t="s">
        <v>11</v>
      </c>
    </row>
    <row r="347" spans="1:19" s="34" customFormat="1" ht="14.25" customHeight="1" x14ac:dyDescent="0.2">
      <c r="A347" s="228" t="s">
        <v>679</v>
      </c>
      <c r="B347" s="228" t="s">
        <v>1020</v>
      </c>
      <c r="C347" s="278" t="s">
        <v>332</v>
      </c>
      <c r="D347" s="278"/>
      <c r="E347" s="277">
        <v>68</v>
      </c>
      <c r="F347" s="241"/>
      <c r="G347" s="241">
        <v>46</v>
      </c>
      <c r="H347" s="241">
        <v>376</v>
      </c>
      <c r="I347" s="241">
        <v>422</v>
      </c>
      <c r="J347" s="276">
        <v>6.2058823529411766</v>
      </c>
      <c r="K347" s="27" t="s">
        <v>11</v>
      </c>
      <c r="L347" s="242"/>
      <c r="M347" s="241">
        <v>15</v>
      </c>
      <c r="N347" s="276">
        <v>0.22058823529411764</v>
      </c>
      <c r="O347" s="27" t="s">
        <v>11</v>
      </c>
      <c r="P347" s="242"/>
      <c r="Q347" s="241">
        <v>437</v>
      </c>
      <c r="R347" s="276">
        <v>6.4264705882352944</v>
      </c>
      <c r="S347" s="27" t="s">
        <v>11</v>
      </c>
    </row>
    <row r="348" spans="1:19" s="34" customFormat="1" ht="14.25" customHeight="1" x14ac:dyDescent="0.2">
      <c r="A348" s="228" t="s">
        <v>680</v>
      </c>
      <c r="B348" s="228" t="s">
        <v>1021</v>
      </c>
      <c r="C348" s="278" t="s">
        <v>333</v>
      </c>
      <c r="D348" s="278"/>
      <c r="E348" s="277">
        <v>47</v>
      </c>
      <c r="F348" s="241"/>
      <c r="G348" s="241">
        <v>39</v>
      </c>
      <c r="H348" s="241">
        <v>213</v>
      </c>
      <c r="I348" s="241">
        <v>252</v>
      </c>
      <c r="J348" s="276">
        <v>5.3617021276595747</v>
      </c>
      <c r="K348" s="27" t="s">
        <v>11</v>
      </c>
      <c r="L348" s="242"/>
      <c r="M348" s="241">
        <v>57</v>
      </c>
      <c r="N348" s="276">
        <v>1.2127659574468086</v>
      </c>
      <c r="O348" s="27" t="s">
        <v>11</v>
      </c>
      <c r="P348" s="242"/>
      <c r="Q348" s="241">
        <v>309</v>
      </c>
      <c r="R348" s="276">
        <v>6.5744680851063828</v>
      </c>
      <c r="S348" s="27" t="s">
        <v>11</v>
      </c>
    </row>
    <row r="349" spans="1:19" s="34" customFormat="1" ht="14.25" customHeight="1" x14ac:dyDescent="0.2">
      <c r="A349" s="228" t="s">
        <v>681</v>
      </c>
      <c r="B349" s="228" t="s">
        <v>1022</v>
      </c>
      <c r="C349" s="278" t="s">
        <v>334</v>
      </c>
      <c r="D349" s="278"/>
      <c r="E349" s="277">
        <v>80</v>
      </c>
      <c r="F349" s="241"/>
      <c r="G349" s="241">
        <v>30</v>
      </c>
      <c r="H349" s="241">
        <v>727</v>
      </c>
      <c r="I349" s="241">
        <v>757</v>
      </c>
      <c r="J349" s="276">
        <v>9.4625000000000004</v>
      </c>
      <c r="K349" s="27" t="s">
        <v>11</v>
      </c>
      <c r="L349" s="242"/>
      <c r="M349" s="241">
        <v>199</v>
      </c>
      <c r="N349" s="276">
        <v>2.4874999999999998</v>
      </c>
      <c r="O349" s="27" t="s">
        <v>11</v>
      </c>
      <c r="P349" s="242"/>
      <c r="Q349" s="241">
        <v>956</v>
      </c>
      <c r="R349" s="276">
        <v>11.95</v>
      </c>
      <c r="S349" s="27" t="s">
        <v>11</v>
      </c>
    </row>
    <row r="350" spans="1:19" s="34" customFormat="1" ht="14.25" customHeight="1" x14ac:dyDescent="0.2">
      <c r="A350" s="228" t="s">
        <v>682</v>
      </c>
      <c r="B350" s="228" t="s">
        <v>1023</v>
      </c>
      <c r="C350" s="278" t="s">
        <v>335</v>
      </c>
      <c r="D350" s="278"/>
      <c r="E350" s="277">
        <v>47</v>
      </c>
      <c r="F350" s="241"/>
      <c r="G350" s="241">
        <v>16</v>
      </c>
      <c r="H350" s="241">
        <v>194</v>
      </c>
      <c r="I350" s="241">
        <v>210</v>
      </c>
      <c r="J350" s="276">
        <v>4.4680851063829783</v>
      </c>
      <c r="K350" s="27" t="s">
        <v>11</v>
      </c>
      <c r="L350" s="242"/>
      <c r="M350" s="241">
        <v>61</v>
      </c>
      <c r="N350" s="276">
        <v>1.2978723404255319</v>
      </c>
      <c r="O350" s="27" t="s">
        <v>11</v>
      </c>
      <c r="P350" s="242"/>
      <c r="Q350" s="241">
        <v>271</v>
      </c>
      <c r="R350" s="276">
        <v>5.7659574468085104</v>
      </c>
      <c r="S350" s="27" t="s">
        <v>11</v>
      </c>
    </row>
    <row r="351" spans="1:19" s="34" customFormat="1" ht="14.25" customHeight="1" x14ac:dyDescent="0.2">
      <c r="A351" s="228" t="s">
        <v>683</v>
      </c>
      <c r="B351" s="228" t="s">
        <v>1024</v>
      </c>
      <c r="C351" s="278" t="s">
        <v>336</v>
      </c>
      <c r="D351" s="278"/>
      <c r="E351" s="277">
        <v>55</v>
      </c>
      <c r="F351" s="241"/>
      <c r="G351" s="241">
        <v>44</v>
      </c>
      <c r="H351" s="241">
        <v>175</v>
      </c>
      <c r="I351" s="241">
        <v>219</v>
      </c>
      <c r="J351" s="276">
        <v>3.9818181818181819</v>
      </c>
      <c r="K351" s="27" t="s">
        <v>11</v>
      </c>
      <c r="L351" s="242"/>
      <c r="M351" s="241">
        <v>55</v>
      </c>
      <c r="N351" s="276">
        <v>1</v>
      </c>
      <c r="O351" s="27" t="s">
        <v>11</v>
      </c>
      <c r="P351" s="242"/>
      <c r="Q351" s="241">
        <v>274</v>
      </c>
      <c r="R351" s="276">
        <v>4.9818181818181815</v>
      </c>
      <c r="S351" s="27" t="s">
        <v>11</v>
      </c>
    </row>
    <row r="352" spans="1:19" s="34" customFormat="1" ht="14.25" customHeight="1" x14ac:dyDescent="0.2">
      <c r="A352" s="228" t="s">
        <v>684</v>
      </c>
      <c r="B352" s="228" t="s">
        <v>1025</v>
      </c>
      <c r="C352" s="278" t="s">
        <v>337</v>
      </c>
      <c r="D352" s="278"/>
      <c r="E352" s="277">
        <v>34</v>
      </c>
      <c r="F352" s="241"/>
      <c r="G352" s="241">
        <v>63</v>
      </c>
      <c r="H352" s="241">
        <v>0</v>
      </c>
      <c r="I352" s="241">
        <v>63</v>
      </c>
      <c r="J352" s="276">
        <v>1.8529411764705883</v>
      </c>
      <c r="K352" s="27" t="s">
        <v>11</v>
      </c>
      <c r="L352" s="242"/>
      <c r="M352" s="241">
        <v>81</v>
      </c>
      <c r="N352" s="276">
        <v>2.3823529411764706</v>
      </c>
      <c r="O352" s="27" t="s">
        <v>11</v>
      </c>
      <c r="P352" s="242"/>
      <c r="Q352" s="241">
        <v>144</v>
      </c>
      <c r="R352" s="276">
        <v>4.2352941176470589</v>
      </c>
      <c r="S352" s="27" t="s">
        <v>11</v>
      </c>
    </row>
    <row r="353" spans="1:19" s="34" customFormat="1" ht="14.25" customHeight="1" x14ac:dyDescent="0.2">
      <c r="A353" s="228" t="s">
        <v>685</v>
      </c>
      <c r="B353" s="228" t="s">
        <v>1026</v>
      </c>
      <c r="C353" s="278" t="s">
        <v>338</v>
      </c>
      <c r="D353" s="278"/>
      <c r="E353" s="277">
        <v>60</v>
      </c>
      <c r="F353" s="241"/>
      <c r="G353" s="241">
        <v>109</v>
      </c>
      <c r="H353" s="241">
        <v>115</v>
      </c>
      <c r="I353" s="241">
        <v>224</v>
      </c>
      <c r="J353" s="276">
        <v>3.7333333333333334</v>
      </c>
      <c r="K353" s="27" t="s">
        <v>11</v>
      </c>
      <c r="L353" s="242"/>
      <c r="M353" s="241">
        <v>146</v>
      </c>
      <c r="N353" s="276">
        <v>2.4333333333333331</v>
      </c>
      <c r="O353" s="27" t="s">
        <v>11</v>
      </c>
      <c r="P353" s="242"/>
      <c r="Q353" s="241">
        <v>370</v>
      </c>
      <c r="R353" s="276">
        <v>6.166666666666667</v>
      </c>
      <c r="S353" s="27" t="s">
        <v>11</v>
      </c>
    </row>
    <row r="354" spans="1:19" s="34" customFormat="1" ht="14.25" customHeight="1" x14ac:dyDescent="0.2">
      <c r="A354" s="228" t="s">
        <v>686</v>
      </c>
      <c r="B354" s="228" t="s">
        <v>1027</v>
      </c>
      <c r="C354" s="278" t="s">
        <v>339</v>
      </c>
      <c r="D354" s="278"/>
      <c r="E354" s="277">
        <v>28</v>
      </c>
      <c r="F354" s="241"/>
      <c r="G354" s="241">
        <v>26</v>
      </c>
      <c r="H354" s="241">
        <v>215</v>
      </c>
      <c r="I354" s="241">
        <v>241</v>
      </c>
      <c r="J354" s="276">
        <v>8.6071428571428577</v>
      </c>
      <c r="K354" s="27" t="s">
        <v>11</v>
      </c>
      <c r="L354" s="242"/>
      <c r="M354" s="241">
        <v>0</v>
      </c>
      <c r="N354" s="276">
        <v>0</v>
      </c>
      <c r="O354" s="27" t="s">
        <v>11</v>
      </c>
      <c r="P354" s="242"/>
      <c r="Q354" s="241">
        <v>241</v>
      </c>
      <c r="R354" s="276">
        <v>8.6071428571428577</v>
      </c>
      <c r="S354" s="27" t="s">
        <v>11</v>
      </c>
    </row>
    <row r="355" spans="1:19" s="34" customFormat="1" ht="14.25" customHeight="1" x14ac:dyDescent="0.2">
      <c r="A355" s="228" t="s">
        <v>687</v>
      </c>
      <c r="B355" s="228" t="s">
        <v>1028</v>
      </c>
      <c r="C355" s="278" t="s">
        <v>340</v>
      </c>
      <c r="D355" s="278"/>
      <c r="E355" s="277">
        <v>22</v>
      </c>
      <c r="F355" s="241"/>
      <c r="G355" s="241">
        <v>11</v>
      </c>
      <c r="H355" s="241">
        <v>0</v>
      </c>
      <c r="I355" s="241">
        <v>11</v>
      </c>
      <c r="J355" s="276">
        <v>0.5</v>
      </c>
      <c r="K355" s="27" t="s">
        <v>11</v>
      </c>
      <c r="L355" s="242"/>
      <c r="M355" s="241">
        <v>122</v>
      </c>
      <c r="N355" s="276">
        <v>5.5454545454545459</v>
      </c>
      <c r="O355" s="27" t="s">
        <v>11</v>
      </c>
      <c r="P355" s="242"/>
      <c r="Q355" s="241">
        <v>133</v>
      </c>
      <c r="R355" s="276">
        <v>6.0454545454545459</v>
      </c>
      <c r="S355" s="27" t="s">
        <v>11</v>
      </c>
    </row>
    <row r="356" spans="1:19" s="34" customFormat="1" ht="14.25" customHeight="1" x14ac:dyDescent="0.2">
      <c r="A356" s="228" t="s">
        <v>688</v>
      </c>
      <c r="B356" s="228" t="s">
        <v>1029</v>
      </c>
      <c r="C356" s="278" t="s">
        <v>341</v>
      </c>
      <c r="D356" s="278"/>
      <c r="E356" s="277">
        <v>43</v>
      </c>
      <c r="F356" s="241"/>
      <c r="G356" s="241">
        <v>429</v>
      </c>
      <c r="H356" s="241">
        <v>166</v>
      </c>
      <c r="I356" s="241">
        <v>595</v>
      </c>
      <c r="J356" s="276">
        <v>13.837209302325581</v>
      </c>
      <c r="K356" s="27" t="s">
        <v>11</v>
      </c>
      <c r="L356" s="242"/>
      <c r="M356" s="241">
        <v>64</v>
      </c>
      <c r="N356" s="276">
        <v>1.4883720930232558</v>
      </c>
      <c r="O356" s="27" t="s">
        <v>11</v>
      </c>
      <c r="P356" s="242"/>
      <c r="Q356" s="241">
        <v>659</v>
      </c>
      <c r="R356" s="276">
        <v>15.325581395348838</v>
      </c>
      <c r="S356" s="27" t="s">
        <v>11</v>
      </c>
    </row>
    <row r="357" spans="1:19" s="34" customFormat="1" ht="14.25" customHeight="1" x14ac:dyDescent="0.2">
      <c r="A357" s="228" t="s">
        <v>689</v>
      </c>
      <c r="B357" s="228" t="s">
        <v>1030</v>
      </c>
      <c r="C357" s="278" t="s">
        <v>342</v>
      </c>
      <c r="D357" s="278"/>
      <c r="E357" s="277">
        <v>16</v>
      </c>
      <c r="F357" s="241"/>
      <c r="G357" s="241">
        <v>7</v>
      </c>
      <c r="H357" s="241">
        <v>42</v>
      </c>
      <c r="I357" s="241">
        <v>49</v>
      </c>
      <c r="J357" s="276">
        <v>3.0625</v>
      </c>
      <c r="K357" s="27" t="s">
        <v>11</v>
      </c>
      <c r="L357" s="242"/>
      <c r="M357" s="241">
        <v>14</v>
      </c>
      <c r="N357" s="276">
        <v>0.875</v>
      </c>
      <c r="O357" s="27" t="s">
        <v>11</v>
      </c>
      <c r="P357" s="242"/>
      <c r="Q357" s="241">
        <v>63</v>
      </c>
      <c r="R357" s="276">
        <v>3.9375</v>
      </c>
      <c r="S357" s="27" t="s">
        <v>11</v>
      </c>
    </row>
    <row r="358" spans="1:19" s="34" customFormat="1" ht="14.25" customHeight="1" x14ac:dyDescent="0.2">
      <c r="A358" s="228" t="s">
        <v>690</v>
      </c>
      <c r="B358" s="228" t="s">
        <v>1031</v>
      </c>
      <c r="C358" s="278" t="s">
        <v>343</v>
      </c>
      <c r="D358" s="278"/>
      <c r="E358" s="277">
        <v>28</v>
      </c>
      <c r="F358" s="241"/>
      <c r="G358" s="241">
        <v>75</v>
      </c>
      <c r="H358" s="241">
        <v>181</v>
      </c>
      <c r="I358" s="241">
        <v>256</v>
      </c>
      <c r="J358" s="276">
        <v>9.1428571428571423</v>
      </c>
      <c r="K358" s="27" t="s">
        <v>11</v>
      </c>
      <c r="L358" s="242"/>
      <c r="M358" s="241">
        <v>92</v>
      </c>
      <c r="N358" s="276">
        <v>3.2857142857142856</v>
      </c>
      <c r="O358" s="27" t="s">
        <v>11</v>
      </c>
      <c r="P358" s="242"/>
      <c r="Q358" s="241">
        <v>348</v>
      </c>
      <c r="R358" s="276">
        <v>12.428571428571429</v>
      </c>
      <c r="S358" s="27" t="s">
        <v>11</v>
      </c>
    </row>
    <row r="359" spans="1:19" s="34" customFormat="1" ht="14.25" customHeight="1" x14ac:dyDescent="0.2">
      <c r="A359" s="228" t="s">
        <v>691</v>
      </c>
      <c r="B359" s="228" t="s">
        <v>1032</v>
      </c>
      <c r="C359" s="278" t="s">
        <v>344</v>
      </c>
      <c r="D359" s="278"/>
      <c r="E359" s="277">
        <v>186</v>
      </c>
      <c r="F359" s="241"/>
      <c r="G359" s="241">
        <v>479</v>
      </c>
      <c r="H359" s="241">
        <v>1164</v>
      </c>
      <c r="I359" s="241">
        <v>1643</v>
      </c>
      <c r="J359" s="276">
        <v>8.8333333333333339</v>
      </c>
      <c r="K359" s="27" t="s">
        <v>11</v>
      </c>
      <c r="L359" s="242"/>
      <c r="M359" s="241">
        <v>4</v>
      </c>
      <c r="N359" s="276">
        <v>2.1505376344086023E-2</v>
      </c>
      <c r="O359" s="27" t="s">
        <v>11</v>
      </c>
      <c r="P359" s="242"/>
      <c r="Q359" s="241">
        <v>1647</v>
      </c>
      <c r="R359" s="276">
        <v>8.8548387096774199</v>
      </c>
      <c r="S359" s="27" t="s">
        <v>11</v>
      </c>
    </row>
    <row r="360" spans="1:19" s="34" customFormat="1" ht="14.25" customHeight="1" thickBot="1" x14ac:dyDescent="0.25">
      <c r="A360" s="228"/>
      <c r="B360" s="228"/>
      <c r="C360" s="275"/>
      <c r="D360" s="275"/>
      <c r="E360" s="43"/>
      <c r="F360" s="272"/>
      <c r="G360" s="274"/>
      <c r="H360" s="272"/>
      <c r="I360" s="272"/>
      <c r="J360" s="49"/>
      <c r="K360" s="38"/>
      <c r="L360" s="273"/>
      <c r="M360" s="272"/>
      <c r="N360" s="271"/>
      <c r="O360" s="38"/>
      <c r="P360" s="273"/>
      <c r="Q360" s="272"/>
      <c r="R360" s="271"/>
      <c r="S360" s="38"/>
    </row>
    <row r="361" spans="1:19" s="34" customFormat="1" ht="12.75" customHeight="1" x14ac:dyDescent="0.2">
      <c r="A361" s="228"/>
      <c r="B361" s="228"/>
      <c r="C361" s="236"/>
      <c r="D361" s="236"/>
      <c r="E361" s="44"/>
      <c r="F361" s="231"/>
      <c r="G361" s="232"/>
      <c r="H361" s="231"/>
      <c r="I361" s="231"/>
      <c r="J361" s="50"/>
      <c r="K361" s="45"/>
      <c r="M361" s="231"/>
      <c r="N361" s="270"/>
      <c r="O361" s="45"/>
      <c r="Q361" s="231"/>
      <c r="R361" s="270"/>
      <c r="S361" s="45"/>
    </row>
    <row r="362" spans="1:19" s="34" customFormat="1" ht="12.75" x14ac:dyDescent="0.2">
      <c r="A362" s="228"/>
      <c r="B362" s="228"/>
      <c r="C362" s="239" t="s">
        <v>345</v>
      </c>
      <c r="D362" s="239"/>
      <c r="E362" s="234" t="s">
        <v>0</v>
      </c>
      <c r="F362" s="233"/>
      <c r="G362" s="232"/>
      <c r="H362" s="231"/>
      <c r="I362" s="231"/>
      <c r="J362" s="50"/>
      <c r="K362" s="45"/>
      <c r="M362" s="231"/>
      <c r="N362" s="270"/>
      <c r="O362" s="45"/>
      <c r="Q362" s="231"/>
      <c r="S362" s="45"/>
    </row>
    <row r="363" spans="1:19" s="34" customFormat="1" ht="12.75" x14ac:dyDescent="0.2">
      <c r="A363" s="228"/>
      <c r="B363" s="228"/>
      <c r="C363" s="239"/>
      <c r="D363" s="239"/>
      <c r="E363" s="232" t="s">
        <v>346</v>
      </c>
      <c r="F363" s="233"/>
      <c r="G363" s="232"/>
      <c r="H363" s="231"/>
      <c r="I363" s="231"/>
      <c r="J363" s="50"/>
      <c r="K363" s="45"/>
      <c r="M363" s="231"/>
      <c r="N363" s="270"/>
      <c r="O363" s="45"/>
      <c r="Q363" s="231"/>
      <c r="S363" s="45"/>
    </row>
    <row r="364" spans="1:19" s="34" customFormat="1" ht="12.75" x14ac:dyDescent="0.2">
      <c r="A364" s="228"/>
      <c r="B364" s="228"/>
      <c r="C364" s="239"/>
      <c r="D364" s="239"/>
      <c r="E364" s="232" t="s">
        <v>347</v>
      </c>
      <c r="F364" s="233"/>
      <c r="G364" s="232"/>
      <c r="H364" s="231"/>
      <c r="I364" s="231"/>
      <c r="J364" s="50"/>
      <c r="K364" s="45"/>
      <c r="M364" s="231"/>
      <c r="N364" s="270"/>
      <c r="O364" s="45"/>
      <c r="Q364" s="231"/>
      <c r="S364" s="45"/>
    </row>
    <row r="365" spans="1:19" s="34" customFormat="1" ht="12.75" x14ac:dyDescent="0.2">
      <c r="A365" s="228"/>
      <c r="B365" s="228"/>
      <c r="C365" s="237"/>
      <c r="D365" s="237"/>
      <c r="E365" s="232" t="s">
        <v>348</v>
      </c>
      <c r="F365" s="233"/>
      <c r="G365" s="232"/>
      <c r="H365" s="231"/>
      <c r="I365" s="231"/>
      <c r="J365" s="50"/>
      <c r="K365" s="45"/>
      <c r="M365" s="231"/>
      <c r="N365" s="270"/>
      <c r="O365" s="45"/>
      <c r="Q365" s="231"/>
      <c r="S365" s="45"/>
    </row>
    <row r="366" spans="1:19" s="34" customFormat="1" ht="12.75" x14ac:dyDescent="0.2">
      <c r="A366" s="228"/>
      <c r="B366" s="228"/>
      <c r="C366" s="237"/>
      <c r="D366" s="237"/>
      <c r="E366" s="232" t="s">
        <v>349</v>
      </c>
      <c r="F366" s="233"/>
      <c r="G366" s="232"/>
      <c r="H366" s="231"/>
      <c r="I366" s="231"/>
      <c r="J366" s="50"/>
      <c r="K366" s="45"/>
      <c r="M366" s="231"/>
      <c r="O366" s="45"/>
      <c r="Q366" s="231"/>
      <c r="S366" s="45"/>
    </row>
    <row r="367" spans="1:19" s="34" customFormat="1" ht="12.75" x14ac:dyDescent="0.2">
      <c r="A367" s="228"/>
      <c r="B367" s="228"/>
      <c r="C367" s="237"/>
      <c r="D367" s="237"/>
      <c r="E367" s="232"/>
      <c r="F367" s="231"/>
      <c r="G367" s="232"/>
      <c r="H367" s="231"/>
      <c r="I367" s="231"/>
      <c r="J367" s="50"/>
      <c r="K367" s="45"/>
      <c r="M367" s="231"/>
      <c r="O367" s="45"/>
      <c r="Q367" s="231"/>
      <c r="S367" s="45"/>
    </row>
    <row r="368" spans="1:19" s="34" customFormat="1" ht="12.75" x14ac:dyDescent="0.2">
      <c r="A368" s="228"/>
      <c r="B368" s="228"/>
      <c r="C368" s="235" t="s">
        <v>350</v>
      </c>
      <c r="D368" s="235"/>
      <c r="E368" s="600" t="s">
        <v>1177</v>
      </c>
      <c r="F368" s="231"/>
      <c r="G368" s="232"/>
      <c r="H368" s="231"/>
      <c r="I368" s="231"/>
      <c r="J368" s="50"/>
      <c r="K368" s="45"/>
      <c r="M368" s="231"/>
      <c r="O368" s="45"/>
      <c r="Q368" s="231"/>
      <c r="S368" s="45"/>
    </row>
    <row r="369" spans="1:19" s="34" customFormat="1" ht="12.75" x14ac:dyDescent="0.2">
      <c r="A369" s="228"/>
      <c r="B369" s="228"/>
      <c r="C369" s="236"/>
      <c r="D369" s="236"/>
      <c r="E369" s="44"/>
      <c r="F369" s="231"/>
      <c r="G369" s="232"/>
      <c r="H369" s="231"/>
      <c r="I369" s="231"/>
      <c r="J369" s="50"/>
      <c r="K369" s="45"/>
      <c r="M369" s="231"/>
      <c r="O369" s="45"/>
      <c r="Q369" s="231"/>
      <c r="S369" s="45"/>
    </row>
    <row r="370" spans="1:19" s="34" customFormat="1" ht="12.75" x14ac:dyDescent="0.2">
      <c r="A370" s="228"/>
      <c r="B370" s="228"/>
      <c r="C370" s="235" t="s">
        <v>692</v>
      </c>
      <c r="D370" s="235"/>
      <c r="E370" s="234" t="s">
        <v>1</v>
      </c>
      <c r="F370" s="231"/>
      <c r="G370" s="232"/>
      <c r="H370" s="231"/>
      <c r="I370" s="231"/>
      <c r="J370" s="50"/>
      <c r="K370" s="45"/>
      <c r="M370" s="231"/>
      <c r="O370" s="45"/>
      <c r="Q370" s="231"/>
      <c r="S370" s="45"/>
    </row>
    <row r="371" spans="1:19" s="34" customFormat="1" ht="12.75" x14ac:dyDescent="0.2">
      <c r="A371" s="228"/>
      <c r="B371" s="228"/>
      <c r="C371" s="225"/>
      <c r="D371" s="225"/>
      <c r="E371" s="234" t="s">
        <v>1203</v>
      </c>
      <c r="F371" s="231"/>
      <c r="G371" s="232"/>
      <c r="H371" s="231"/>
      <c r="I371" s="231"/>
      <c r="J371" s="50"/>
      <c r="K371" s="45"/>
      <c r="M371" s="231"/>
      <c r="O371" s="45"/>
      <c r="Q371" s="231"/>
      <c r="S371" s="45"/>
    </row>
    <row r="372" spans="1:19" s="34" customFormat="1" ht="12.75" x14ac:dyDescent="0.2">
      <c r="A372" s="228"/>
      <c r="B372" s="228"/>
      <c r="C372" s="225"/>
      <c r="D372" s="225"/>
      <c r="E372" s="233" t="s">
        <v>693</v>
      </c>
      <c r="F372" s="231"/>
      <c r="G372" s="232"/>
      <c r="H372" s="231"/>
      <c r="I372" s="231"/>
      <c r="J372" s="50"/>
      <c r="K372" s="45"/>
      <c r="M372" s="231"/>
      <c r="O372" s="45"/>
      <c r="Q372" s="231"/>
      <c r="S372" s="45"/>
    </row>
    <row r="373" spans="1:19" s="34" customFormat="1" ht="12.75" x14ac:dyDescent="0.2">
      <c r="A373" s="228"/>
      <c r="B373" s="228"/>
      <c r="C373" s="236"/>
      <c r="D373" s="236"/>
      <c r="E373" s="44"/>
      <c r="F373" s="231"/>
      <c r="G373" s="232"/>
      <c r="H373" s="231"/>
      <c r="I373" s="231"/>
      <c r="J373" s="50"/>
      <c r="K373" s="45"/>
      <c r="M373" s="231"/>
      <c r="O373" s="45"/>
      <c r="Q373" s="231"/>
      <c r="S373" s="45"/>
    </row>
    <row r="374" spans="1:19" s="34" customFormat="1" ht="12.75" x14ac:dyDescent="0.2">
      <c r="A374" s="228"/>
      <c r="B374" s="228"/>
      <c r="C374" s="230"/>
      <c r="D374" s="230"/>
      <c r="E374" s="229"/>
      <c r="F374" s="231"/>
      <c r="G374" s="232"/>
      <c r="H374" s="231"/>
      <c r="I374" s="231"/>
      <c r="J374" s="50"/>
      <c r="K374" s="45"/>
      <c r="M374" s="231"/>
      <c r="O374" s="45"/>
      <c r="Q374" s="231"/>
      <c r="S374" s="45"/>
    </row>
    <row r="375" spans="1:19" s="34" customFormat="1" ht="12.75" x14ac:dyDescent="0.2">
      <c r="A375" s="228"/>
      <c r="B375" s="228"/>
      <c r="C375" s="230"/>
      <c r="D375" s="230"/>
      <c r="E375" s="229"/>
      <c r="F375" s="231"/>
      <c r="G375" s="232"/>
      <c r="H375" s="231"/>
      <c r="I375" s="231"/>
      <c r="J375" s="50"/>
      <c r="K375" s="45"/>
      <c r="M375" s="231"/>
      <c r="O375" s="45"/>
      <c r="Q375" s="231"/>
      <c r="S375" s="45"/>
    </row>
    <row r="376" spans="1:19" s="34" customFormat="1" ht="12.75" x14ac:dyDescent="0.2">
      <c r="A376" s="228"/>
      <c r="B376" s="228"/>
      <c r="C376" s="236"/>
      <c r="D376" s="236"/>
      <c r="E376" s="44"/>
      <c r="F376" s="231"/>
      <c r="G376" s="232"/>
      <c r="H376" s="231"/>
      <c r="I376" s="231"/>
      <c r="J376" s="50"/>
      <c r="K376" s="45"/>
      <c r="M376" s="231"/>
      <c r="O376" s="45"/>
      <c r="Q376" s="231"/>
      <c r="S376" s="45"/>
    </row>
    <row r="377" spans="1:19" s="34" customFormat="1" ht="12.75" x14ac:dyDescent="0.2">
      <c r="A377" s="228"/>
      <c r="B377" s="228"/>
      <c r="C377" s="236"/>
      <c r="D377" s="236"/>
      <c r="E377" s="44"/>
      <c r="F377" s="231"/>
      <c r="G377" s="232"/>
      <c r="H377" s="231"/>
      <c r="I377" s="231"/>
      <c r="J377" s="50"/>
      <c r="K377" s="45"/>
      <c r="M377" s="231"/>
      <c r="O377" s="45"/>
      <c r="Q377" s="231"/>
      <c r="S377" s="45"/>
    </row>
    <row r="378" spans="1:19" s="34" customFormat="1" ht="12.75" x14ac:dyDescent="0.2">
      <c r="A378" s="228"/>
      <c r="B378" s="228"/>
      <c r="C378" s="236"/>
      <c r="D378" s="236"/>
      <c r="E378" s="44"/>
      <c r="F378" s="231"/>
      <c r="G378" s="232"/>
      <c r="H378" s="231"/>
      <c r="I378" s="231"/>
      <c r="J378" s="50"/>
      <c r="K378" s="45"/>
      <c r="M378" s="231"/>
      <c r="O378" s="45"/>
      <c r="Q378" s="231"/>
      <c r="S378" s="45"/>
    </row>
    <row r="379" spans="1:19" s="34" customFormat="1" ht="12.75" x14ac:dyDescent="0.2">
      <c r="A379" s="228"/>
      <c r="B379" s="228"/>
      <c r="C379" s="236"/>
      <c r="D379" s="236"/>
      <c r="E379" s="44"/>
      <c r="F379" s="231"/>
      <c r="G379" s="232"/>
      <c r="H379" s="231"/>
      <c r="I379" s="231"/>
      <c r="J379" s="50"/>
      <c r="K379" s="45"/>
      <c r="M379" s="231"/>
      <c r="O379" s="45"/>
      <c r="Q379" s="231"/>
      <c r="S379" s="45"/>
    </row>
    <row r="380" spans="1:19" s="34" customFormat="1" ht="12.75" x14ac:dyDescent="0.2">
      <c r="A380" s="228"/>
      <c r="B380" s="228"/>
      <c r="C380" s="236"/>
      <c r="D380" s="236"/>
      <c r="E380" s="44"/>
      <c r="F380" s="231"/>
      <c r="G380" s="232"/>
      <c r="H380" s="231"/>
      <c r="I380" s="231"/>
      <c r="J380" s="50"/>
      <c r="K380" s="45"/>
      <c r="M380" s="231"/>
      <c r="O380" s="45"/>
      <c r="Q380" s="231"/>
      <c r="S380" s="45"/>
    </row>
    <row r="381" spans="1:19" s="34" customFormat="1" ht="12.75" x14ac:dyDescent="0.2">
      <c r="A381" s="228"/>
      <c r="B381" s="228"/>
      <c r="C381" s="236"/>
      <c r="D381" s="236"/>
      <c r="E381" s="44"/>
      <c r="F381" s="231"/>
      <c r="G381" s="232"/>
      <c r="H381" s="231"/>
      <c r="I381" s="231"/>
      <c r="J381" s="51"/>
      <c r="K381" s="45"/>
      <c r="M381" s="231"/>
      <c r="O381" s="45"/>
      <c r="Q381" s="231"/>
      <c r="S381" s="45"/>
    </row>
    <row r="382" spans="1:19" s="34" customFormat="1" ht="12.75" x14ac:dyDescent="0.2">
      <c r="A382" s="228"/>
      <c r="B382" s="228"/>
      <c r="C382" s="236"/>
      <c r="D382" s="236"/>
      <c r="E382" s="44"/>
      <c r="F382" s="231"/>
      <c r="G382" s="232"/>
      <c r="H382" s="231"/>
      <c r="I382" s="231"/>
      <c r="J382" s="51"/>
      <c r="K382" s="45"/>
      <c r="M382" s="231"/>
      <c r="O382" s="45"/>
      <c r="Q382" s="231"/>
      <c r="S382" s="45"/>
    </row>
    <row r="383" spans="1:19" s="34" customFormat="1" ht="12.75" x14ac:dyDescent="0.2">
      <c r="A383" s="228"/>
      <c r="B383" s="228"/>
      <c r="C383" s="236"/>
      <c r="D383" s="236"/>
      <c r="E383" s="44"/>
      <c r="F383" s="231"/>
      <c r="G383" s="232"/>
      <c r="H383" s="231"/>
      <c r="I383" s="231"/>
      <c r="J383" s="51"/>
      <c r="K383" s="45"/>
      <c r="M383" s="231"/>
      <c r="O383" s="45"/>
      <c r="Q383" s="231"/>
      <c r="S383" s="45"/>
    </row>
    <row r="384" spans="1:19" s="34" customFormat="1" ht="12.75" x14ac:dyDescent="0.2">
      <c r="A384" s="228"/>
      <c r="B384" s="228"/>
      <c r="C384" s="236"/>
      <c r="D384" s="236"/>
      <c r="E384" s="44"/>
      <c r="F384" s="231"/>
      <c r="G384" s="232"/>
      <c r="H384" s="231"/>
      <c r="I384" s="231"/>
      <c r="J384" s="51"/>
      <c r="K384" s="45"/>
      <c r="M384" s="231"/>
      <c r="O384" s="45"/>
      <c r="Q384" s="231"/>
      <c r="S384" s="45"/>
    </row>
    <row r="385" spans="1:19" s="34" customFormat="1" ht="12.75" x14ac:dyDescent="0.2">
      <c r="A385" s="228"/>
      <c r="B385" s="228"/>
      <c r="C385" s="236"/>
      <c r="D385" s="236"/>
      <c r="E385" s="44"/>
      <c r="F385" s="231"/>
      <c r="G385" s="232"/>
      <c r="H385" s="231"/>
      <c r="I385" s="231"/>
      <c r="J385" s="51"/>
      <c r="K385" s="45"/>
      <c r="M385" s="231"/>
      <c r="O385" s="45"/>
      <c r="Q385" s="231"/>
      <c r="S385" s="45"/>
    </row>
    <row r="386" spans="1:19" s="34" customFormat="1" ht="12.75" x14ac:dyDescent="0.2">
      <c r="A386" s="228"/>
      <c r="B386" s="228"/>
      <c r="C386" s="236"/>
      <c r="D386" s="236"/>
      <c r="E386" s="44"/>
      <c r="F386" s="231"/>
      <c r="G386" s="232"/>
      <c r="H386" s="231"/>
      <c r="I386" s="231"/>
      <c r="J386" s="51"/>
      <c r="K386" s="45"/>
      <c r="M386" s="231"/>
      <c r="O386" s="45"/>
      <c r="Q386" s="231"/>
      <c r="S386" s="45"/>
    </row>
    <row r="387" spans="1:19" s="34" customFormat="1" ht="12.75" x14ac:dyDescent="0.2">
      <c r="A387" s="228"/>
      <c r="B387" s="228"/>
      <c r="C387" s="236"/>
      <c r="D387" s="236"/>
      <c r="E387" s="44"/>
      <c r="F387" s="231"/>
      <c r="G387" s="232"/>
      <c r="H387" s="231"/>
      <c r="I387" s="231"/>
      <c r="J387" s="51"/>
      <c r="K387" s="45"/>
      <c r="M387" s="231"/>
      <c r="O387" s="45"/>
      <c r="Q387" s="231"/>
      <c r="S387" s="45"/>
    </row>
    <row r="388" spans="1:19" s="34" customFormat="1" ht="12.75" x14ac:dyDescent="0.2">
      <c r="A388" s="228"/>
      <c r="B388" s="228"/>
      <c r="C388" s="236"/>
      <c r="D388" s="236"/>
      <c r="E388" s="44"/>
      <c r="F388" s="231"/>
      <c r="G388" s="232"/>
      <c r="H388" s="231"/>
      <c r="I388" s="231"/>
      <c r="J388" s="51"/>
      <c r="K388" s="45"/>
      <c r="M388" s="231"/>
      <c r="O388" s="45"/>
      <c r="Q388" s="231"/>
      <c r="S388" s="45"/>
    </row>
    <row r="389" spans="1:19" s="34" customFormat="1" ht="12.75" x14ac:dyDescent="0.2">
      <c r="A389" s="228"/>
      <c r="B389" s="228"/>
      <c r="C389" s="236"/>
      <c r="D389" s="236"/>
      <c r="E389" s="44"/>
      <c r="F389" s="231"/>
      <c r="G389" s="232"/>
      <c r="H389" s="231"/>
      <c r="I389" s="231"/>
      <c r="J389" s="51"/>
      <c r="K389" s="45"/>
      <c r="M389" s="231"/>
      <c r="O389" s="45"/>
      <c r="Q389" s="231"/>
      <c r="S389" s="45"/>
    </row>
    <row r="390" spans="1:19" s="34" customFormat="1" ht="12.75" x14ac:dyDescent="0.2">
      <c r="A390" s="228"/>
      <c r="B390" s="228"/>
      <c r="C390" s="236"/>
      <c r="D390" s="236"/>
      <c r="E390" s="44"/>
      <c r="F390" s="231"/>
      <c r="G390" s="232"/>
      <c r="H390" s="231"/>
      <c r="I390" s="231"/>
      <c r="J390" s="51"/>
      <c r="K390" s="45"/>
      <c r="M390" s="231"/>
      <c r="O390" s="45"/>
      <c r="Q390" s="231"/>
      <c r="S390" s="45"/>
    </row>
    <row r="391" spans="1:19" s="34" customFormat="1" ht="12.75" x14ac:dyDescent="0.2">
      <c r="A391" s="228"/>
      <c r="B391" s="228"/>
      <c r="C391" s="236"/>
      <c r="D391" s="236"/>
      <c r="E391" s="44"/>
      <c r="F391" s="231"/>
      <c r="G391" s="232"/>
      <c r="H391" s="231"/>
      <c r="I391" s="231"/>
      <c r="J391" s="51"/>
      <c r="K391" s="45"/>
      <c r="M391" s="231"/>
      <c r="O391" s="45"/>
      <c r="Q391" s="231"/>
      <c r="S391" s="45"/>
    </row>
    <row r="392" spans="1:19" s="34" customFormat="1" ht="12.75" x14ac:dyDescent="0.2">
      <c r="A392" s="228"/>
      <c r="B392" s="228"/>
      <c r="C392" s="236"/>
      <c r="D392" s="236"/>
      <c r="E392" s="44"/>
      <c r="F392" s="231"/>
      <c r="G392" s="232"/>
      <c r="H392" s="231"/>
      <c r="I392" s="231"/>
      <c r="J392" s="51"/>
      <c r="K392" s="45"/>
      <c r="M392" s="231"/>
      <c r="O392" s="45"/>
      <c r="Q392" s="231"/>
      <c r="S392" s="45"/>
    </row>
    <row r="393" spans="1:19" s="34" customFormat="1" ht="12.75" x14ac:dyDescent="0.2">
      <c r="A393" s="228"/>
      <c r="B393" s="228"/>
      <c r="C393" s="236"/>
      <c r="D393" s="236"/>
      <c r="E393" s="44"/>
      <c r="F393" s="231"/>
      <c r="G393" s="232"/>
      <c r="H393" s="231"/>
      <c r="I393" s="231"/>
      <c r="J393" s="51"/>
      <c r="K393" s="45"/>
      <c r="M393" s="231"/>
      <c r="O393" s="45"/>
      <c r="Q393" s="231"/>
      <c r="S393" s="45"/>
    </row>
    <row r="394" spans="1:19" s="34" customFormat="1" ht="12.75" x14ac:dyDescent="0.2">
      <c r="A394" s="228"/>
      <c r="B394" s="228"/>
      <c r="C394" s="236"/>
      <c r="D394" s="236"/>
      <c r="E394" s="44"/>
      <c r="F394" s="231"/>
      <c r="G394" s="232"/>
      <c r="H394" s="231"/>
      <c r="I394" s="231"/>
      <c r="J394" s="51"/>
      <c r="K394" s="45"/>
      <c r="M394" s="231"/>
      <c r="O394" s="45"/>
      <c r="Q394" s="231"/>
      <c r="S394" s="45"/>
    </row>
    <row r="395" spans="1:19" s="34" customFormat="1" ht="12.75" x14ac:dyDescent="0.2">
      <c r="A395" s="228"/>
      <c r="B395" s="228"/>
      <c r="C395" s="236"/>
      <c r="D395" s="236"/>
      <c r="E395" s="44"/>
      <c r="F395" s="231"/>
      <c r="G395" s="232"/>
      <c r="H395" s="231"/>
      <c r="I395" s="231"/>
      <c r="J395" s="51"/>
      <c r="K395" s="45"/>
      <c r="M395" s="231"/>
      <c r="O395" s="45"/>
      <c r="Q395" s="231"/>
      <c r="S395" s="45"/>
    </row>
    <row r="396" spans="1:19" s="34" customFormat="1" ht="12.75" x14ac:dyDescent="0.2">
      <c r="A396" s="228"/>
      <c r="B396" s="228"/>
      <c r="C396" s="236"/>
      <c r="D396" s="236"/>
      <c r="E396" s="44"/>
      <c r="F396" s="231"/>
      <c r="G396" s="232"/>
      <c r="H396" s="231"/>
      <c r="I396" s="231"/>
      <c r="J396" s="51"/>
      <c r="K396" s="45"/>
      <c r="M396" s="231"/>
      <c r="O396" s="45"/>
      <c r="Q396" s="231"/>
      <c r="S396" s="45"/>
    </row>
    <row r="397" spans="1:19" s="34" customFormat="1" ht="12.75" x14ac:dyDescent="0.2">
      <c r="A397" s="228"/>
      <c r="B397" s="228"/>
      <c r="C397" s="236"/>
      <c r="D397" s="236"/>
      <c r="E397" s="44"/>
      <c r="F397" s="231"/>
      <c r="G397" s="232"/>
      <c r="H397" s="231"/>
      <c r="I397" s="231"/>
      <c r="J397" s="51"/>
      <c r="K397" s="45"/>
      <c r="M397" s="231"/>
      <c r="O397" s="45"/>
      <c r="Q397" s="231"/>
      <c r="S397" s="45"/>
    </row>
    <row r="398" spans="1:19" s="34" customFormat="1" ht="12.75" x14ac:dyDescent="0.2">
      <c r="A398" s="228"/>
      <c r="B398" s="228"/>
      <c r="C398" s="236"/>
      <c r="D398" s="236"/>
      <c r="E398" s="44"/>
      <c r="F398" s="231"/>
      <c r="G398" s="232"/>
      <c r="H398" s="231"/>
      <c r="I398" s="231"/>
      <c r="J398" s="51"/>
      <c r="K398" s="45"/>
      <c r="M398" s="231"/>
      <c r="O398" s="45"/>
      <c r="Q398" s="231"/>
      <c r="S398" s="45"/>
    </row>
    <row r="399" spans="1:19" s="34" customFormat="1" ht="12.75" x14ac:dyDescent="0.2">
      <c r="A399" s="228"/>
      <c r="B399" s="228"/>
      <c r="C399" s="236"/>
      <c r="D399" s="236"/>
      <c r="E399" s="44"/>
      <c r="F399" s="231"/>
      <c r="G399" s="232"/>
      <c r="H399" s="231"/>
      <c r="I399" s="231"/>
      <c r="J399" s="51"/>
      <c r="K399" s="45"/>
      <c r="M399" s="231"/>
      <c r="O399" s="45"/>
      <c r="Q399" s="231"/>
      <c r="S399" s="45"/>
    </row>
    <row r="400" spans="1:19" s="34" customFormat="1" ht="12.75" x14ac:dyDescent="0.2">
      <c r="A400" s="228"/>
      <c r="B400" s="228"/>
      <c r="C400" s="236"/>
      <c r="D400" s="236"/>
      <c r="E400" s="44"/>
      <c r="F400" s="231"/>
      <c r="G400" s="232"/>
      <c r="H400" s="231"/>
      <c r="I400" s="231"/>
      <c r="J400" s="51"/>
      <c r="K400" s="45"/>
      <c r="M400" s="231"/>
      <c r="O400" s="45"/>
      <c r="Q400" s="231"/>
      <c r="S400" s="45"/>
    </row>
    <row r="401" spans="1:19" s="34" customFormat="1" ht="12.75" x14ac:dyDescent="0.2">
      <c r="A401" s="228"/>
      <c r="B401" s="228"/>
      <c r="C401" s="236"/>
      <c r="D401" s="236"/>
      <c r="E401" s="44"/>
      <c r="F401" s="231"/>
      <c r="G401" s="232"/>
      <c r="H401" s="231"/>
      <c r="I401" s="231"/>
      <c r="J401" s="51"/>
      <c r="K401" s="45"/>
      <c r="M401" s="231"/>
      <c r="O401" s="45"/>
      <c r="Q401" s="231"/>
      <c r="S401" s="45"/>
    </row>
    <row r="402" spans="1:19" s="34" customFormat="1" ht="12.75" x14ac:dyDescent="0.2">
      <c r="A402" s="228"/>
      <c r="B402" s="228"/>
      <c r="C402" s="236"/>
      <c r="D402" s="236"/>
      <c r="E402" s="44"/>
      <c r="F402" s="231"/>
      <c r="G402" s="232"/>
      <c r="H402" s="231"/>
      <c r="I402" s="231"/>
      <c r="J402" s="51"/>
      <c r="K402" s="45"/>
      <c r="M402" s="231"/>
      <c r="O402" s="45"/>
      <c r="Q402" s="231"/>
      <c r="S402" s="45"/>
    </row>
    <row r="403" spans="1:19" s="34" customFormat="1" ht="12.75" x14ac:dyDescent="0.2">
      <c r="A403" s="228"/>
      <c r="B403" s="228"/>
      <c r="C403" s="236"/>
      <c r="D403" s="236"/>
      <c r="E403" s="44"/>
      <c r="F403" s="231"/>
      <c r="G403" s="232"/>
      <c r="H403" s="231"/>
      <c r="I403" s="231"/>
      <c r="J403" s="51"/>
      <c r="K403" s="45"/>
      <c r="M403" s="231"/>
      <c r="O403" s="45"/>
      <c r="Q403" s="231"/>
      <c r="S403" s="45"/>
    </row>
    <row r="404" spans="1:19" s="34" customFormat="1" ht="12.75" x14ac:dyDescent="0.2">
      <c r="A404" s="228"/>
      <c r="B404" s="228"/>
      <c r="C404" s="236"/>
      <c r="D404" s="236"/>
      <c r="E404" s="44"/>
      <c r="F404" s="231"/>
      <c r="G404" s="232"/>
      <c r="H404" s="231"/>
      <c r="I404" s="231"/>
      <c r="J404" s="51"/>
      <c r="K404" s="45"/>
      <c r="M404" s="231"/>
      <c r="O404" s="45"/>
      <c r="Q404" s="231"/>
      <c r="S404" s="45"/>
    </row>
    <row r="405" spans="1:19" s="34" customFormat="1" ht="12.75" x14ac:dyDescent="0.2">
      <c r="A405" s="228"/>
      <c r="B405" s="228"/>
      <c r="C405" s="236"/>
      <c r="D405" s="236"/>
      <c r="E405" s="44"/>
      <c r="F405" s="231"/>
      <c r="G405" s="232"/>
      <c r="H405" s="231"/>
      <c r="I405" s="231"/>
      <c r="J405" s="51"/>
      <c r="K405" s="45"/>
      <c r="M405" s="231"/>
      <c r="O405" s="45"/>
      <c r="Q405" s="231"/>
      <c r="S405" s="45"/>
    </row>
    <row r="406" spans="1:19" s="34" customFormat="1" ht="12.75" x14ac:dyDescent="0.2">
      <c r="A406" s="228"/>
      <c r="B406" s="228"/>
      <c r="C406" s="236"/>
      <c r="D406" s="236"/>
      <c r="E406" s="44"/>
      <c r="F406" s="231"/>
      <c r="G406" s="232"/>
      <c r="H406" s="231"/>
      <c r="I406" s="231"/>
      <c r="J406" s="51"/>
      <c r="K406" s="45"/>
      <c r="M406" s="231"/>
      <c r="O406" s="45"/>
      <c r="Q406" s="231"/>
      <c r="S406" s="45"/>
    </row>
    <row r="407" spans="1:19" s="34" customFormat="1" ht="12.75" x14ac:dyDescent="0.2">
      <c r="A407" s="228"/>
      <c r="B407" s="228"/>
      <c r="C407" s="236"/>
      <c r="D407" s="236"/>
      <c r="E407" s="44"/>
      <c r="F407" s="231"/>
      <c r="G407" s="232"/>
      <c r="H407" s="231"/>
      <c r="I407" s="231"/>
      <c r="J407" s="51"/>
      <c r="K407" s="45"/>
      <c r="M407" s="231"/>
      <c r="O407" s="45"/>
      <c r="Q407" s="231"/>
      <c r="S407" s="45"/>
    </row>
    <row r="408" spans="1:19" s="34" customFormat="1" ht="12.75" x14ac:dyDescent="0.2">
      <c r="A408" s="228"/>
      <c r="B408" s="228"/>
      <c r="C408" s="236"/>
      <c r="D408" s="236"/>
      <c r="E408" s="44"/>
      <c r="F408" s="231"/>
      <c r="G408" s="232"/>
      <c r="H408" s="231"/>
      <c r="I408" s="231"/>
      <c r="J408" s="51"/>
      <c r="K408" s="45"/>
      <c r="M408" s="231"/>
      <c r="O408" s="45"/>
      <c r="Q408" s="231"/>
      <c r="S408" s="45"/>
    </row>
    <row r="409" spans="1:19" s="34" customFormat="1" ht="12.75" x14ac:dyDescent="0.2">
      <c r="A409" s="228"/>
      <c r="B409" s="228"/>
      <c r="C409" s="236"/>
      <c r="D409" s="236"/>
      <c r="E409" s="44"/>
      <c r="F409" s="231"/>
      <c r="G409" s="232"/>
      <c r="H409" s="231"/>
      <c r="I409" s="231"/>
      <c r="J409" s="51"/>
      <c r="K409" s="45"/>
      <c r="M409" s="231"/>
      <c r="O409" s="45"/>
      <c r="Q409" s="231"/>
      <c r="S409" s="45"/>
    </row>
    <row r="410" spans="1:19" s="34" customFormat="1" ht="12.75" x14ac:dyDescent="0.2">
      <c r="A410" s="228"/>
      <c r="B410" s="228"/>
      <c r="C410" s="236"/>
      <c r="D410" s="236"/>
      <c r="E410" s="44"/>
      <c r="F410" s="231"/>
      <c r="G410" s="232"/>
      <c r="H410" s="231"/>
      <c r="I410" s="231"/>
      <c r="J410" s="51"/>
      <c r="K410" s="45"/>
      <c r="M410" s="231"/>
      <c r="O410" s="45"/>
      <c r="Q410" s="231"/>
      <c r="S410" s="45"/>
    </row>
    <row r="411" spans="1:19" s="34" customFormat="1" ht="12.75" x14ac:dyDescent="0.2">
      <c r="A411" s="228"/>
      <c r="B411" s="228"/>
      <c r="C411" s="236"/>
      <c r="D411" s="236"/>
      <c r="E411" s="44"/>
      <c r="F411" s="231"/>
      <c r="G411" s="232"/>
      <c r="H411" s="231"/>
      <c r="I411" s="231"/>
      <c r="J411" s="51"/>
      <c r="K411" s="45"/>
      <c r="M411" s="231"/>
      <c r="O411" s="45"/>
      <c r="Q411" s="231"/>
      <c r="S411" s="45"/>
    </row>
    <row r="412" spans="1:19" s="34" customFormat="1" ht="12.75" x14ac:dyDescent="0.2">
      <c r="A412" s="228"/>
      <c r="B412" s="228"/>
      <c r="C412" s="236"/>
      <c r="D412" s="236"/>
      <c r="E412" s="44"/>
      <c r="F412" s="231"/>
      <c r="G412" s="232"/>
      <c r="H412" s="231"/>
      <c r="I412" s="231"/>
      <c r="J412" s="51"/>
      <c r="K412" s="45"/>
      <c r="M412" s="231"/>
      <c r="O412" s="45"/>
      <c r="Q412" s="231"/>
      <c r="S412" s="45"/>
    </row>
    <row r="413" spans="1:19" s="34" customFormat="1" ht="12.75" x14ac:dyDescent="0.2">
      <c r="A413" s="228"/>
      <c r="B413" s="228"/>
      <c r="C413" s="236"/>
      <c r="D413" s="236"/>
      <c r="E413" s="44"/>
      <c r="F413" s="231"/>
      <c r="G413" s="232"/>
      <c r="H413" s="231"/>
      <c r="I413" s="231"/>
      <c r="J413" s="51"/>
      <c r="K413" s="45"/>
      <c r="M413" s="231"/>
      <c r="O413" s="45"/>
      <c r="Q413" s="231"/>
      <c r="S413" s="45"/>
    </row>
    <row r="414" spans="1:19" s="34" customFormat="1" ht="12.75" x14ac:dyDescent="0.2">
      <c r="A414" s="228"/>
      <c r="B414" s="228"/>
      <c r="C414" s="236"/>
      <c r="D414" s="236"/>
      <c r="E414" s="44"/>
      <c r="F414" s="231"/>
      <c r="G414" s="232"/>
      <c r="H414" s="231"/>
      <c r="I414" s="231"/>
      <c r="J414" s="51"/>
      <c r="K414" s="45"/>
      <c r="M414" s="231"/>
      <c r="O414" s="45"/>
      <c r="Q414" s="231"/>
      <c r="S414" s="45"/>
    </row>
    <row r="415" spans="1:19" s="34" customFormat="1" ht="12.75" x14ac:dyDescent="0.2">
      <c r="A415" s="228"/>
      <c r="B415" s="228"/>
      <c r="C415" s="236"/>
      <c r="D415" s="236"/>
      <c r="E415" s="44"/>
      <c r="F415" s="231"/>
      <c r="G415" s="232"/>
      <c r="H415" s="231"/>
      <c r="I415" s="231"/>
      <c r="J415" s="51"/>
      <c r="K415" s="45"/>
      <c r="M415" s="231"/>
      <c r="O415" s="45"/>
      <c r="Q415" s="231"/>
      <c r="S415" s="45"/>
    </row>
    <row r="416" spans="1:19" s="34" customFormat="1" ht="12.75" x14ac:dyDescent="0.2">
      <c r="A416" s="228"/>
      <c r="B416" s="228"/>
      <c r="C416" s="236"/>
      <c r="D416" s="236"/>
      <c r="E416" s="44"/>
      <c r="F416" s="231"/>
      <c r="G416" s="232"/>
      <c r="H416" s="231"/>
      <c r="I416" s="231"/>
      <c r="J416" s="51"/>
      <c r="K416" s="45"/>
      <c r="M416" s="231"/>
      <c r="O416" s="45"/>
      <c r="Q416" s="231"/>
      <c r="S416" s="45"/>
    </row>
    <row r="417" spans="1:19" s="34" customFormat="1" ht="12.75" x14ac:dyDescent="0.2">
      <c r="A417" s="228"/>
      <c r="B417" s="228"/>
      <c r="C417" s="236"/>
      <c r="D417" s="236"/>
      <c r="E417" s="44"/>
      <c r="F417" s="231"/>
      <c r="G417" s="232"/>
      <c r="H417" s="231"/>
      <c r="I417" s="231"/>
      <c r="J417" s="51"/>
      <c r="K417" s="45"/>
      <c r="M417" s="231"/>
      <c r="O417" s="45"/>
      <c r="Q417" s="231"/>
      <c r="S417" s="45"/>
    </row>
    <row r="418" spans="1:19" s="34" customFormat="1" ht="12.75" x14ac:dyDescent="0.2">
      <c r="A418" s="228"/>
      <c r="B418" s="228"/>
      <c r="C418" s="236"/>
      <c r="D418" s="236"/>
      <c r="E418" s="44"/>
      <c r="F418" s="231"/>
      <c r="G418" s="232"/>
      <c r="H418" s="231"/>
      <c r="I418" s="231"/>
      <c r="J418" s="51"/>
      <c r="K418" s="45"/>
      <c r="M418" s="231"/>
      <c r="O418" s="45"/>
      <c r="Q418" s="231"/>
      <c r="S418" s="45"/>
    </row>
    <row r="419" spans="1:19" s="34" customFormat="1" ht="12.75" x14ac:dyDescent="0.2">
      <c r="A419" s="228"/>
      <c r="B419" s="228"/>
      <c r="C419" s="236"/>
      <c r="D419" s="236"/>
      <c r="E419" s="44"/>
      <c r="F419" s="231"/>
      <c r="G419" s="232"/>
      <c r="H419" s="231"/>
      <c r="I419" s="231"/>
      <c r="J419" s="51"/>
      <c r="K419" s="45"/>
      <c r="M419" s="231"/>
      <c r="O419" s="45"/>
      <c r="Q419" s="231"/>
      <c r="S419" s="45"/>
    </row>
    <row r="420" spans="1:19" s="34" customFormat="1" ht="12.75" x14ac:dyDescent="0.2">
      <c r="A420" s="228"/>
      <c r="B420" s="228"/>
      <c r="C420" s="236"/>
      <c r="D420" s="236"/>
      <c r="E420" s="44"/>
      <c r="F420" s="231"/>
      <c r="G420" s="232"/>
      <c r="H420" s="231"/>
      <c r="I420" s="231"/>
      <c r="J420" s="51"/>
      <c r="K420" s="45"/>
      <c r="M420" s="231"/>
      <c r="O420" s="45"/>
      <c r="Q420" s="231"/>
      <c r="S420" s="45"/>
    </row>
    <row r="421" spans="1:19" s="34" customFormat="1" ht="12.75" x14ac:dyDescent="0.2">
      <c r="A421" s="228"/>
      <c r="B421" s="228"/>
      <c r="C421" s="236"/>
      <c r="D421" s="236"/>
      <c r="E421" s="44"/>
      <c r="F421" s="231"/>
      <c r="G421" s="232"/>
      <c r="H421" s="231"/>
      <c r="I421" s="231"/>
      <c r="J421" s="51"/>
      <c r="K421" s="45"/>
      <c r="M421" s="231"/>
      <c r="O421" s="45"/>
      <c r="Q421" s="231"/>
      <c r="S421" s="45"/>
    </row>
    <row r="422" spans="1:19" s="34" customFormat="1" ht="12.75" x14ac:dyDescent="0.2">
      <c r="A422" s="228"/>
      <c r="B422" s="228"/>
      <c r="C422" s="236"/>
      <c r="D422" s="236"/>
      <c r="E422" s="44"/>
      <c r="F422" s="231"/>
      <c r="G422" s="232"/>
      <c r="H422" s="231"/>
      <c r="I422" s="231"/>
      <c r="J422" s="51"/>
      <c r="K422" s="45"/>
      <c r="M422" s="231"/>
      <c r="O422" s="45"/>
      <c r="Q422" s="231"/>
      <c r="S422" s="45"/>
    </row>
    <row r="423" spans="1:19" s="34" customFormat="1" ht="12.75" x14ac:dyDescent="0.2">
      <c r="A423" s="228"/>
      <c r="B423" s="228"/>
      <c r="C423" s="236"/>
      <c r="D423" s="236"/>
      <c r="E423" s="44"/>
      <c r="F423" s="231"/>
      <c r="G423" s="232"/>
      <c r="H423" s="231"/>
      <c r="I423" s="231"/>
      <c r="J423" s="51"/>
      <c r="K423" s="45"/>
      <c r="M423" s="231"/>
      <c r="O423" s="45"/>
      <c r="Q423" s="231"/>
      <c r="S423" s="45"/>
    </row>
    <row r="424" spans="1:19" s="34" customFormat="1" ht="12.75" x14ac:dyDescent="0.2">
      <c r="A424" s="228"/>
      <c r="B424" s="228"/>
      <c r="C424" s="236"/>
      <c r="D424" s="236"/>
      <c r="E424" s="44"/>
      <c r="F424" s="231"/>
      <c r="G424" s="232"/>
      <c r="H424" s="231"/>
      <c r="I424" s="231"/>
      <c r="J424" s="51"/>
      <c r="K424" s="45"/>
      <c r="M424" s="231"/>
      <c r="O424" s="45"/>
      <c r="Q424" s="231"/>
      <c r="S424" s="45"/>
    </row>
    <row r="425" spans="1:19" s="34" customFormat="1" ht="12.75" x14ac:dyDescent="0.2">
      <c r="A425" s="228"/>
      <c r="B425" s="228"/>
      <c r="C425" s="236"/>
      <c r="D425" s="236"/>
      <c r="E425" s="44"/>
      <c r="F425" s="231"/>
      <c r="G425" s="232"/>
      <c r="H425" s="231"/>
      <c r="I425" s="231"/>
      <c r="J425" s="51"/>
      <c r="K425" s="45"/>
      <c r="M425" s="231"/>
      <c r="O425" s="45"/>
      <c r="Q425" s="231"/>
      <c r="S425" s="45"/>
    </row>
    <row r="426" spans="1:19" s="34" customFormat="1" ht="12.75" x14ac:dyDescent="0.2">
      <c r="A426" s="228"/>
      <c r="B426" s="228"/>
      <c r="C426" s="236"/>
      <c r="D426" s="236"/>
      <c r="E426" s="44"/>
      <c r="F426" s="231"/>
      <c r="G426" s="232"/>
      <c r="H426" s="231"/>
      <c r="I426" s="231"/>
      <c r="J426" s="51"/>
      <c r="K426" s="45"/>
      <c r="M426" s="231"/>
      <c r="O426" s="45"/>
      <c r="Q426" s="231"/>
      <c r="S426" s="45"/>
    </row>
    <row r="427" spans="1:19" s="34" customFormat="1" ht="12.75" x14ac:dyDescent="0.2">
      <c r="A427" s="228"/>
      <c r="B427" s="228"/>
      <c r="C427" s="236"/>
      <c r="D427" s="236"/>
      <c r="E427" s="44"/>
      <c r="F427" s="231"/>
      <c r="G427" s="232"/>
      <c r="H427" s="231"/>
      <c r="I427" s="231"/>
      <c r="J427" s="51"/>
      <c r="K427" s="45"/>
      <c r="M427" s="231"/>
      <c r="O427" s="45"/>
      <c r="Q427" s="231"/>
      <c r="S427" s="45"/>
    </row>
    <row r="428" spans="1:19" s="34" customFormat="1" ht="12.75" x14ac:dyDescent="0.2">
      <c r="A428" s="228"/>
      <c r="B428" s="228"/>
      <c r="C428" s="236"/>
      <c r="D428" s="236"/>
      <c r="E428" s="44"/>
      <c r="F428" s="231"/>
      <c r="G428" s="232"/>
      <c r="H428" s="231"/>
      <c r="I428" s="231"/>
      <c r="J428" s="51"/>
      <c r="K428" s="45"/>
      <c r="M428" s="231"/>
      <c r="O428" s="45"/>
      <c r="Q428" s="231"/>
      <c r="S428" s="45"/>
    </row>
    <row r="429" spans="1:19" s="34" customFormat="1" ht="12.75" x14ac:dyDescent="0.2">
      <c r="A429" s="228"/>
      <c r="B429" s="228"/>
      <c r="C429" s="236"/>
      <c r="D429" s="236"/>
      <c r="E429" s="44"/>
      <c r="F429" s="231"/>
      <c r="G429" s="232"/>
      <c r="H429" s="231"/>
      <c r="I429" s="231"/>
      <c r="J429" s="51"/>
      <c r="K429" s="45"/>
      <c r="M429" s="231"/>
      <c r="O429" s="45"/>
      <c r="Q429" s="231"/>
      <c r="S429" s="45"/>
    </row>
    <row r="430" spans="1:19" s="34" customFormat="1" ht="12.75" x14ac:dyDescent="0.2">
      <c r="A430" s="228"/>
      <c r="B430" s="228"/>
      <c r="C430" s="236"/>
      <c r="D430" s="236"/>
      <c r="E430" s="44"/>
      <c r="F430" s="231"/>
      <c r="G430" s="232"/>
      <c r="H430" s="231"/>
      <c r="I430" s="231"/>
      <c r="J430" s="51"/>
      <c r="K430" s="45"/>
      <c r="M430" s="231"/>
      <c r="O430" s="45"/>
      <c r="Q430" s="231"/>
      <c r="S430" s="45"/>
    </row>
    <row r="431" spans="1:19" s="34" customFormat="1" ht="12.75" x14ac:dyDescent="0.2">
      <c r="A431" s="228"/>
      <c r="B431" s="228"/>
      <c r="C431" s="236"/>
      <c r="D431" s="236"/>
      <c r="E431" s="44"/>
      <c r="F431" s="231"/>
      <c r="G431" s="232"/>
      <c r="H431" s="231"/>
      <c r="I431" s="231"/>
      <c r="J431" s="51"/>
      <c r="K431" s="45"/>
      <c r="M431" s="231"/>
      <c r="O431" s="45"/>
      <c r="Q431" s="231"/>
      <c r="S431" s="45"/>
    </row>
  </sheetData>
  <dataConsolidate/>
  <mergeCells count="12">
    <mergeCell ref="A2:C2"/>
    <mergeCell ref="O3:O4"/>
    <mergeCell ref="Q3:Q4"/>
    <mergeCell ref="R3:R4"/>
    <mergeCell ref="S3:S4"/>
    <mergeCell ref="M3:M4"/>
    <mergeCell ref="N3:N4"/>
    <mergeCell ref="A6:A7"/>
    <mergeCell ref="B6:B7"/>
    <mergeCell ref="E3:E4"/>
    <mergeCell ref="G3:J3"/>
    <mergeCell ref="K3:K4"/>
  </mergeCells>
  <conditionalFormatting sqref="N6 J6 F5:F6 H5:I5 L5:M5 Q5 R6">
    <cfRule type="cellIs" dxfId="0" priority="1" stopIfTrue="1" operator="equal">
      <formula>"e"</formula>
    </cfRule>
  </conditionalFormatting>
  <hyperlinks>
    <hyperlink ref="A2" location="Contents!A1" display="ï Return to contents"/>
  </hyperlinks>
  <pageMargins left="0.39370078740157483" right="0.39370078740157483" top="0.39370078740157483" bottom="0.39370078740157483" header="0.51181102362204722" footer="0.51181102362204722"/>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3"/>
  <sheetViews>
    <sheetView showGridLines="0" zoomScale="80" zoomScaleNormal="80" workbookViewId="0">
      <selection activeCell="C12" sqref="C12:G12"/>
    </sheetView>
  </sheetViews>
  <sheetFormatPr defaultRowHeight="12.75" x14ac:dyDescent="0.2"/>
  <cols>
    <col min="1" max="1" width="4.5703125" style="641" customWidth="1"/>
    <col min="2" max="2" width="52.28515625" style="642" customWidth="1"/>
    <col min="3" max="3" width="9.140625" style="642" customWidth="1"/>
    <col min="4" max="4" width="10.28515625" style="642" customWidth="1"/>
    <col min="5" max="5" width="10.7109375" style="642" customWidth="1"/>
    <col min="6" max="7" width="10.42578125" style="642" customWidth="1"/>
    <col min="8" max="8" width="12" style="642" customWidth="1"/>
    <col min="9" max="9" width="12.85546875" style="642" customWidth="1"/>
    <col min="10" max="10" width="10.5703125" style="642" customWidth="1"/>
    <col min="11" max="11" width="11.5703125" style="642" customWidth="1"/>
    <col min="12" max="12" width="9.7109375" style="642" customWidth="1"/>
    <col min="13" max="13" width="9.85546875" style="642" customWidth="1"/>
    <col min="14" max="14" width="10" style="642" customWidth="1"/>
    <col min="15" max="15" width="9.140625" style="642"/>
    <col min="16" max="16" width="0.140625" style="642" customWidth="1"/>
    <col min="17" max="16384" width="9.140625" style="641"/>
  </cols>
  <sheetData>
    <row r="1" spans="1:16" s="609" customFormat="1" x14ac:dyDescent="0.2">
      <c r="A1" s="607"/>
      <c r="B1" s="608"/>
      <c r="C1" s="608"/>
      <c r="D1" s="608"/>
      <c r="E1" s="608"/>
      <c r="F1" s="608"/>
      <c r="G1" s="608"/>
      <c r="H1" s="608"/>
      <c r="I1" s="608"/>
      <c r="J1" s="608"/>
      <c r="K1" s="608"/>
      <c r="L1" s="608"/>
      <c r="M1" s="608"/>
      <c r="N1" s="608"/>
      <c r="O1" s="608"/>
      <c r="P1" s="608"/>
    </row>
    <row r="2" spans="1:16" s="609" customFormat="1" x14ac:dyDescent="0.2">
      <c r="A2" s="607"/>
      <c r="B2" s="608"/>
      <c r="C2" s="608"/>
      <c r="D2" s="608"/>
      <c r="E2" s="608"/>
      <c r="F2" s="608"/>
      <c r="G2" s="608"/>
      <c r="H2" s="608"/>
      <c r="I2" s="608"/>
      <c r="J2" s="608"/>
      <c r="K2" s="608"/>
      <c r="L2" s="608"/>
      <c r="M2" s="608"/>
      <c r="N2" s="608"/>
      <c r="O2" s="608"/>
      <c r="P2" s="608"/>
    </row>
    <row r="3" spans="1:16" s="609" customFormat="1" x14ac:dyDescent="0.2">
      <c r="A3" s="607"/>
      <c r="B3" s="608"/>
      <c r="C3" s="608"/>
      <c r="D3" s="608"/>
      <c r="E3" s="608"/>
      <c r="F3" s="608"/>
      <c r="G3" s="608"/>
      <c r="H3" s="608"/>
      <c r="I3" s="608"/>
      <c r="J3" s="608"/>
      <c r="K3" s="608"/>
      <c r="L3" s="608"/>
      <c r="M3" s="608"/>
      <c r="N3" s="608"/>
      <c r="O3" s="608"/>
      <c r="P3" s="608"/>
    </row>
    <row r="4" spans="1:16" s="609" customFormat="1" x14ac:dyDescent="0.2">
      <c r="A4" s="607"/>
      <c r="B4" s="608"/>
      <c r="C4" s="608"/>
      <c r="D4" s="608"/>
      <c r="E4" s="608"/>
      <c r="F4" s="608"/>
      <c r="G4" s="608"/>
      <c r="H4" s="608"/>
      <c r="I4" s="608"/>
      <c r="J4" s="608"/>
      <c r="K4" s="608"/>
      <c r="L4" s="608"/>
      <c r="M4" s="608"/>
      <c r="N4" s="608"/>
      <c r="O4" s="608"/>
      <c r="P4" s="608"/>
    </row>
    <row r="5" spans="1:16" s="609" customFormat="1" ht="33.75" customHeight="1" x14ac:dyDescent="0.2">
      <c r="A5" s="607"/>
      <c r="B5" s="608"/>
      <c r="C5" s="608"/>
      <c r="D5" s="608"/>
      <c r="E5" s="608"/>
      <c r="F5" s="608"/>
      <c r="G5" s="610"/>
      <c r="H5" s="610"/>
      <c r="I5" s="608"/>
      <c r="J5" s="608"/>
      <c r="K5" s="608"/>
      <c r="L5" s="608"/>
      <c r="M5" s="608"/>
      <c r="N5" s="608"/>
      <c r="O5" s="608"/>
      <c r="P5" s="608"/>
    </row>
    <row r="6" spans="1:16" s="609" customFormat="1" ht="12.75" customHeight="1" x14ac:dyDescent="0.2">
      <c r="A6" s="607"/>
      <c r="B6" s="608"/>
      <c r="C6" s="608"/>
      <c r="D6" s="608"/>
      <c r="E6" s="610"/>
      <c r="F6" s="610"/>
      <c r="G6" s="610"/>
      <c r="H6" s="610"/>
      <c r="I6" s="608"/>
      <c r="J6" s="608"/>
      <c r="K6" s="608"/>
      <c r="L6" s="608"/>
      <c r="M6" s="608"/>
      <c r="N6" s="608"/>
      <c r="O6" s="608"/>
      <c r="P6" s="608"/>
    </row>
    <row r="7" spans="1:16" s="609" customFormat="1" x14ac:dyDescent="0.2">
      <c r="A7" s="607"/>
      <c r="B7" s="608"/>
      <c r="C7" s="608"/>
      <c r="D7" s="608"/>
      <c r="E7" s="608"/>
      <c r="F7" s="608"/>
      <c r="G7" s="608"/>
      <c r="H7" s="608"/>
      <c r="I7" s="608"/>
      <c r="J7" s="608"/>
      <c r="K7" s="608"/>
      <c r="L7" s="608"/>
      <c r="M7" s="608"/>
      <c r="N7" s="608"/>
      <c r="O7" s="608"/>
      <c r="P7" s="608"/>
    </row>
    <row r="8" spans="1:16" s="609" customFormat="1" x14ac:dyDescent="0.2">
      <c r="A8" s="607"/>
      <c r="B8" s="608"/>
      <c r="C8" s="608"/>
      <c r="D8" s="608"/>
      <c r="E8" s="608"/>
      <c r="F8" s="608"/>
      <c r="G8" s="608"/>
      <c r="H8" s="608"/>
      <c r="I8" s="608"/>
      <c r="J8" s="608"/>
      <c r="K8" s="608"/>
      <c r="L8" s="608"/>
      <c r="M8" s="608"/>
      <c r="N8" s="608"/>
      <c r="O8" s="608"/>
      <c r="P8" s="608"/>
    </row>
    <row r="9" spans="1:16" s="609" customFormat="1" ht="33.75" customHeight="1" x14ac:dyDescent="0.2">
      <c r="A9" s="607"/>
      <c r="B9" s="713" t="s">
        <v>1155</v>
      </c>
      <c r="C9" s="713"/>
      <c r="D9" s="713"/>
      <c r="E9" s="713"/>
      <c r="F9" s="713"/>
      <c r="G9" s="713"/>
      <c r="H9" s="713"/>
      <c r="I9" s="713"/>
      <c r="J9" s="713"/>
      <c r="K9" s="713"/>
      <c r="L9" s="611"/>
      <c r="M9" s="611"/>
      <c r="N9" s="611"/>
      <c r="O9" s="608"/>
      <c r="P9" s="608"/>
    </row>
    <row r="10" spans="1:16" s="609" customFormat="1" ht="16.5" customHeight="1" x14ac:dyDescent="0.2">
      <c r="A10" s="607"/>
      <c r="B10" s="611"/>
      <c r="C10" s="611"/>
      <c r="D10" s="611"/>
      <c r="E10" s="611"/>
      <c r="F10" s="611"/>
      <c r="G10" s="611"/>
      <c r="H10" s="611"/>
      <c r="I10" s="611"/>
      <c r="J10" s="611"/>
      <c r="K10" s="611"/>
      <c r="L10" s="611"/>
      <c r="M10" s="611"/>
      <c r="N10" s="611"/>
      <c r="O10" s="608"/>
      <c r="P10" s="608"/>
    </row>
    <row r="11" spans="1:16" s="609" customFormat="1" ht="13.5" thickBot="1" x14ac:dyDescent="0.25">
      <c r="A11" s="607"/>
      <c r="B11" s="612" t="s">
        <v>1141</v>
      </c>
      <c r="C11" s="612"/>
      <c r="D11" s="612"/>
      <c r="E11" s="612"/>
      <c r="F11" s="612"/>
      <c r="G11" s="608"/>
      <c r="H11" s="608"/>
      <c r="I11" s="608"/>
      <c r="J11" s="608"/>
      <c r="K11" s="608"/>
      <c r="L11" s="608"/>
      <c r="M11" s="608"/>
      <c r="N11" s="608"/>
      <c r="O11" s="608"/>
      <c r="P11" s="608"/>
    </row>
    <row r="12" spans="1:16" s="609" customFormat="1" ht="18.75" thickBot="1" x14ac:dyDescent="0.3">
      <c r="A12" s="607"/>
      <c r="B12" s="612"/>
      <c r="C12" s="710" t="s">
        <v>1127</v>
      </c>
      <c r="D12" s="711"/>
      <c r="E12" s="711"/>
      <c r="F12" s="711"/>
      <c r="G12" s="712"/>
      <c r="H12" s="659"/>
      <c r="I12" s="608"/>
      <c r="J12" s="608"/>
      <c r="K12" s="608"/>
      <c r="L12" s="608"/>
      <c r="M12" s="608"/>
      <c r="N12" s="608"/>
      <c r="O12" s="608"/>
      <c r="P12" s="608"/>
    </row>
    <row r="13" spans="1:16" s="609" customFormat="1" x14ac:dyDescent="0.2">
      <c r="A13" s="607"/>
      <c r="B13" s="612"/>
      <c r="C13" s="612"/>
      <c r="D13" s="612"/>
      <c r="E13" s="612"/>
      <c r="F13" s="612"/>
      <c r="G13" s="608"/>
      <c r="H13" s="608"/>
      <c r="I13" s="608"/>
      <c r="J13" s="608"/>
      <c r="K13" s="608"/>
      <c r="L13" s="608"/>
      <c r="M13" s="608"/>
      <c r="N13" s="608"/>
      <c r="O13" s="608"/>
      <c r="P13" s="608"/>
    </row>
    <row r="14" spans="1:16" s="609" customFormat="1" x14ac:dyDescent="0.2">
      <c r="A14" s="607"/>
      <c r="B14" s="608"/>
      <c r="C14" s="608"/>
      <c r="D14" s="608"/>
      <c r="E14" s="608"/>
      <c r="F14" s="608"/>
      <c r="G14" s="613"/>
      <c r="H14" s="613"/>
      <c r="I14" s="613"/>
      <c r="J14" s="608"/>
      <c r="K14" s="608"/>
      <c r="L14" s="608"/>
      <c r="M14" s="608"/>
      <c r="N14" s="608"/>
      <c r="O14" s="608"/>
      <c r="P14" s="608"/>
    </row>
    <row r="15" spans="1:16" s="619" customFormat="1" ht="32.25" thickBot="1" x14ac:dyDescent="0.25">
      <c r="A15" s="614"/>
      <c r="B15" s="615" t="s">
        <v>1156</v>
      </c>
      <c r="C15" s="616"/>
      <c r="D15" s="617" t="s">
        <v>1142</v>
      </c>
      <c r="E15" s="617" t="s">
        <v>1143</v>
      </c>
      <c r="F15" s="617" t="s">
        <v>1144</v>
      </c>
      <c r="G15" s="617" t="s">
        <v>1145</v>
      </c>
      <c r="H15" s="617" t="s">
        <v>1146</v>
      </c>
      <c r="I15" s="617" t="s">
        <v>1147</v>
      </c>
      <c r="J15" s="617" t="s">
        <v>1148</v>
      </c>
      <c r="K15" s="617" t="s">
        <v>1149</v>
      </c>
      <c r="L15" s="617" t="s">
        <v>1191</v>
      </c>
      <c r="M15" s="618"/>
      <c r="N15" s="618"/>
      <c r="O15" s="618"/>
    </row>
    <row r="16" spans="1:16" s="609" customFormat="1" ht="15.75" x14ac:dyDescent="0.2">
      <c r="A16" s="607"/>
      <c r="B16" s="620"/>
      <c r="C16" s="608"/>
      <c r="D16" s="621"/>
      <c r="E16" s="621"/>
      <c r="F16" s="621"/>
      <c r="G16" s="621"/>
      <c r="H16" s="621"/>
      <c r="I16" s="621"/>
      <c r="J16" s="621"/>
      <c r="K16" s="622"/>
      <c r="L16" s="622"/>
      <c r="M16" s="608"/>
      <c r="N16" s="608"/>
      <c r="O16" s="608"/>
    </row>
    <row r="17" spans="1:16" s="609" customFormat="1" x14ac:dyDescent="0.2">
      <c r="A17" s="607"/>
      <c r="B17" s="623" t="s">
        <v>1042</v>
      </c>
      <c r="C17" s="623"/>
      <c r="D17" s="624">
        <f>VLOOKUP($C$12,'200910'!$C$5:$S$360,5,FALSE)</f>
        <v>64400</v>
      </c>
      <c r="E17" s="624">
        <f>VLOOKUP($C$12,'201011'!$C$5:$S$360,5,FALSE)</f>
        <v>81800</v>
      </c>
      <c r="F17" s="624">
        <f>VLOOKUP($C$12,'201112'!$C$5:$S$360,5,FALSE)</f>
        <v>86000</v>
      </c>
      <c r="G17" s="624">
        <f>VLOOKUP($C$12,'201213'!$C$5:$S$360,5,FALSE)</f>
        <v>94700</v>
      </c>
      <c r="H17" s="624">
        <f>VLOOKUP($C$12,'201314'!$C$5:$S$359,5,FALSE)</f>
        <v>111900</v>
      </c>
      <c r="I17" s="624">
        <f>VLOOKUP($C$12,'201415'!$B$7:$R$364,5, FALSE)</f>
        <v>109220</v>
      </c>
      <c r="J17" s="624">
        <f>VLOOKUP($C$12,'201516'!$B$7:$R$364,5, FALSE)</f>
        <v>102770</v>
      </c>
      <c r="K17" s="624">
        <f>VLOOKUP($C$12,'201617'!$B$7:$R$354,5, FALSE)</f>
        <v>105900</v>
      </c>
      <c r="L17" s="624">
        <f>VLOOKUP($C$12,'201718'!$B$7:$R$354,5, FALSE)</f>
        <v>110779</v>
      </c>
      <c r="M17" s="625"/>
      <c r="N17" s="625"/>
      <c r="O17" s="625"/>
    </row>
    <row r="18" spans="1:16" s="609" customFormat="1" x14ac:dyDescent="0.2">
      <c r="A18" s="607"/>
      <c r="B18" s="623" t="s">
        <v>1157</v>
      </c>
      <c r="C18" s="623"/>
      <c r="D18" s="624">
        <f>VLOOKUP($C$12,'200910'!$C$5:$S$360,6,FALSE)</f>
        <v>76500</v>
      </c>
      <c r="E18" s="624">
        <f>VLOOKUP($C$12,'201011'!$C$5:$S$360,6,FALSE)</f>
        <v>82300</v>
      </c>
      <c r="F18" s="624">
        <f>VLOOKUP($C$12,'201112'!$C$5:$S$360,6,FALSE)</f>
        <v>88800</v>
      </c>
      <c r="G18" s="624">
        <f>VLOOKUP($C$12,'201213'!$C$5:$S$360,6,FALSE)</f>
        <v>87200</v>
      </c>
      <c r="H18" s="624">
        <f>VLOOKUP($C$12,'201314'!$C$5:$S$359,6,FALSE)</f>
        <v>98000</v>
      </c>
      <c r="I18" s="624">
        <f>VLOOKUP($C$12,'201415'!$B$7:$R$364,6, FALSE)</f>
        <v>95800</v>
      </c>
      <c r="J18" s="624">
        <f>VLOOKUP($C$12,'201516'!$B$7:$R$364,6, FALSE)</f>
        <v>95970</v>
      </c>
      <c r="K18" s="624">
        <f>VLOOKUP($C$12,'201617'!$B$7:$R$354,6, FALSE)</f>
        <v>94260</v>
      </c>
      <c r="L18" s="624">
        <f>VLOOKUP($C$12,'201718'!$B$7:$R$354,6, FALSE)</f>
        <v>88916</v>
      </c>
      <c r="M18" s="625"/>
      <c r="N18" s="625"/>
      <c r="O18" s="625"/>
    </row>
    <row r="19" spans="1:16" s="609" customFormat="1" x14ac:dyDescent="0.2">
      <c r="A19" s="607"/>
      <c r="B19" s="626" t="s">
        <v>1121</v>
      </c>
      <c r="C19" s="626"/>
      <c r="D19" s="627">
        <f>VLOOKUP($C$12,'200910'!$C$5:$S$360,7,FALSE)</f>
        <v>140900</v>
      </c>
      <c r="E19" s="627">
        <f>VLOOKUP($C$12,'201011'!$C$5:$S$360,7,FALSE)</f>
        <v>164100</v>
      </c>
      <c r="F19" s="627">
        <f>VLOOKUP($C$12,'201112'!$C$5:$S$360,7,FALSE)</f>
        <v>174800</v>
      </c>
      <c r="G19" s="627">
        <f>VLOOKUP($C$12,'201213'!$C$5:$S$360,7,FALSE)</f>
        <v>181900</v>
      </c>
      <c r="H19" s="627">
        <f>VLOOKUP($C$12,'201314'!$C$5:$S$359,7,FALSE)</f>
        <v>209900</v>
      </c>
      <c r="I19" s="627">
        <f>VLOOKUP($C$12,'201415'!$B$7:$R$364,7, FALSE)</f>
        <v>205000</v>
      </c>
      <c r="J19" s="627">
        <f>VLOOKUP($C$12,'201516'!$B$7:$R$364,7, FALSE)</f>
        <v>198740</v>
      </c>
      <c r="K19" s="627">
        <f>VLOOKUP($C$12,'201617'!$B$7:$R$354,7, FALSE)</f>
        <v>200160</v>
      </c>
      <c r="L19" s="627">
        <f>VLOOKUP($C$12,'201718'!$B$7:$R$354,7, FALSE)</f>
        <v>199700</v>
      </c>
      <c r="M19" s="625"/>
      <c r="N19" s="625"/>
      <c r="O19" s="625"/>
    </row>
    <row r="20" spans="1:16" s="609" customFormat="1" x14ac:dyDescent="0.2">
      <c r="A20" s="607"/>
      <c r="B20" s="628" t="s">
        <v>1150</v>
      </c>
      <c r="C20" s="628"/>
      <c r="D20" s="629">
        <f>VLOOKUP($C$12,'200910'!$C$5:$S$360,8,FALSE)</f>
        <v>6.5489193585870327</v>
      </c>
      <c r="E20" s="629">
        <f>VLOOKUP($C$12,'201011'!$C$5:$S$360,8,FALSE)</f>
        <v>7.5514242326630159</v>
      </c>
      <c r="F20" s="629">
        <f>VLOOKUP($C$12,'201112'!$C$5:$S$360,8,FALSE)</f>
        <v>8</v>
      </c>
      <c r="G20" s="629">
        <f>VLOOKUP($C$12,'201213'!$C$5:$S$360,8,FALSE)</f>
        <v>8.1483941280136456</v>
      </c>
      <c r="H20" s="629">
        <f>VLOOKUP($C$12,'201314'!$C$5:$S$359,8,FALSE)</f>
        <v>9.3280145866119195</v>
      </c>
      <c r="I20" s="629">
        <f>VLOOKUP($C$12,'201415'!$B$7:$R$364,8, FALSE)</f>
        <v>9.0236482971011114</v>
      </c>
      <c r="J20" s="629">
        <f>VLOOKUP($C$12,'201516'!$B$7:$R$364,8, FALSE)</f>
        <v>8.6467000726707415</v>
      </c>
      <c r="K20" s="629">
        <f>VLOOKUP($C$12,'201617'!$B$7:$R$354,8, FALSE)</f>
        <v>8.616801443338673</v>
      </c>
      <c r="L20" s="629">
        <f>VLOOKUP($C$12,'201718'!$B$7:$R$354,8, FALSE)</f>
        <v>8.51060438481408</v>
      </c>
      <c r="M20" s="625"/>
      <c r="N20" s="625"/>
      <c r="O20" s="625"/>
    </row>
    <row r="21" spans="1:16" s="609" customFormat="1" x14ac:dyDescent="0.2">
      <c r="A21" s="607"/>
      <c r="B21" s="608"/>
      <c r="C21" s="608"/>
      <c r="D21" s="622"/>
      <c r="E21" s="622"/>
      <c r="F21" s="622"/>
      <c r="G21" s="622"/>
      <c r="H21" s="622"/>
      <c r="I21" s="622"/>
      <c r="J21" s="622"/>
      <c r="K21" s="622"/>
      <c r="L21" s="622"/>
      <c r="M21" s="608"/>
      <c r="N21" s="608"/>
      <c r="O21" s="608"/>
    </row>
    <row r="22" spans="1:16" s="619" customFormat="1" ht="32.25" thickBot="1" x14ac:dyDescent="0.25">
      <c r="A22" s="614"/>
      <c r="B22" s="615" t="s">
        <v>1158</v>
      </c>
      <c r="C22" s="616"/>
      <c r="D22" s="630"/>
      <c r="E22" s="630"/>
      <c r="F22" s="630"/>
      <c r="G22" s="630"/>
      <c r="H22" s="630"/>
      <c r="I22" s="630"/>
      <c r="J22" s="630"/>
      <c r="K22" s="630"/>
      <c r="L22" s="630"/>
      <c r="M22" s="618"/>
      <c r="N22" s="618"/>
      <c r="O22" s="618"/>
    </row>
    <row r="23" spans="1:16" s="609" customFormat="1" ht="15.75" x14ac:dyDescent="0.2">
      <c r="A23" s="607"/>
      <c r="B23" s="620"/>
      <c r="C23" s="613"/>
      <c r="D23" s="621"/>
      <c r="E23" s="621"/>
      <c r="F23" s="621"/>
      <c r="G23" s="621"/>
      <c r="H23" s="621"/>
      <c r="I23" s="621"/>
      <c r="J23" s="621"/>
      <c r="K23" s="621"/>
      <c r="L23" s="621"/>
      <c r="M23" s="608"/>
      <c r="N23" s="608"/>
      <c r="O23" s="608"/>
    </row>
    <row r="24" spans="1:16" s="609" customFormat="1" x14ac:dyDescent="0.2">
      <c r="A24" s="607"/>
      <c r="B24" s="632" t="s">
        <v>1169</v>
      </c>
      <c r="C24" s="633"/>
      <c r="D24" s="627">
        <f>VLOOKUP($C$12,'200910'!$C$5:$S$360,11,FALSE)</f>
        <v>24300</v>
      </c>
      <c r="E24" s="627">
        <f>VLOOKUP($C$12,'201011'!$C$5:$S$360,11,FALSE)</f>
        <v>24800</v>
      </c>
      <c r="F24" s="627">
        <f>VLOOKUP($C$12,'201112'!$C$5:$S$360,11,FALSE)</f>
        <v>24200</v>
      </c>
      <c r="G24" s="627">
        <f>VLOOKUP($C$12,'201213'!$C$5:$S$360,11,FALSE)</f>
        <v>21000</v>
      </c>
      <c r="H24" s="627">
        <f>VLOOKUP($C$12,'201314'!$C$5:$S$359,11,FALSE)</f>
        <v>18500</v>
      </c>
      <c r="I24" s="627">
        <f>VLOOKUP($C$12,'201415'!$B$7:$R$364,11, FALSE)</f>
        <v>15700</v>
      </c>
      <c r="J24" s="627">
        <f>VLOOKUP($C$12,'201516'!$B$7:$R$364,11, FALSE)</f>
        <v>14520</v>
      </c>
      <c r="K24" s="627">
        <f>VLOOKUP($C$12,'201617'!$B$7:$R$354,11, FALSE)</f>
        <v>15060</v>
      </c>
      <c r="L24" s="627">
        <f>VLOOKUP($C$12,'201718'!$B$7:$R$354,11, FALSE)</f>
        <v>15837</v>
      </c>
      <c r="M24" s="625"/>
      <c r="N24" s="625"/>
      <c r="O24" s="625"/>
    </row>
    <row r="25" spans="1:16" s="609" customFormat="1" x14ac:dyDescent="0.2">
      <c r="A25" s="607"/>
      <c r="B25" s="628" t="s">
        <v>1150</v>
      </c>
      <c r="C25" s="628"/>
      <c r="D25" s="629">
        <f>VLOOKUP($C$12,'200910'!$C$5:$S$360,12,FALSE)</f>
        <v>1.1294445735533349</v>
      </c>
      <c r="E25" s="629">
        <f>VLOOKUP($C$12,'201011'!$C$5:$S$360,12,FALSE)</f>
        <v>1.1412268188302426</v>
      </c>
      <c r="F25" s="629">
        <f>VLOOKUP($C$12,'201112'!$C$5:$S$360,12,FALSE)</f>
        <v>1.1000000000000001</v>
      </c>
      <c r="G25" s="629">
        <f>VLOOKUP($C$12,'201213'!$C$5:$S$360,12,FALSE)</f>
        <v>0.94071619949580298</v>
      </c>
      <c r="H25" s="629">
        <f>VLOOKUP($C$12,'201314'!$C$5:$S$359,12,FALSE)</f>
        <v>0.82388365697852617</v>
      </c>
      <c r="I25" s="629">
        <f>VLOOKUP($C$12,'201415'!$B$7:$R$364,12, FALSE)</f>
        <v>0.69107940616823149</v>
      </c>
      <c r="J25" s="629">
        <f>VLOOKUP($C$12,'201516'!$B$7:$R$364,12, FALSE)</f>
        <v>0.63181734152825042</v>
      </c>
      <c r="K25" s="629">
        <f>VLOOKUP($C$12,'201617'!$B$7:$R$354,12, FALSE)</f>
        <v>0.64824362698551519</v>
      </c>
      <c r="L25" s="629">
        <f>VLOOKUP($C$12,'201718'!$B$7:$R$354,12, FALSE)</f>
        <v>0.67494149398983705</v>
      </c>
      <c r="M25" s="625"/>
      <c r="N25" s="625"/>
      <c r="O25" s="625"/>
    </row>
    <row r="26" spans="1:16" s="609" customFormat="1" x14ac:dyDescent="0.2">
      <c r="A26" s="607"/>
      <c r="B26" s="608"/>
      <c r="C26" s="608"/>
      <c r="D26" s="622"/>
      <c r="E26" s="622"/>
      <c r="F26" s="622"/>
      <c r="G26" s="622"/>
      <c r="H26" s="622"/>
      <c r="I26" s="622"/>
      <c r="J26" s="622"/>
      <c r="K26" s="622"/>
      <c r="L26" s="622"/>
      <c r="M26" s="608"/>
      <c r="N26" s="608"/>
      <c r="O26" s="608"/>
    </row>
    <row r="27" spans="1:16" s="619" customFormat="1" ht="16.5" thickBot="1" x14ac:dyDescent="0.25">
      <c r="A27" s="614"/>
      <c r="B27" s="615" t="s">
        <v>1170</v>
      </c>
      <c r="C27" s="616"/>
      <c r="D27" s="630"/>
      <c r="E27" s="630"/>
      <c r="F27" s="630"/>
      <c r="G27" s="630"/>
      <c r="H27" s="630"/>
      <c r="I27" s="630"/>
      <c r="J27" s="630"/>
      <c r="K27" s="630"/>
      <c r="L27" s="630"/>
      <c r="M27" s="618"/>
      <c r="N27" s="618"/>
      <c r="O27" s="618"/>
    </row>
    <row r="28" spans="1:16" s="609" customFormat="1" ht="15.75" x14ac:dyDescent="0.2">
      <c r="A28" s="607"/>
      <c r="B28" s="620"/>
      <c r="C28" s="608"/>
      <c r="D28" s="621"/>
      <c r="E28" s="621"/>
      <c r="F28" s="621"/>
      <c r="G28" s="621"/>
      <c r="H28" s="621"/>
      <c r="I28" s="621"/>
      <c r="J28" s="621"/>
      <c r="K28" s="621"/>
      <c r="L28" s="621"/>
      <c r="M28" s="608"/>
      <c r="N28" s="608"/>
      <c r="O28" s="608"/>
    </row>
    <row r="29" spans="1:16" s="609" customFormat="1" ht="15.75" customHeight="1" x14ac:dyDescent="0.2">
      <c r="A29" s="607"/>
      <c r="B29" s="632" t="s">
        <v>1171</v>
      </c>
      <c r="C29" s="633"/>
      <c r="D29" s="654">
        <f>VLOOKUP($C$12,'200910'!$C$5:$S$360,15,FALSE)</f>
        <v>165200</v>
      </c>
      <c r="E29" s="654">
        <f>VLOOKUP($C$12,'201011'!$C$5:$S$360,15,FALSE)</f>
        <v>188800</v>
      </c>
      <c r="F29" s="654">
        <f>VLOOKUP($C$12,'201112'!$C$5:$S$360,15,FALSE)</f>
        <v>199000</v>
      </c>
      <c r="G29" s="654">
        <f>VLOOKUP($C$12,'201213'!$C$5:$S$360,15,FALSE)</f>
        <v>202900</v>
      </c>
      <c r="H29" s="654">
        <f>VLOOKUP($C$12,'201314'!$C$5:$S$359,15,FALSE)</f>
        <v>228400</v>
      </c>
      <c r="I29" s="654">
        <f>VLOOKUP($C$12,'201415'!$B$7:$R$364,15, FALSE)</f>
        <v>220700</v>
      </c>
      <c r="J29" s="654">
        <f>VLOOKUP($C$12,'201516'!$B$7:$R$364,15, FALSE)</f>
        <v>213260</v>
      </c>
      <c r="K29" s="655">
        <f>VLOOKUP($C$12,'201617'!$B$7:$R$354,15, FALSE)</f>
        <v>215220</v>
      </c>
      <c r="L29" s="655">
        <f>VLOOKUP($C$12,'201718'!$B$7:$R$354,15, FALSE)</f>
        <v>215532</v>
      </c>
      <c r="M29" s="625"/>
      <c r="N29" s="625"/>
      <c r="O29" s="625"/>
    </row>
    <row r="30" spans="1:16" s="609" customFormat="1" ht="15" customHeight="1" x14ac:dyDescent="0.2">
      <c r="A30" s="607"/>
      <c r="B30" s="631" t="s">
        <v>1150</v>
      </c>
      <c r="C30" s="634"/>
      <c r="D30" s="656">
        <f>VLOOKUP($C$12,'200910'!$C$5:$S$360,16,FALSE)</f>
        <v>7.6783639321403676</v>
      </c>
      <c r="E30" s="656">
        <f>VLOOKUP($C$12,'201011'!$C$5:$S$360,16,FALSE)</f>
        <v>8.6880493304495889</v>
      </c>
      <c r="F30" s="656">
        <f>VLOOKUP($C$12,'201112'!$C$5:$S$360,16,FALSE)</f>
        <v>9.1999999999999993</v>
      </c>
      <c r="G30" s="656">
        <f>VLOOKUP($C$12,'201213'!$C$5:$S$360,16,FALSE)</f>
        <v>9.0891103275094487</v>
      </c>
      <c r="H30" s="656">
        <f>VLOOKUP($C$12,'201314'!$C$5:$S$359,16,FALSE)</f>
        <v>10.151898243590445</v>
      </c>
      <c r="I30" s="656">
        <f>VLOOKUP($C$12,'201415'!$B$7:$R$364,16, FALSE)</f>
        <v>9.7147277032693431</v>
      </c>
      <c r="J30" s="656">
        <f>VLOOKUP($C$12,'201516'!$B$7:$R$364,16, FALSE)</f>
        <v>9.2785174141989906</v>
      </c>
      <c r="K30" s="656">
        <f>VLOOKUP($C$12,'201617'!$B$7:$R$354,16, FALSE)</f>
        <v>9.265045070324188</v>
      </c>
      <c r="L30" s="656">
        <f>VLOOKUP($C$12,'201718'!$B$7:$R$354,16, FALSE)</f>
        <v>9.1855458788039108</v>
      </c>
      <c r="M30" s="635"/>
      <c r="N30" s="608"/>
      <c r="O30" s="608"/>
    </row>
    <row r="31" spans="1:16" s="609" customFormat="1" x14ac:dyDescent="0.2">
      <c r="A31" s="607"/>
      <c r="B31" s="608"/>
      <c r="C31" s="608"/>
      <c r="D31" s="636"/>
      <c r="E31" s="636"/>
      <c r="F31" s="636"/>
      <c r="G31" s="636"/>
      <c r="H31" s="636"/>
      <c r="I31" s="636"/>
      <c r="J31" s="636"/>
      <c r="K31" s="636"/>
      <c r="L31" s="608"/>
      <c r="M31" s="608"/>
      <c r="N31" s="608"/>
      <c r="O31" s="608"/>
      <c r="P31" s="608"/>
    </row>
    <row r="32" spans="1:16" s="609" customFormat="1" x14ac:dyDescent="0.2">
      <c r="A32" s="607"/>
      <c r="B32" s="608"/>
      <c r="C32" s="608"/>
      <c r="D32" s="636"/>
      <c r="E32" s="636"/>
      <c r="F32" s="636"/>
      <c r="G32" s="636"/>
      <c r="H32" s="636"/>
      <c r="I32" s="636"/>
      <c r="J32" s="636"/>
      <c r="K32" s="636"/>
      <c r="L32" s="608"/>
      <c r="M32" s="608"/>
      <c r="N32" s="608"/>
      <c r="O32" s="608"/>
      <c r="P32" s="608"/>
    </row>
    <row r="33" spans="1:16" s="609" customFormat="1" x14ac:dyDescent="0.2">
      <c r="A33" s="607"/>
      <c r="B33" s="608"/>
      <c r="C33" s="608"/>
      <c r="D33" s="608"/>
      <c r="E33" s="608"/>
      <c r="F33" s="608"/>
      <c r="G33" s="608"/>
      <c r="H33" s="608"/>
      <c r="I33" s="608"/>
      <c r="J33" s="608"/>
      <c r="K33" s="608"/>
      <c r="L33" s="608"/>
      <c r="M33" s="608"/>
      <c r="N33" s="608"/>
      <c r="O33" s="608"/>
      <c r="P33" s="608"/>
    </row>
    <row r="34" spans="1:16" s="609" customFormat="1" x14ac:dyDescent="0.2">
      <c r="A34" s="607"/>
      <c r="B34" s="608"/>
      <c r="C34" s="608"/>
      <c r="D34" s="608"/>
      <c r="E34" s="608"/>
      <c r="F34" s="608"/>
      <c r="G34" s="608"/>
      <c r="H34" s="608"/>
      <c r="I34" s="608"/>
      <c r="J34" s="608"/>
      <c r="K34" s="608"/>
      <c r="L34" s="608"/>
      <c r="M34" s="608"/>
      <c r="N34" s="608"/>
      <c r="O34" s="608"/>
      <c r="P34" s="608"/>
    </row>
    <row r="35" spans="1:16" s="609" customFormat="1" x14ac:dyDescent="0.2">
      <c r="A35" s="607"/>
      <c r="B35" s="608"/>
      <c r="C35" s="608"/>
      <c r="D35" s="608"/>
      <c r="E35" s="608"/>
      <c r="F35" s="608"/>
      <c r="G35" s="608"/>
      <c r="H35" s="608"/>
      <c r="I35" s="608"/>
      <c r="J35" s="608"/>
      <c r="K35" s="608"/>
      <c r="L35" s="608"/>
      <c r="M35" s="608"/>
      <c r="N35" s="608"/>
      <c r="O35" s="608"/>
      <c r="P35" s="608"/>
    </row>
    <row r="36" spans="1:16" s="609" customFormat="1" x14ac:dyDescent="0.2">
      <c r="A36" s="607"/>
      <c r="B36" s="637" t="s">
        <v>345</v>
      </c>
      <c r="C36" s="638"/>
      <c r="D36" s="638"/>
      <c r="E36" s="638"/>
      <c r="F36" s="638"/>
      <c r="G36" s="638"/>
      <c r="H36" s="638"/>
      <c r="I36" s="638"/>
      <c r="J36" s="638"/>
      <c r="K36" s="638"/>
      <c r="L36" s="638"/>
      <c r="M36" s="638"/>
      <c r="N36" s="638"/>
      <c r="O36" s="638"/>
      <c r="P36" s="608"/>
    </row>
    <row r="37" spans="1:16" s="609" customFormat="1" x14ac:dyDescent="0.2">
      <c r="A37" s="607"/>
      <c r="B37" s="608" t="s">
        <v>1151</v>
      </c>
      <c r="C37" s="608"/>
      <c r="D37" s="608"/>
      <c r="E37" s="608"/>
      <c r="F37" s="608"/>
      <c r="G37" s="608"/>
      <c r="H37" s="608"/>
      <c r="I37" s="608"/>
      <c r="J37" s="608"/>
      <c r="K37" s="608"/>
      <c r="L37" s="608"/>
      <c r="M37" s="608"/>
      <c r="N37" s="608"/>
      <c r="O37" s="608"/>
      <c r="P37" s="608"/>
    </row>
    <row r="38" spans="1:16" s="609" customFormat="1" x14ac:dyDescent="0.2">
      <c r="A38" s="607"/>
      <c r="B38" s="608" t="s">
        <v>1152</v>
      </c>
      <c r="C38" s="608"/>
      <c r="D38" s="608"/>
      <c r="E38" s="608"/>
      <c r="F38" s="608"/>
      <c r="G38" s="608"/>
      <c r="H38" s="608"/>
      <c r="I38" s="608"/>
      <c r="J38" s="608"/>
      <c r="K38" s="608"/>
      <c r="L38" s="608"/>
      <c r="M38" s="608"/>
      <c r="N38" s="608"/>
      <c r="O38" s="608"/>
      <c r="P38" s="608"/>
    </row>
    <row r="39" spans="1:16" s="609" customFormat="1" x14ac:dyDescent="0.2">
      <c r="A39" s="607"/>
      <c r="B39" s="639" t="s">
        <v>1153</v>
      </c>
      <c r="C39" s="608"/>
      <c r="D39" s="608"/>
      <c r="E39" s="608"/>
      <c r="F39" s="608"/>
      <c r="G39" s="608"/>
      <c r="H39" s="608"/>
      <c r="I39" s="608"/>
      <c r="J39" s="608"/>
      <c r="K39" s="608"/>
      <c r="L39" s="608"/>
      <c r="M39" s="608"/>
      <c r="N39" s="608"/>
      <c r="O39" s="608"/>
      <c r="P39" s="608"/>
    </row>
    <row r="40" spans="1:16" s="609" customFormat="1" ht="27.75" customHeight="1" x14ac:dyDescent="0.2">
      <c r="A40" s="607"/>
      <c r="B40" s="714" t="s">
        <v>1154</v>
      </c>
      <c r="C40" s="714"/>
      <c r="D40" s="714"/>
      <c r="E40" s="714"/>
      <c r="F40" s="714"/>
      <c r="G40" s="714"/>
      <c r="H40" s="714"/>
      <c r="I40" s="714"/>
      <c r="J40" s="714"/>
      <c r="K40" s="714"/>
      <c r="L40" s="640"/>
      <c r="M40" s="640"/>
      <c r="N40" s="608"/>
      <c r="O40" s="608"/>
      <c r="P40" s="608"/>
    </row>
    <row r="41" spans="1:16" s="609" customFormat="1" x14ac:dyDescent="0.2">
      <c r="A41" s="607"/>
      <c r="B41" s="608"/>
      <c r="C41" s="608"/>
      <c r="D41" s="608"/>
      <c r="E41" s="608"/>
      <c r="F41" s="608"/>
      <c r="G41" s="608"/>
      <c r="H41" s="608"/>
      <c r="I41" s="608"/>
      <c r="J41" s="608"/>
      <c r="K41" s="608"/>
      <c r="L41" s="608"/>
      <c r="M41" s="608"/>
      <c r="N41" s="608"/>
      <c r="O41" s="608"/>
      <c r="P41" s="608"/>
    </row>
    <row r="42" spans="1:16" s="609" customFormat="1" x14ac:dyDescent="0.2">
      <c r="A42" s="607"/>
      <c r="B42" s="608"/>
      <c r="C42" s="608"/>
      <c r="D42" s="608"/>
      <c r="E42" s="608"/>
      <c r="F42" s="608"/>
      <c r="G42" s="608"/>
      <c r="H42" s="608"/>
      <c r="I42" s="608"/>
      <c r="J42" s="608"/>
      <c r="K42" s="608"/>
      <c r="L42" s="608"/>
      <c r="M42" s="608"/>
      <c r="N42" s="608"/>
      <c r="O42" s="608"/>
      <c r="P42" s="608"/>
    </row>
    <row r="43" spans="1:16" s="609" customFormat="1" x14ac:dyDescent="0.2">
      <c r="A43" s="607"/>
      <c r="B43" s="608"/>
      <c r="C43" s="608"/>
      <c r="D43" s="608"/>
      <c r="E43" s="608"/>
      <c r="F43" s="608"/>
      <c r="G43" s="608"/>
      <c r="H43" s="608"/>
      <c r="I43" s="608"/>
      <c r="J43" s="608"/>
      <c r="K43" s="608"/>
      <c r="L43" s="608"/>
      <c r="M43" s="608"/>
      <c r="N43" s="608"/>
      <c r="O43" s="608"/>
      <c r="P43" s="608"/>
    </row>
  </sheetData>
  <sheetProtection sheet="1" objects="1" scenarios="1"/>
  <mergeCells count="3">
    <mergeCell ref="C12:G12"/>
    <mergeCell ref="B9:K9"/>
    <mergeCell ref="B40:K40"/>
  </mergeCells>
  <pageMargins left="0.7" right="0.7" top="0.75" bottom="0.75" header="0.3" footer="0.3"/>
  <pageSetup paperSize="9" scale="61"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'201617'!$B$12:$B$351</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8"/>
  <sheetViews>
    <sheetView showGridLines="0" zoomScale="80" zoomScaleNormal="80" workbookViewId="0">
      <selection activeCell="L366" sqref="L366"/>
    </sheetView>
  </sheetViews>
  <sheetFormatPr defaultRowHeight="12.75" x14ac:dyDescent="0.2"/>
  <cols>
    <col min="1" max="1" width="13.28515625" customWidth="1"/>
    <col min="2" max="2" width="28.140625" customWidth="1"/>
    <col min="3" max="3" width="10.140625" customWidth="1"/>
    <col min="4" max="4" width="4.42578125" customWidth="1"/>
    <col min="5" max="5" width="17.140625" style="429" customWidth="1"/>
    <col min="6" max="6" width="13.7109375" customWidth="1"/>
    <col min="7" max="7" width="10.28515625" customWidth="1"/>
    <col min="8" max="8" width="12" customWidth="1"/>
    <col min="9" max="9" width="15.85546875" customWidth="1"/>
    <col min="10" max="10" width="13.140625" customWidth="1"/>
    <col min="11" max="11" width="13.140625" hidden="1" customWidth="1"/>
    <col min="12" max="12" width="17.140625" customWidth="1"/>
    <col min="13" max="13" width="13.7109375" customWidth="1"/>
    <col min="14" max="14" width="12.85546875" customWidth="1"/>
    <col min="15" max="15" width="12.85546875" hidden="1" customWidth="1"/>
    <col min="16" max="16" width="15.140625" bestFit="1" customWidth="1"/>
    <col min="17" max="17" width="16.85546875" customWidth="1"/>
    <col min="18" max="18" width="10" style="85" bestFit="1" customWidth="1"/>
    <col min="19" max="19" width="23.7109375" customWidth="1"/>
    <col min="20" max="20" width="8" customWidth="1"/>
  </cols>
  <sheetData>
    <row r="1" spans="1:31" ht="41.25" customHeight="1" x14ac:dyDescent="0.25">
      <c r="A1" s="721" t="s">
        <v>1186</v>
      </c>
      <c r="B1" s="721"/>
      <c r="C1" s="721"/>
      <c r="D1" s="721"/>
      <c r="E1" s="722"/>
      <c r="F1" s="721"/>
      <c r="G1" s="721"/>
      <c r="H1" s="721"/>
      <c r="I1" s="721"/>
      <c r="J1" s="362"/>
      <c r="K1" s="362"/>
      <c r="L1" s="363"/>
      <c r="M1" s="367"/>
      <c r="N1" s="362"/>
      <c r="O1" s="362"/>
      <c r="P1" s="361"/>
      <c r="Q1" s="361"/>
      <c r="R1" s="414"/>
    </row>
    <row r="2" spans="1:31" ht="8.25" customHeight="1" x14ac:dyDescent="0.25">
      <c r="A2" s="361"/>
      <c r="B2" s="365"/>
      <c r="C2" s="366"/>
      <c r="D2" s="422"/>
      <c r="E2" s="426"/>
      <c r="F2" s="361"/>
      <c r="G2" s="361"/>
      <c r="H2" s="361"/>
      <c r="I2" s="364"/>
      <c r="J2" s="362"/>
      <c r="K2" s="362"/>
      <c r="L2" s="363"/>
      <c r="M2" s="362"/>
      <c r="N2" s="361"/>
      <c r="O2" s="361"/>
      <c r="P2" s="361"/>
      <c r="Q2" s="360"/>
      <c r="R2" s="414"/>
    </row>
    <row r="3" spans="1:31" s="488" customFormat="1" ht="12.75" customHeight="1" x14ac:dyDescent="0.2">
      <c r="A3" s="481" t="s">
        <v>1109</v>
      </c>
      <c r="B3" s="482"/>
      <c r="C3" s="482"/>
      <c r="D3" s="482"/>
      <c r="E3" s="483"/>
      <c r="F3" s="484"/>
      <c r="G3" s="484"/>
      <c r="H3" s="484"/>
      <c r="I3" s="484"/>
      <c r="J3" s="485"/>
      <c r="K3" s="484"/>
      <c r="L3" s="486"/>
      <c r="M3" s="484"/>
      <c r="N3" s="485"/>
      <c r="O3" s="484"/>
      <c r="P3" s="486"/>
      <c r="Q3" s="484"/>
      <c r="R3" s="487"/>
    </row>
    <row r="4" spans="1:31" s="488" customFormat="1" ht="12.75" customHeight="1" x14ac:dyDescent="0.2">
      <c r="A4" s="723" t="s">
        <v>1110</v>
      </c>
      <c r="B4" s="724"/>
      <c r="C4" s="482"/>
      <c r="D4" s="482"/>
      <c r="E4" s="489"/>
      <c r="F4" s="725" t="s">
        <v>1111</v>
      </c>
      <c r="G4" s="726"/>
      <c r="H4" s="726"/>
      <c r="I4" s="726"/>
      <c r="J4" s="727"/>
      <c r="K4" s="651"/>
      <c r="L4" s="728" t="s">
        <v>1112</v>
      </c>
      <c r="M4" s="729"/>
      <c r="N4" s="730"/>
      <c r="O4" s="652"/>
      <c r="P4" s="491"/>
      <c r="Q4" s="492"/>
      <c r="R4" s="493"/>
    </row>
    <row r="5" spans="1:31" s="488" customFormat="1" ht="11.45" customHeight="1" x14ac:dyDescent="0.2">
      <c r="A5" s="494"/>
      <c r="B5" s="482"/>
      <c r="C5" s="482"/>
      <c r="D5" s="482"/>
      <c r="E5" s="489"/>
      <c r="F5" s="731" t="s">
        <v>1164</v>
      </c>
      <c r="G5" s="732"/>
      <c r="H5" s="732"/>
      <c r="I5" s="732"/>
      <c r="J5" s="733"/>
      <c r="K5" s="450"/>
      <c r="L5" s="734" t="s">
        <v>1136</v>
      </c>
      <c r="M5" s="735"/>
      <c r="N5" s="736"/>
      <c r="O5" s="652"/>
      <c r="P5" s="715" t="s">
        <v>1137</v>
      </c>
      <c r="Q5" s="716"/>
      <c r="R5" s="717"/>
    </row>
    <row r="6" spans="1:31" s="488" customFormat="1" ht="11.25" customHeight="1" x14ac:dyDescent="0.2">
      <c r="A6" s="494"/>
      <c r="B6" s="482"/>
      <c r="C6" s="482"/>
      <c r="D6" s="482"/>
      <c r="E6" s="495"/>
      <c r="F6" s="496"/>
      <c r="G6" s="496"/>
      <c r="H6" s="496"/>
      <c r="I6" s="496"/>
      <c r="J6" s="497" t="s">
        <v>1113</v>
      </c>
      <c r="K6" s="498"/>
      <c r="L6" s="491"/>
      <c r="M6" s="492"/>
      <c r="N6" s="499" t="s">
        <v>1113</v>
      </c>
      <c r="O6" s="498"/>
      <c r="P6" s="491"/>
      <c r="Q6" s="492"/>
      <c r="R6" s="500" t="s">
        <v>1113</v>
      </c>
    </row>
    <row r="7" spans="1:31" s="488" customFormat="1" ht="12.75" customHeight="1" x14ac:dyDescent="0.2">
      <c r="A7" s="494"/>
      <c r="B7" s="482"/>
      <c r="C7" s="482"/>
      <c r="D7" s="482"/>
      <c r="E7" s="427" t="s">
        <v>1114</v>
      </c>
      <c r="F7" s="496"/>
      <c r="G7" s="496"/>
      <c r="H7" s="496"/>
      <c r="I7" s="496"/>
      <c r="J7" s="499" t="s">
        <v>1115</v>
      </c>
      <c r="K7" s="498"/>
      <c r="L7" s="501"/>
      <c r="M7" s="502"/>
      <c r="N7" s="499" t="s">
        <v>1115</v>
      </c>
      <c r="O7" s="498"/>
      <c r="P7" s="491"/>
      <c r="Q7" s="492"/>
      <c r="R7" s="500" t="s">
        <v>1115</v>
      </c>
    </row>
    <row r="8" spans="1:31" s="488" customFormat="1" ht="11.25" customHeight="1" x14ac:dyDescent="0.2">
      <c r="A8" s="494"/>
      <c r="B8" s="482"/>
      <c r="C8" s="482"/>
      <c r="D8" s="482"/>
      <c r="E8" s="427" t="s">
        <v>1116</v>
      </c>
      <c r="F8" s="496"/>
      <c r="G8" s="496"/>
      <c r="H8" s="496"/>
      <c r="I8" s="503"/>
      <c r="J8" s="499" t="s">
        <v>1117</v>
      </c>
      <c r="K8" s="498"/>
      <c r="L8" s="501"/>
      <c r="M8" s="502"/>
      <c r="N8" s="499" t="s">
        <v>1117</v>
      </c>
      <c r="O8" s="498"/>
      <c r="P8" s="491"/>
      <c r="Q8" s="492"/>
      <c r="R8" s="500" t="s">
        <v>1117</v>
      </c>
    </row>
    <row r="9" spans="1:31" s="488" customFormat="1" ht="12" customHeight="1" x14ac:dyDescent="0.2">
      <c r="A9" s="494"/>
      <c r="B9" s="482"/>
      <c r="C9" s="504"/>
      <c r="D9" s="504"/>
      <c r="E9" s="427" t="s">
        <v>1160</v>
      </c>
      <c r="F9" s="718" t="s">
        <v>1139</v>
      </c>
      <c r="G9" s="718" t="s">
        <v>1138</v>
      </c>
      <c r="H9" s="496"/>
      <c r="I9" s="505" t="s">
        <v>1119</v>
      </c>
      <c r="J9" s="499" t="s">
        <v>1118</v>
      </c>
      <c r="K9" s="498"/>
      <c r="L9" s="506"/>
      <c r="M9" s="505" t="s">
        <v>1119</v>
      </c>
      <c r="N9" s="507" t="s">
        <v>1118</v>
      </c>
      <c r="O9" s="508"/>
      <c r="P9" s="506"/>
      <c r="Q9" s="505" t="s">
        <v>1119</v>
      </c>
      <c r="R9" s="509" t="s">
        <v>1118</v>
      </c>
    </row>
    <row r="10" spans="1:31" s="488" customFormat="1" ht="13.5" customHeight="1" x14ac:dyDescent="0.2">
      <c r="A10" s="395" t="s">
        <v>1182</v>
      </c>
      <c r="B10" s="719" t="s">
        <v>1184</v>
      </c>
      <c r="C10" s="510"/>
      <c r="D10" s="510"/>
      <c r="E10" s="427" t="s">
        <v>1120</v>
      </c>
      <c r="F10" s="718"/>
      <c r="G10" s="718"/>
      <c r="H10" s="397" t="s">
        <v>1121</v>
      </c>
      <c r="I10" s="503" t="s">
        <v>1122</v>
      </c>
      <c r="J10" s="499" t="s">
        <v>1123</v>
      </c>
      <c r="K10" s="498"/>
      <c r="L10" s="511" t="s">
        <v>1065</v>
      </c>
      <c r="M10" s="505" t="s">
        <v>1122</v>
      </c>
      <c r="N10" s="507" t="s">
        <v>1123</v>
      </c>
      <c r="O10" s="508"/>
      <c r="P10" s="512" t="s">
        <v>1065</v>
      </c>
      <c r="Q10" s="505" t="s">
        <v>1122</v>
      </c>
      <c r="R10" s="509" t="s">
        <v>1123</v>
      </c>
    </row>
    <row r="11" spans="1:31" s="488" customFormat="1" ht="11.25" customHeight="1" x14ac:dyDescent="0.2">
      <c r="A11" s="396" t="s">
        <v>1183</v>
      </c>
      <c r="B11" s="720"/>
      <c r="C11" s="653" t="s">
        <v>1180</v>
      </c>
      <c r="D11" s="653"/>
      <c r="E11" s="428" t="s">
        <v>1192</v>
      </c>
      <c r="F11" s="513" t="s">
        <v>1124</v>
      </c>
      <c r="G11" s="650" t="s">
        <v>1125</v>
      </c>
      <c r="H11" s="653"/>
      <c r="I11" s="515"/>
      <c r="J11" s="516" t="s">
        <v>1126</v>
      </c>
      <c r="K11" s="513"/>
      <c r="L11" s="517"/>
      <c r="M11" s="518"/>
      <c r="N11" s="519" t="s">
        <v>1126</v>
      </c>
      <c r="O11" s="520"/>
      <c r="P11" s="521"/>
      <c r="Q11" s="518"/>
      <c r="R11" s="519" t="s">
        <v>1126</v>
      </c>
    </row>
    <row r="12" spans="1:31" s="488" customFormat="1" ht="14.25" customHeight="1" x14ac:dyDescent="0.2">
      <c r="A12" s="431" t="s">
        <v>1179</v>
      </c>
      <c r="B12" s="522" t="s">
        <v>1127</v>
      </c>
      <c r="C12" s="423"/>
      <c r="D12" s="423" t="s">
        <v>1071</v>
      </c>
      <c r="E12" s="523">
        <v>23464.256000000001</v>
      </c>
      <c r="F12" s="668">
        <v>110779</v>
      </c>
      <c r="G12" s="668">
        <v>88916</v>
      </c>
      <c r="H12" s="668">
        <v>199700</v>
      </c>
      <c r="I12" s="669">
        <v>8.51060438481408</v>
      </c>
      <c r="J12" s="528"/>
      <c r="K12" s="529"/>
      <c r="L12" s="668">
        <v>15837</v>
      </c>
      <c r="M12" s="669">
        <v>0.67494149398983705</v>
      </c>
      <c r="N12" s="415"/>
      <c r="O12" s="452"/>
      <c r="P12" s="668">
        <v>215532</v>
      </c>
      <c r="Q12" s="669">
        <v>9.1855458788039108</v>
      </c>
      <c r="R12" s="415"/>
      <c r="S12" s="531"/>
      <c r="T12" s="530"/>
      <c r="U12" s="530"/>
      <c r="V12" s="530"/>
      <c r="W12" s="531"/>
      <c r="X12" s="530"/>
      <c r="Y12" s="530"/>
      <c r="Z12" s="530"/>
      <c r="AA12" s="531"/>
      <c r="AB12" s="530"/>
      <c r="AC12" s="530"/>
      <c r="AD12" s="530"/>
      <c r="AE12" s="531"/>
    </row>
    <row r="13" spans="1:31" s="488" customFormat="1" ht="14.25" customHeight="1" x14ac:dyDescent="0.2">
      <c r="A13" s="431" t="s">
        <v>894</v>
      </c>
      <c r="B13" s="522" t="s">
        <v>205</v>
      </c>
      <c r="C13" s="423"/>
      <c r="D13" s="423" t="s">
        <v>1071</v>
      </c>
      <c r="E13" s="523">
        <v>3651.9760000000006</v>
      </c>
      <c r="F13" s="668">
        <v>18833</v>
      </c>
      <c r="G13" s="668">
        <v>8622</v>
      </c>
      <c r="H13" s="668">
        <v>27460</v>
      </c>
      <c r="I13" s="669">
        <v>7.5178478719465804</v>
      </c>
      <c r="J13" s="533"/>
      <c r="K13" s="529"/>
      <c r="L13" s="668">
        <v>3337</v>
      </c>
      <c r="M13" s="669">
        <v>0.91375189760283204</v>
      </c>
      <c r="N13" s="416"/>
      <c r="O13" s="452"/>
      <c r="P13" s="668">
        <v>30792</v>
      </c>
      <c r="Q13" s="669">
        <v>8.4315997695494094</v>
      </c>
      <c r="R13" s="416"/>
      <c r="S13" s="531"/>
      <c r="T13" s="530"/>
      <c r="U13" s="530"/>
      <c r="V13" s="530"/>
      <c r="W13" s="531"/>
      <c r="X13" s="530"/>
      <c r="Y13" s="530"/>
      <c r="Z13" s="530"/>
      <c r="AA13" s="531"/>
      <c r="AB13" s="530"/>
      <c r="AC13" s="530"/>
      <c r="AD13" s="530"/>
      <c r="AE13" s="531"/>
    </row>
    <row r="14" spans="1:31" s="488" customFormat="1" ht="14.25" customHeight="1" x14ac:dyDescent="0.2">
      <c r="A14" s="534" t="s">
        <v>1035</v>
      </c>
      <c r="B14" s="535" t="s">
        <v>1103</v>
      </c>
      <c r="C14" s="424"/>
      <c r="D14" s="424" t="s">
        <v>1071</v>
      </c>
      <c r="E14" s="536">
        <v>19812.286000000015</v>
      </c>
      <c r="F14" s="670">
        <v>91946</v>
      </c>
      <c r="G14" s="670">
        <v>80294</v>
      </c>
      <c r="H14" s="670">
        <v>172240</v>
      </c>
      <c r="I14" s="671">
        <v>8.6935954790880707</v>
      </c>
      <c r="J14" s="540"/>
      <c r="K14" s="541"/>
      <c r="L14" s="670">
        <v>12500</v>
      </c>
      <c r="M14" s="671">
        <v>0.630921641248263</v>
      </c>
      <c r="N14" s="417"/>
      <c r="O14" s="453"/>
      <c r="P14" s="670">
        <v>184740</v>
      </c>
      <c r="Q14" s="671">
        <v>9.3245171203363295</v>
      </c>
      <c r="R14" s="417"/>
      <c r="S14" s="531"/>
      <c r="T14" s="530"/>
      <c r="U14" s="530"/>
      <c r="V14" s="530"/>
      <c r="W14" s="531"/>
      <c r="X14" s="530"/>
      <c r="Y14" s="530"/>
      <c r="Z14" s="530"/>
      <c r="AA14" s="531"/>
      <c r="AB14" s="530"/>
      <c r="AC14" s="530"/>
      <c r="AD14" s="530"/>
      <c r="AE14" s="531"/>
    </row>
    <row r="15" spans="1:31" s="488" customFormat="1" ht="14.25" customHeight="1" x14ac:dyDescent="0.2">
      <c r="A15" s="431"/>
      <c r="B15" s="522"/>
      <c r="C15" s="423"/>
      <c r="D15" s="423"/>
      <c r="E15" s="542"/>
      <c r="F15" s="543"/>
      <c r="G15" s="544"/>
      <c r="H15" s="543"/>
      <c r="I15" s="543"/>
      <c r="J15" s="533"/>
      <c r="K15" s="529"/>
      <c r="L15" s="545"/>
      <c r="M15" s="545"/>
      <c r="N15" s="546"/>
      <c r="O15" s="547"/>
      <c r="P15" s="545"/>
      <c r="Q15" s="545"/>
      <c r="R15" s="416"/>
      <c r="S15" s="530"/>
      <c r="T15" s="530"/>
      <c r="U15" s="530"/>
      <c r="V15" s="530"/>
      <c r="W15" s="531"/>
      <c r="X15" s="530"/>
      <c r="Y15" s="530"/>
      <c r="Z15" s="530"/>
      <c r="AA15" s="531"/>
      <c r="AB15" s="530"/>
      <c r="AC15" s="530"/>
      <c r="AD15" s="530"/>
      <c r="AE15" s="531"/>
    </row>
    <row r="16" spans="1:31" s="488" customFormat="1" ht="14.25" customHeight="1" x14ac:dyDescent="0.2">
      <c r="A16" s="431" t="s">
        <v>699</v>
      </c>
      <c r="B16" s="432" t="s">
        <v>9</v>
      </c>
      <c r="C16" s="423" t="s">
        <v>1135</v>
      </c>
      <c r="D16" s="423"/>
      <c r="E16" s="643">
        <v>1168.4059999999999</v>
      </c>
      <c r="F16" s="435">
        <f>SUMIFS(F$26:F$351,$C$26:$C$351,$C16)</f>
        <v>10645</v>
      </c>
      <c r="G16" s="435">
        <f t="shared" ref="G16:H16" si="0">SUMIFS(G$26:G$351,$C$26:$C$351,$C16)</f>
        <v>5481</v>
      </c>
      <c r="H16" s="435">
        <f t="shared" si="0"/>
        <v>16126</v>
      </c>
      <c r="I16" s="436">
        <v>13.801709337336508</v>
      </c>
      <c r="J16" s="433"/>
      <c r="K16" s="451"/>
      <c r="L16" s="435">
        <f t="shared" ref="L16:L24" si="1">SUMIFS(L$26:L$351,$C$26:$C$351,$C16)</f>
        <v>1120</v>
      </c>
      <c r="M16" s="549">
        <v>0.95857090771529763</v>
      </c>
      <c r="N16" s="434"/>
      <c r="O16" s="454"/>
      <c r="P16" s="435">
        <f t="shared" ref="P16:P24" si="2">SUMIFS(P$26:P$351,$C$26:$C$351,$C16)</f>
        <v>17246</v>
      </c>
      <c r="Q16" s="549">
        <v>14.760280245051806</v>
      </c>
      <c r="R16" s="550"/>
      <c r="S16" s="530"/>
      <c r="T16" s="530"/>
      <c r="U16" s="530"/>
      <c r="V16" s="530"/>
      <c r="W16" s="531"/>
      <c r="X16" s="530"/>
      <c r="Y16" s="530"/>
      <c r="Z16" s="530"/>
      <c r="AA16" s="531"/>
      <c r="AB16" s="530"/>
      <c r="AC16" s="530"/>
      <c r="AD16" s="530"/>
      <c r="AE16" s="531"/>
    </row>
    <row r="17" spans="1:31" s="488" customFormat="1" ht="14.25" customHeight="1" x14ac:dyDescent="0.2">
      <c r="A17" s="431" t="s">
        <v>712</v>
      </c>
      <c r="B17" s="432" t="s">
        <v>24</v>
      </c>
      <c r="C17" s="423" t="s">
        <v>1129</v>
      </c>
      <c r="D17" s="423"/>
      <c r="E17" s="643">
        <v>3132.6320000000005</v>
      </c>
      <c r="F17" s="435">
        <f t="shared" ref="F17:H24" si="3">SUMIFS(F$26:F$351,$C$26:$C$351,$C17)</f>
        <v>17959</v>
      </c>
      <c r="G17" s="435">
        <f t="shared" si="3"/>
        <v>14769</v>
      </c>
      <c r="H17" s="435">
        <f t="shared" si="3"/>
        <v>32728</v>
      </c>
      <c r="I17" s="436">
        <v>10.447444832332682</v>
      </c>
      <c r="J17" s="433"/>
      <c r="K17" s="451"/>
      <c r="L17" s="435">
        <f t="shared" si="1"/>
        <v>1464</v>
      </c>
      <c r="M17" s="549">
        <v>0.46733864686308502</v>
      </c>
      <c r="N17" s="434"/>
      <c r="O17" s="454"/>
      <c r="P17" s="435">
        <f t="shared" si="2"/>
        <v>34192</v>
      </c>
      <c r="Q17" s="549">
        <v>10.914783479195767</v>
      </c>
      <c r="R17" s="550"/>
      <c r="S17" s="530"/>
      <c r="T17" s="530"/>
      <c r="U17" s="530"/>
      <c r="V17" s="530"/>
      <c r="W17" s="531"/>
      <c r="X17" s="530"/>
      <c r="Y17" s="530"/>
      <c r="Z17" s="530"/>
      <c r="AA17" s="531"/>
      <c r="AB17" s="530"/>
      <c r="AC17" s="530"/>
      <c r="AD17" s="530"/>
      <c r="AE17" s="531"/>
    </row>
    <row r="18" spans="1:31" s="488" customFormat="1" ht="14.25" customHeight="1" x14ac:dyDescent="0.2">
      <c r="A18" s="431" t="s">
        <v>752</v>
      </c>
      <c r="B18" s="432" t="s">
        <v>1165</v>
      </c>
      <c r="C18" s="423" t="s">
        <v>1132</v>
      </c>
      <c r="D18" s="423"/>
      <c r="E18" s="643">
        <v>2316.2710000000002</v>
      </c>
      <c r="F18" s="435">
        <f t="shared" si="3"/>
        <v>12309</v>
      </c>
      <c r="G18" s="435">
        <f t="shared" si="3"/>
        <v>13338</v>
      </c>
      <c r="H18" s="435">
        <f t="shared" si="3"/>
        <v>25647</v>
      </c>
      <c r="I18" s="436">
        <v>11.07253857601291</v>
      </c>
      <c r="J18" s="433"/>
      <c r="K18" s="451"/>
      <c r="L18" s="435">
        <f t="shared" si="1"/>
        <v>960</v>
      </c>
      <c r="M18" s="549">
        <v>0.41445927527478432</v>
      </c>
      <c r="N18" s="434"/>
      <c r="O18" s="454"/>
      <c r="P18" s="435">
        <f t="shared" si="2"/>
        <v>26607</v>
      </c>
      <c r="Q18" s="549">
        <v>11.486997851287693</v>
      </c>
      <c r="R18" s="550"/>
      <c r="S18" s="530"/>
      <c r="T18" s="530"/>
      <c r="U18" s="530"/>
      <c r="V18" s="530"/>
      <c r="W18" s="531"/>
      <c r="X18" s="530"/>
      <c r="Y18" s="530"/>
      <c r="Z18" s="530"/>
      <c r="AA18" s="531"/>
      <c r="AB18" s="530"/>
      <c r="AC18" s="530"/>
      <c r="AD18" s="530"/>
      <c r="AE18" s="531"/>
    </row>
    <row r="19" spans="1:31" s="488" customFormat="1" ht="14.25" customHeight="1" x14ac:dyDescent="0.2">
      <c r="A19" s="431" t="s">
        <v>774</v>
      </c>
      <c r="B19" s="432" t="s">
        <v>86</v>
      </c>
      <c r="C19" s="423" t="s">
        <v>1130</v>
      </c>
      <c r="D19" s="423" t="s">
        <v>1071</v>
      </c>
      <c r="E19" s="643">
        <v>2001.5800000000002</v>
      </c>
      <c r="F19" s="435">
        <f t="shared" si="3"/>
        <v>9722</v>
      </c>
      <c r="G19" s="435">
        <f t="shared" si="3"/>
        <v>7324</v>
      </c>
      <c r="H19" s="435">
        <f t="shared" si="3"/>
        <v>17046</v>
      </c>
      <c r="I19" s="436">
        <v>8.506280038769372</v>
      </c>
      <c r="J19" s="433"/>
      <c r="K19" s="451"/>
      <c r="L19" s="435">
        <f t="shared" si="1"/>
        <v>1764</v>
      </c>
      <c r="M19" s="549">
        <v>0.88879784969873787</v>
      </c>
      <c r="N19" s="434"/>
      <c r="O19" s="454"/>
      <c r="P19" s="435">
        <f t="shared" si="2"/>
        <v>18810</v>
      </c>
      <c r="Q19" s="549">
        <v>9.3950778884681103</v>
      </c>
      <c r="R19" s="550"/>
      <c r="S19" s="530"/>
      <c r="T19" s="530"/>
      <c r="U19" s="530"/>
      <c r="V19" s="530"/>
      <c r="W19" s="531"/>
      <c r="X19" s="530"/>
      <c r="Y19" s="530"/>
      <c r="Z19" s="530"/>
      <c r="AA19" s="531"/>
      <c r="AB19" s="530"/>
      <c r="AC19" s="530"/>
      <c r="AD19" s="530"/>
      <c r="AE19" s="531"/>
    </row>
    <row r="20" spans="1:31" s="488" customFormat="1" ht="14.25" customHeight="1" x14ac:dyDescent="0.2">
      <c r="A20" s="431" t="s">
        <v>815</v>
      </c>
      <c r="B20" s="432" t="s">
        <v>127</v>
      </c>
      <c r="C20" s="423" t="s">
        <v>1134</v>
      </c>
      <c r="D20" s="423" t="s">
        <v>1071</v>
      </c>
      <c r="E20" s="643">
        <v>2409.1170000000002</v>
      </c>
      <c r="F20" s="435">
        <f t="shared" si="3"/>
        <v>11577</v>
      </c>
      <c r="G20" s="435">
        <f t="shared" si="3"/>
        <v>12040</v>
      </c>
      <c r="H20" s="435">
        <f t="shared" si="3"/>
        <v>23617</v>
      </c>
      <c r="I20" s="436">
        <v>9.7990259501717834</v>
      </c>
      <c r="J20" s="433"/>
      <c r="K20" s="451"/>
      <c r="L20" s="435">
        <f t="shared" si="1"/>
        <v>2113</v>
      </c>
      <c r="M20" s="549">
        <v>0.87168867265475269</v>
      </c>
      <c r="N20" s="434"/>
      <c r="O20" s="454"/>
      <c r="P20" s="435">
        <f t="shared" si="2"/>
        <v>25730</v>
      </c>
      <c r="Q20" s="549">
        <v>10.670714622826537</v>
      </c>
      <c r="R20" s="550"/>
      <c r="S20" s="530"/>
      <c r="T20" s="530"/>
      <c r="U20" s="530"/>
      <c r="V20" s="530"/>
      <c r="W20" s="531"/>
      <c r="X20" s="530"/>
      <c r="Y20" s="530"/>
      <c r="Z20" s="530"/>
      <c r="AA20" s="531"/>
      <c r="AB20" s="530"/>
      <c r="AC20" s="530"/>
      <c r="AD20" s="530"/>
      <c r="AE20" s="531"/>
    </row>
    <row r="21" spans="1:31" s="488" customFormat="1" ht="14.25" customHeight="1" x14ac:dyDescent="0.2">
      <c r="A21" s="431" t="s">
        <v>846</v>
      </c>
      <c r="B21" s="432" t="s">
        <v>694</v>
      </c>
      <c r="C21" s="423" t="s">
        <v>1131</v>
      </c>
      <c r="D21" s="423" t="s">
        <v>1071</v>
      </c>
      <c r="E21" s="643">
        <v>2591.4930000000008</v>
      </c>
      <c r="F21" s="435">
        <f t="shared" si="3"/>
        <v>6686</v>
      </c>
      <c r="G21" s="435">
        <f t="shared" si="3"/>
        <v>6184</v>
      </c>
      <c r="H21" s="435">
        <f t="shared" si="3"/>
        <v>12870</v>
      </c>
      <c r="I21" s="436">
        <v>4.9785972796376434</v>
      </c>
      <c r="J21" s="433"/>
      <c r="K21" s="451"/>
      <c r="L21" s="435">
        <f t="shared" si="1"/>
        <v>1889</v>
      </c>
      <c r="M21" s="549">
        <v>0.73046695476314205</v>
      </c>
      <c r="N21" s="434"/>
      <c r="O21" s="454"/>
      <c r="P21" s="435">
        <f t="shared" si="2"/>
        <v>14759</v>
      </c>
      <c r="Q21" s="549">
        <v>5.7090642344007856</v>
      </c>
      <c r="R21" s="550"/>
      <c r="S21" s="530"/>
      <c r="T21" s="530"/>
      <c r="U21" s="530"/>
      <c r="V21" s="530"/>
      <c r="W21" s="531"/>
      <c r="X21" s="530"/>
      <c r="Y21" s="530"/>
      <c r="Z21" s="530"/>
      <c r="AA21" s="531"/>
      <c r="AB21" s="530"/>
      <c r="AC21" s="530"/>
      <c r="AD21" s="530"/>
      <c r="AE21" s="531"/>
    </row>
    <row r="22" spans="1:31" s="488" customFormat="1" ht="14.25" customHeight="1" x14ac:dyDescent="0.2">
      <c r="A22" s="431" t="s">
        <v>894</v>
      </c>
      <c r="B22" s="432" t="s">
        <v>205</v>
      </c>
      <c r="C22" s="423" t="s">
        <v>1166</v>
      </c>
      <c r="D22" s="423" t="s">
        <v>1071</v>
      </c>
      <c r="E22" s="643">
        <v>3651.9760000000006</v>
      </c>
      <c r="F22" s="435">
        <f t="shared" si="3"/>
        <v>18833</v>
      </c>
      <c r="G22" s="435">
        <f t="shared" si="3"/>
        <v>8622</v>
      </c>
      <c r="H22" s="435">
        <f t="shared" si="3"/>
        <v>27455</v>
      </c>
      <c r="I22" s="436">
        <v>7.3743639060059527</v>
      </c>
      <c r="J22" s="433"/>
      <c r="K22" s="451"/>
      <c r="L22" s="435">
        <f t="shared" si="1"/>
        <v>3337</v>
      </c>
      <c r="M22" s="549">
        <v>0.91840691176502787</v>
      </c>
      <c r="N22" s="434"/>
      <c r="O22" s="454"/>
      <c r="P22" s="435">
        <f t="shared" si="2"/>
        <v>30792</v>
      </c>
      <c r="Q22" s="549">
        <v>8.2927708177709807</v>
      </c>
      <c r="R22" s="550"/>
      <c r="S22" s="530"/>
      <c r="T22" s="530"/>
      <c r="U22" s="530"/>
      <c r="V22" s="530"/>
      <c r="W22" s="531"/>
      <c r="X22" s="530"/>
      <c r="Y22" s="530"/>
      <c r="Z22" s="530"/>
      <c r="AA22" s="531"/>
      <c r="AB22" s="530"/>
      <c r="AC22" s="530"/>
      <c r="AD22" s="530"/>
      <c r="AE22" s="531"/>
    </row>
    <row r="23" spans="1:31" s="488" customFormat="1" ht="14.25" customHeight="1" x14ac:dyDescent="0.2">
      <c r="A23" s="431" t="s">
        <v>928</v>
      </c>
      <c r="B23" s="432" t="s">
        <v>239</v>
      </c>
      <c r="C23" s="423" t="s">
        <v>1128</v>
      </c>
      <c r="D23" s="423"/>
      <c r="E23" s="643">
        <v>3791.0029999999997</v>
      </c>
      <c r="F23" s="435">
        <f t="shared" si="3"/>
        <v>14658</v>
      </c>
      <c r="G23" s="435">
        <f t="shared" si="3"/>
        <v>11743</v>
      </c>
      <c r="H23" s="435">
        <f t="shared" si="3"/>
        <v>26401</v>
      </c>
      <c r="I23" s="436">
        <v>6.9641200494961364</v>
      </c>
      <c r="J23" s="433"/>
      <c r="K23" s="451"/>
      <c r="L23" s="435">
        <f t="shared" si="1"/>
        <v>2274</v>
      </c>
      <c r="M23" s="549">
        <v>0.59984125573100311</v>
      </c>
      <c r="N23" s="434"/>
      <c r="O23" s="454"/>
      <c r="P23" s="435">
        <f t="shared" si="2"/>
        <v>28675</v>
      </c>
      <c r="Q23" s="549">
        <v>7.5639613052271395</v>
      </c>
      <c r="R23" s="550"/>
      <c r="S23" s="530"/>
      <c r="T23" s="530"/>
      <c r="U23" s="530"/>
      <c r="V23" s="530"/>
      <c r="W23" s="531"/>
      <c r="X23" s="530"/>
      <c r="Y23" s="530"/>
      <c r="Z23" s="530"/>
      <c r="AA23" s="531"/>
      <c r="AB23" s="530"/>
      <c r="AC23" s="530"/>
      <c r="AD23" s="530"/>
      <c r="AE23" s="531"/>
    </row>
    <row r="24" spans="1:31" s="488" customFormat="1" ht="14.25" customHeight="1" x14ac:dyDescent="0.2">
      <c r="A24" s="431" t="s">
        <v>996</v>
      </c>
      <c r="B24" s="432" t="s">
        <v>307</v>
      </c>
      <c r="C24" s="423" t="s">
        <v>1133</v>
      </c>
      <c r="D24" s="423" t="s">
        <v>1071</v>
      </c>
      <c r="E24" s="643">
        <v>2401.7839999999997</v>
      </c>
      <c r="F24" s="435">
        <f t="shared" si="3"/>
        <v>8390</v>
      </c>
      <c r="G24" s="435">
        <f t="shared" si="3"/>
        <v>9415</v>
      </c>
      <c r="H24" s="435">
        <f t="shared" si="3"/>
        <v>17805</v>
      </c>
      <c r="I24" s="436">
        <v>7.3824290610646095</v>
      </c>
      <c r="J24" s="433"/>
      <c r="K24" s="451"/>
      <c r="L24" s="435">
        <f t="shared" si="1"/>
        <v>916</v>
      </c>
      <c r="M24" s="549">
        <v>0.38596310076176715</v>
      </c>
      <c r="N24" s="434"/>
      <c r="O24" s="454"/>
      <c r="P24" s="435">
        <f t="shared" si="2"/>
        <v>18721</v>
      </c>
      <c r="Q24" s="549">
        <v>7.7683921618263767</v>
      </c>
      <c r="R24" s="550"/>
      <c r="S24" s="530"/>
      <c r="T24" s="530"/>
      <c r="U24" s="530"/>
      <c r="V24" s="530"/>
      <c r="W24" s="531"/>
      <c r="X24" s="530"/>
      <c r="Y24" s="530"/>
      <c r="Z24" s="530"/>
      <c r="AA24" s="531"/>
      <c r="AB24" s="530"/>
      <c r="AC24" s="530"/>
      <c r="AD24" s="530"/>
      <c r="AE24" s="531"/>
    </row>
    <row r="25" spans="1:31" s="488" customFormat="1" ht="14.25" customHeight="1" x14ac:dyDescent="0.2">
      <c r="A25" s="431"/>
      <c r="B25" s="522"/>
      <c r="C25" s="423"/>
      <c r="D25" s="423"/>
      <c r="E25" s="542"/>
      <c r="F25" s="543"/>
      <c r="G25" s="551"/>
      <c r="H25" s="648"/>
      <c r="I25" s="543"/>
      <c r="J25" s="533"/>
      <c r="K25" s="529"/>
      <c r="L25" s="545"/>
      <c r="M25" s="545"/>
      <c r="N25" s="546"/>
      <c r="O25" s="547"/>
      <c r="P25" s="545"/>
      <c r="Q25" s="545"/>
      <c r="R25" s="416"/>
    </row>
    <row r="26" spans="1:31" s="488" customFormat="1" ht="14.25" customHeight="1" x14ac:dyDescent="0.2">
      <c r="A26" s="431" t="s">
        <v>929</v>
      </c>
      <c r="B26" s="432" t="s">
        <v>240</v>
      </c>
      <c r="C26" s="423" t="s">
        <v>1128</v>
      </c>
      <c r="D26" s="423"/>
      <c r="E26" s="643">
        <v>28.527000000000001</v>
      </c>
      <c r="F26" s="435">
        <v>33</v>
      </c>
      <c r="G26" s="435">
        <v>39</v>
      </c>
      <c r="H26" s="435">
        <v>72</v>
      </c>
      <c r="I26" s="436">
        <v>2.5239247029130301</v>
      </c>
      <c r="J26" s="433"/>
      <c r="K26" s="451"/>
      <c r="L26" s="435">
        <v>28</v>
      </c>
      <c r="M26" s="549">
        <v>0.98152627335506704</v>
      </c>
      <c r="N26" s="434"/>
      <c r="O26" s="454"/>
      <c r="P26" s="435">
        <v>100</v>
      </c>
      <c r="Q26" s="549">
        <v>3.5054509762680999</v>
      </c>
      <c r="R26" s="550"/>
      <c r="S26" s="557"/>
    </row>
    <row r="27" spans="1:31" s="488" customFormat="1" ht="14.25" customHeight="1" x14ac:dyDescent="0.2">
      <c r="A27" s="431" t="s">
        <v>713</v>
      </c>
      <c r="B27" s="432" t="s">
        <v>25</v>
      </c>
      <c r="C27" s="423" t="s">
        <v>1129</v>
      </c>
      <c r="D27" s="423"/>
      <c r="E27" s="643">
        <v>43.174999999999997</v>
      </c>
      <c r="F27" s="435">
        <v>13</v>
      </c>
      <c r="G27" s="435">
        <v>137</v>
      </c>
      <c r="H27" s="435">
        <v>150</v>
      </c>
      <c r="I27" s="436">
        <v>3.4742327735958298</v>
      </c>
      <c r="J27" s="433"/>
      <c r="K27" s="451"/>
      <c r="L27" s="435">
        <v>0</v>
      </c>
      <c r="M27" s="549">
        <v>0</v>
      </c>
      <c r="N27" s="434"/>
      <c r="O27" s="454"/>
      <c r="P27" s="435">
        <v>150</v>
      </c>
      <c r="Q27" s="549">
        <v>3.4742327735958298</v>
      </c>
      <c r="R27" s="550"/>
      <c r="S27" s="557"/>
    </row>
    <row r="28" spans="1:31" s="488" customFormat="1" ht="14.25" customHeight="1" x14ac:dyDescent="0.2">
      <c r="A28" s="431" t="s">
        <v>775</v>
      </c>
      <c r="B28" s="432" t="s">
        <v>87</v>
      </c>
      <c r="C28" s="423" t="s">
        <v>1130</v>
      </c>
      <c r="D28" s="423"/>
      <c r="E28" s="643">
        <v>54.936999999999998</v>
      </c>
      <c r="F28" s="435">
        <v>55</v>
      </c>
      <c r="G28" s="435">
        <v>216</v>
      </c>
      <c r="H28" s="435">
        <v>271</v>
      </c>
      <c r="I28" s="436">
        <v>4.9329231665362103</v>
      </c>
      <c r="J28" s="433"/>
      <c r="K28" s="451"/>
      <c r="L28" s="435">
        <v>12</v>
      </c>
      <c r="M28" s="549">
        <v>0.21843202213444499</v>
      </c>
      <c r="N28" s="434"/>
      <c r="O28" s="454"/>
      <c r="P28" s="435">
        <v>283</v>
      </c>
      <c r="Q28" s="549">
        <v>5.1513551886706601</v>
      </c>
      <c r="R28" s="550"/>
      <c r="S28" s="557"/>
      <c r="U28" s="557"/>
      <c r="V28" s="557"/>
      <c r="W28" s="557"/>
      <c r="X28" s="557"/>
      <c r="Y28" s="557"/>
      <c r="Z28" s="557"/>
      <c r="AA28" s="557"/>
      <c r="AB28" s="557"/>
      <c r="AC28" s="557"/>
      <c r="AD28" s="557"/>
      <c r="AE28" s="557"/>
    </row>
    <row r="29" spans="1:31" s="488" customFormat="1" ht="14.25" customHeight="1" x14ac:dyDescent="0.2">
      <c r="A29" s="431" t="s">
        <v>930</v>
      </c>
      <c r="B29" s="432" t="s">
        <v>241</v>
      </c>
      <c r="C29" s="423" t="s">
        <v>1128</v>
      </c>
      <c r="D29" s="423"/>
      <c r="E29" s="643">
        <v>71.369</v>
      </c>
      <c r="F29" s="435">
        <v>143</v>
      </c>
      <c r="G29" s="435">
        <v>0</v>
      </c>
      <c r="H29" s="435">
        <v>143</v>
      </c>
      <c r="I29" s="436">
        <v>2.0036710616654299</v>
      </c>
      <c r="J29" s="433"/>
      <c r="K29" s="451"/>
      <c r="L29" s="435">
        <v>233</v>
      </c>
      <c r="M29" s="549">
        <v>3.2647227787975202</v>
      </c>
      <c r="N29" s="434"/>
      <c r="O29" s="454"/>
      <c r="P29" s="435">
        <v>376</v>
      </c>
      <c r="Q29" s="549">
        <v>5.2683938404629496</v>
      </c>
      <c r="R29" s="550"/>
      <c r="S29" s="557"/>
    </row>
    <row r="30" spans="1:31" s="488" customFormat="1" ht="14.25" customHeight="1" x14ac:dyDescent="0.2">
      <c r="A30" s="431" t="s">
        <v>776</v>
      </c>
      <c r="B30" s="432" t="s">
        <v>88</v>
      </c>
      <c r="C30" s="423" t="s">
        <v>1130</v>
      </c>
      <c r="D30" s="423"/>
      <c r="E30" s="643">
        <v>54.054000000000002</v>
      </c>
      <c r="F30" s="435">
        <v>269</v>
      </c>
      <c r="G30" s="435">
        <v>70</v>
      </c>
      <c r="H30" s="435">
        <v>339</v>
      </c>
      <c r="I30" s="436">
        <v>6.2715062715062704</v>
      </c>
      <c r="J30" s="433"/>
      <c r="K30" s="451"/>
      <c r="L30" s="435">
        <v>0</v>
      </c>
      <c r="M30" s="549">
        <v>0</v>
      </c>
      <c r="N30" s="434"/>
      <c r="O30" s="454"/>
      <c r="P30" s="435">
        <v>339</v>
      </c>
      <c r="Q30" s="549">
        <v>6.2715062715062704</v>
      </c>
      <c r="R30" s="550"/>
      <c r="S30" s="557"/>
    </row>
    <row r="31" spans="1:31" s="488" customFormat="1" ht="14.25" customHeight="1" x14ac:dyDescent="0.2">
      <c r="A31" s="431" t="s">
        <v>931</v>
      </c>
      <c r="B31" s="432" t="s">
        <v>242</v>
      </c>
      <c r="C31" s="423" t="s">
        <v>1128</v>
      </c>
      <c r="D31" s="423"/>
      <c r="E31" s="643">
        <v>52.768000000000001</v>
      </c>
      <c r="F31" s="435">
        <v>1638</v>
      </c>
      <c r="G31" s="435">
        <v>67</v>
      </c>
      <c r="H31" s="435">
        <v>1705</v>
      </c>
      <c r="I31" s="436">
        <v>32.311249241964802</v>
      </c>
      <c r="J31" s="433"/>
      <c r="K31" s="451"/>
      <c r="L31" s="435">
        <v>4</v>
      </c>
      <c r="M31" s="549">
        <v>7.5803517283201893E-2</v>
      </c>
      <c r="N31" s="434"/>
      <c r="O31" s="454"/>
      <c r="P31" s="435">
        <v>1709</v>
      </c>
      <c r="Q31" s="549">
        <v>32.387052759248</v>
      </c>
      <c r="R31" s="550"/>
      <c r="S31" s="557"/>
    </row>
    <row r="32" spans="1:31" s="488" customFormat="1" ht="14.25" customHeight="1" x14ac:dyDescent="0.2">
      <c r="A32" s="431" t="s">
        <v>932</v>
      </c>
      <c r="B32" s="432" t="s">
        <v>243</v>
      </c>
      <c r="C32" s="423" t="s">
        <v>1128</v>
      </c>
      <c r="D32" s="423"/>
      <c r="E32" s="643">
        <v>76.908000000000001</v>
      </c>
      <c r="F32" s="435">
        <v>188</v>
      </c>
      <c r="G32" s="435">
        <v>46</v>
      </c>
      <c r="H32" s="435">
        <v>234</v>
      </c>
      <c r="I32" s="436">
        <v>3.0425963488843801</v>
      </c>
      <c r="J32" s="433"/>
      <c r="K32" s="451"/>
      <c r="L32" s="435">
        <v>0</v>
      </c>
      <c r="M32" s="549">
        <v>0</v>
      </c>
      <c r="N32" s="434"/>
      <c r="O32" s="454"/>
      <c r="P32" s="435">
        <v>234</v>
      </c>
      <c r="Q32" s="549">
        <v>3.0425963488843801</v>
      </c>
      <c r="R32" s="550"/>
      <c r="S32" s="557"/>
    </row>
    <row r="33" spans="1:19" s="488" customFormat="1" ht="14.25" customHeight="1" x14ac:dyDescent="0.2">
      <c r="A33" s="431" t="s">
        <v>847</v>
      </c>
      <c r="B33" s="432" t="s">
        <v>158</v>
      </c>
      <c r="C33" s="423" t="s">
        <v>1131</v>
      </c>
      <c r="D33" s="423"/>
      <c r="E33" s="643">
        <v>39.329000000000001</v>
      </c>
      <c r="F33" s="435">
        <v>263</v>
      </c>
      <c r="G33" s="435">
        <v>56</v>
      </c>
      <c r="H33" s="435">
        <v>319</v>
      </c>
      <c r="I33" s="436">
        <v>8.1110630832210298</v>
      </c>
      <c r="J33" s="433"/>
      <c r="K33" s="451"/>
      <c r="L33" s="435">
        <v>5</v>
      </c>
      <c r="M33" s="549">
        <v>0.127132650207226</v>
      </c>
      <c r="N33" s="434"/>
      <c r="O33" s="454"/>
      <c r="P33" s="435">
        <v>324</v>
      </c>
      <c r="Q33" s="549">
        <v>8.2381957334282596</v>
      </c>
      <c r="R33" s="550"/>
      <c r="S33" s="557"/>
    </row>
    <row r="34" spans="1:19" s="488" customFormat="1" ht="14.25" customHeight="1" x14ac:dyDescent="0.2">
      <c r="A34" s="431" t="s">
        <v>895</v>
      </c>
      <c r="B34" s="432" t="s">
        <v>206</v>
      </c>
      <c r="C34" s="423" t="s">
        <v>1166</v>
      </c>
      <c r="D34" s="423"/>
      <c r="E34" s="643">
        <v>78.629000000000005</v>
      </c>
      <c r="F34" s="435">
        <v>1913</v>
      </c>
      <c r="G34" s="435">
        <v>472</v>
      </c>
      <c r="H34" s="435">
        <v>2385</v>
      </c>
      <c r="I34" s="436">
        <v>30.332320136336499</v>
      </c>
      <c r="J34" s="433"/>
      <c r="K34" s="451"/>
      <c r="L34" s="435">
        <v>849</v>
      </c>
      <c r="M34" s="549">
        <v>10.797542891299599</v>
      </c>
      <c r="N34" s="434"/>
      <c r="O34" s="454"/>
      <c r="P34" s="435">
        <v>3234</v>
      </c>
      <c r="Q34" s="549">
        <v>41.129863027636098</v>
      </c>
      <c r="R34" s="550"/>
      <c r="S34" s="557"/>
    </row>
    <row r="35" spans="1:19" s="488" customFormat="1" ht="14.25" customHeight="1" x14ac:dyDescent="0.2">
      <c r="A35" s="431" t="s">
        <v>896</v>
      </c>
      <c r="B35" s="432" t="s">
        <v>207</v>
      </c>
      <c r="C35" s="423" t="s">
        <v>1166</v>
      </c>
      <c r="D35" s="423"/>
      <c r="E35" s="643">
        <v>154.40100000000001</v>
      </c>
      <c r="F35" s="435">
        <v>426</v>
      </c>
      <c r="G35" s="435">
        <v>870</v>
      </c>
      <c r="H35" s="435">
        <v>1296</v>
      </c>
      <c r="I35" s="436">
        <v>8.3937280198962405</v>
      </c>
      <c r="J35" s="433"/>
      <c r="K35" s="451"/>
      <c r="L35" s="435">
        <v>0</v>
      </c>
      <c r="M35" s="549">
        <v>0</v>
      </c>
      <c r="N35" s="434"/>
      <c r="O35" s="454"/>
      <c r="P35" s="435">
        <v>1296</v>
      </c>
      <c r="Q35" s="549">
        <v>8.3937280198962405</v>
      </c>
      <c r="R35" s="550"/>
      <c r="S35" s="557"/>
    </row>
    <row r="36" spans="1:19" s="488" customFormat="1" ht="14.25" customHeight="1" x14ac:dyDescent="0.2">
      <c r="A36" s="431" t="s">
        <v>753</v>
      </c>
      <c r="B36" s="432" t="s">
        <v>65</v>
      </c>
      <c r="C36" s="423" t="s">
        <v>1132</v>
      </c>
      <c r="D36" s="423"/>
      <c r="E36" s="643">
        <v>106.733</v>
      </c>
      <c r="F36" s="435">
        <v>439</v>
      </c>
      <c r="G36" s="435">
        <v>215</v>
      </c>
      <c r="H36" s="435">
        <v>654</v>
      </c>
      <c r="I36" s="436">
        <v>6.1274394985618299</v>
      </c>
      <c r="J36" s="433"/>
      <c r="K36" s="451"/>
      <c r="L36" s="435">
        <v>4</v>
      </c>
      <c r="M36" s="549">
        <v>3.7476694180806298E-2</v>
      </c>
      <c r="N36" s="434"/>
      <c r="O36" s="454"/>
      <c r="P36" s="435">
        <v>658</v>
      </c>
      <c r="Q36" s="549">
        <v>6.1649161927426404</v>
      </c>
      <c r="R36" s="550"/>
      <c r="S36" s="557"/>
    </row>
    <row r="37" spans="1:19" s="488" customFormat="1" ht="14.25" customHeight="1" x14ac:dyDescent="0.2">
      <c r="A37" s="431" t="s">
        <v>714</v>
      </c>
      <c r="B37" s="432" t="s">
        <v>26</v>
      </c>
      <c r="C37" s="423" t="s">
        <v>1129</v>
      </c>
      <c r="D37" s="423"/>
      <c r="E37" s="643">
        <v>30.73</v>
      </c>
      <c r="F37" s="435">
        <v>19</v>
      </c>
      <c r="G37" s="435">
        <v>192</v>
      </c>
      <c r="H37" s="435">
        <v>211</v>
      </c>
      <c r="I37" s="436">
        <v>6.8662544744549301</v>
      </c>
      <c r="J37" s="433"/>
      <c r="K37" s="451"/>
      <c r="L37" s="435">
        <v>6</v>
      </c>
      <c r="M37" s="549">
        <v>0.19524894240156199</v>
      </c>
      <c r="N37" s="434"/>
      <c r="O37" s="454"/>
      <c r="P37" s="435">
        <v>217</v>
      </c>
      <c r="Q37" s="549">
        <v>7.0615034168564899</v>
      </c>
      <c r="R37" s="550"/>
      <c r="S37" s="557"/>
    </row>
    <row r="38" spans="1:19" s="488" customFormat="1" ht="14.25" customHeight="1" x14ac:dyDescent="0.2">
      <c r="A38" s="431" t="s">
        <v>848</v>
      </c>
      <c r="B38" s="432" t="s">
        <v>159</v>
      </c>
      <c r="C38" s="423" t="s">
        <v>1131</v>
      </c>
      <c r="D38" s="423"/>
      <c r="E38" s="643">
        <v>77.873999999999995</v>
      </c>
      <c r="F38" s="435">
        <v>414</v>
      </c>
      <c r="G38" s="435">
        <v>247</v>
      </c>
      <c r="H38" s="435">
        <v>661</v>
      </c>
      <c r="I38" s="436">
        <v>8.4880704728150604</v>
      </c>
      <c r="J38" s="433"/>
      <c r="K38" s="451"/>
      <c r="L38" s="435">
        <v>0</v>
      </c>
      <c r="M38" s="549">
        <v>0</v>
      </c>
      <c r="N38" s="434"/>
      <c r="O38" s="454"/>
      <c r="P38" s="435">
        <v>661</v>
      </c>
      <c r="Q38" s="549">
        <v>8.4880704728150604</v>
      </c>
      <c r="R38" s="550"/>
      <c r="S38" s="557"/>
    </row>
    <row r="39" spans="1:19" s="488" customFormat="1" ht="14.25" customHeight="1" x14ac:dyDescent="0.2">
      <c r="A39" s="431" t="s">
        <v>933</v>
      </c>
      <c r="B39" s="432" t="s">
        <v>244</v>
      </c>
      <c r="C39" s="423" t="s">
        <v>1128</v>
      </c>
      <c r="D39" s="423"/>
      <c r="E39" s="643">
        <v>74.484999999999999</v>
      </c>
      <c r="F39" s="435">
        <v>297</v>
      </c>
      <c r="G39" s="435">
        <v>346</v>
      </c>
      <c r="H39" s="435">
        <v>643</v>
      </c>
      <c r="I39" s="436">
        <v>8.6326105927367909</v>
      </c>
      <c r="J39" s="433"/>
      <c r="K39" s="451"/>
      <c r="L39" s="435">
        <v>25</v>
      </c>
      <c r="M39" s="549">
        <v>0.335638047929113</v>
      </c>
      <c r="N39" s="434"/>
      <c r="O39" s="454"/>
      <c r="P39" s="435">
        <v>668</v>
      </c>
      <c r="Q39" s="549">
        <v>8.9682486406659105</v>
      </c>
      <c r="R39" s="550"/>
      <c r="S39" s="557"/>
    </row>
    <row r="40" spans="1:19" s="488" customFormat="1" ht="14.25" customHeight="1" x14ac:dyDescent="0.2">
      <c r="A40" s="431" t="s">
        <v>777</v>
      </c>
      <c r="B40" s="432" t="s">
        <v>89</v>
      </c>
      <c r="C40" s="423" t="s">
        <v>1130</v>
      </c>
      <c r="D40" s="423"/>
      <c r="E40" s="643">
        <v>49.637</v>
      </c>
      <c r="F40" s="435">
        <v>53</v>
      </c>
      <c r="G40" s="435">
        <v>46</v>
      </c>
      <c r="H40" s="435">
        <v>99</v>
      </c>
      <c r="I40" s="436">
        <v>1.9944799242500599</v>
      </c>
      <c r="J40" s="433"/>
      <c r="K40" s="451"/>
      <c r="L40" s="435">
        <v>0</v>
      </c>
      <c r="M40" s="549">
        <v>0</v>
      </c>
      <c r="N40" s="434"/>
      <c r="O40" s="454"/>
      <c r="P40" s="435">
        <v>99</v>
      </c>
      <c r="Q40" s="549">
        <v>1.9944799242500599</v>
      </c>
      <c r="R40" s="550"/>
      <c r="S40" s="557"/>
    </row>
    <row r="41" spans="1:19" s="488" customFormat="1" ht="14.25" customHeight="1" x14ac:dyDescent="0.2">
      <c r="A41" s="431" t="s">
        <v>997</v>
      </c>
      <c r="B41" s="432" t="s">
        <v>308</v>
      </c>
      <c r="C41" s="423" t="s">
        <v>1133</v>
      </c>
      <c r="D41" s="423"/>
      <c r="E41" s="643">
        <v>76.787999999999997</v>
      </c>
      <c r="F41" s="435">
        <v>423</v>
      </c>
      <c r="G41" s="435">
        <v>306</v>
      </c>
      <c r="H41" s="435">
        <v>729</v>
      </c>
      <c r="I41" s="436">
        <v>9.4936708860759502</v>
      </c>
      <c r="J41" s="433"/>
      <c r="K41" s="451"/>
      <c r="L41" s="435">
        <v>0</v>
      </c>
      <c r="M41" s="549">
        <v>0</v>
      </c>
      <c r="N41" s="434"/>
      <c r="O41" s="454"/>
      <c r="P41" s="435">
        <v>729</v>
      </c>
      <c r="Q41" s="549">
        <v>9.4936708860759502</v>
      </c>
      <c r="R41" s="550"/>
      <c r="S41" s="557"/>
    </row>
    <row r="42" spans="1:19" s="488" customFormat="1" ht="14.25" customHeight="1" x14ac:dyDescent="0.2">
      <c r="A42" s="431" t="s">
        <v>849</v>
      </c>
      <c r="B42" s="432" t="s">
        <v>160</v>
      </c>
      <c r="C42" s="423" t="s">
        <v>1131</v>
      </c>
      <c r="D42" s="423"/>
      <c r="E42" s="643">
        <v>70.141999999999996</v>
      </c>
      <c r="F42" s="435">
        <v>136</v>
      </c>
      <c r="G42" s="435">
        <v>130</v>
      </c>
      <c r="H42" s="435">
        <v>266</v>
      </c>
      <c r="I42" s="436">
        <v>3.7923070343018499</v>
      </c>
      <c r="J42" s="433"/>
      <c r="K42" s="451"/>
      <c r="L42" s="435">
        <v>19</v>
      </c>
      <c r="M42" s="549">
        <v>0.27087907387870303</v>
      </c>
      <c r="N42" s="434"/>
      <c r="O42" s="454"/>
      <c r="P42" s="435">
        <v>285</v>
      </c>
      <c r="Q42" s="549">
        <v>4.0631861081805498</v>
      </c>
      <c r="R42" s="550"/>
      <c r="S42" s="557"/>
    </row>
    <row r="43" spans="1:19" s="488" customFormat="1" ht="14.25" customHeight="1" x14ac:dyDescent="0.2">
      <c r="A43" s="431" t="s">
        <v>897</v>
      </c>
      <c r="B43" s="432" t="s">
        <v>208</v>
      </c>
      <c r="C43" s="423" t="s">
        <v>1166</v>
      </c>
      <c r="D43" s="423"/>
      <c r="E43" s="643">
        <v>99.16</v>
      </c>
      <c r="F43" s="435">
        <v>111</v>
      </c>
      <c r="G43" s="435">
        <v>0</v>
      </c>
      <c r="H43" s="435">
        <v>111</v>
      </c>
      <c r="I43" s="436">
        <v>1.1194029850746301</v>
      </c>
      <c r="J43" s="433"/>
      <c r="K43" s="451"/>
      <c r="L43" s="435">
        <v>186</v>
      </c>
      <c r="M43" s="549">
        <v>1.8757563533682899</v>
      </c>
      <c r="N43" s="434"/>
      <c r="O43" s="454"/>
      <c r="P43" s="435">
        <v>297</v>
      </c>
      <c r="Q43" s="549">
        <v>2.99515933844292</v>
      </c>
      <c r="R43" s="550"/>
      <c r="S43" s="557"/>
    </row>
    <row r="44" spans="1:19" s="488" customFormat="1" ht="14.25" customHeight="1" x14ac:dyDescent="0.2">
      <c r="A44" s="431" t="s">
        <v>816</v>
      </c>
      <c r="B44" s="432" t="s">
        <v>128</v>
      </c>
      <c r="C44" s="423" t="s">
        <v>1134</v>
      </c>
      <c r="D44" s="423"/>
      <c r="E44" s="643">
        <v>435.67899999999997</v>
      </c>
      <c r="F44" s="435">
        <v>3712</v>
      </c>
      <c r="G44" s="435">
        <v>6236</v>
      </c>
      <c r="H44" s="435">
        <v>9948</v>
      </c>
      <c r="I44" s="436">
        <v>22.8333245348066</v>
      </c>
      <c r="J44" s="433"/>
      <c r="K44" s="451"/>
      <c r="L44" s="435">
        <v>83</v>
      </c>
      <c r="M44" s="549">
        <v>0.19050723124134999</v>
      </c>
      <c r="N44" s="434"/>
      <c r="O44" s="454"/>
      <c r="P44" s="435">
        <v>10031</v>
      </c>
      <c r="Q44" s="549">
        <v>23.023831766047898</v>
      </c>
      <c r="R44" s="550"/>
      <c r="S44" s="557"/>
    </row>
    <row r="45" spans="1:19" s="488" customFormat="1" ht="14.25" customHeight="1" x14ac:dyDescent="0.2">
      <c r="A45" s="431" t="s">
        <v>778</v>
      </c>
      <c r="B45" s="432" t="s">
        <v>90</v>
      </c>
      <c r="C45" s="423" t="s">
        <v>1130</v>
      </c>
      <c r="D45" s="423"/>
      <c r="E45" s="643">
        <v>40.387999999999998</v>
      </c>
      <c r="F45" s="435">
        <v>165</v>
      </c>
      <c r="G45" s="435">
        <v>0</v>
      </c>
      <c r="H45" s="435">
        <v>165</v>
      </c>
      <c r="I45" s="436">
        <v>4.0853718926413798</v>
      </c>
      <c r="J45" s="433"/>
      <c r="K45" s="451"/>
      <c r="L45" s="435">
        <v>166</v>
      </c>
      <c r="M45" s="549">
        <v>4.1101317222937501</v>
      </c>
      <c r="N45" s="434"/>
      <c r="O45" s="454"/>
      <c r="P45" s="435">
        <v>331</v>
      </c>
      <c r="Q45" s="549">
        <v>8.1955036149351308</v>
      </c>
      <c r="R45" s="550"/>
      <c r="S45" s="557"/>
    </row>
    <row r="46" spans="1:19" s="488" customFormat="1" ht="14.25" customHeight="1" x14ac:dyDescent="0.2">
      <c r="A46" s="431" t="s">
        <v>715</v>
      </c>
      <c r="B46" s="432" t="s">
        <v>27</v>
      </c>
      <c r="C46" s="423" t="s">
        <v>1129</v>
      </c>
      <c r="D46" s="423"/>
      <c r="E46" s="643">
        <v>57.664999999999999</v>
      </c>
      <c r="F46" s="435">
        <v>43</v>
      </c>
      <c r="G46" s="435">
        <v>434</v>
      </c>
      <c r="H46" s="435">
        <v>477</v>
      </c>
      <c r="I46" s="436">
        <v>8.2719153732766806</v>
      </c>
      <c r="J46" s="433"/>
      <c r="K46" s="451"/>
      <c r="L46" s="435">
        <v>0</v>
      </c>
      <c r="M46" s="549">
        <v>0</v>
      </c>
      <c r="N46" s="434"/>
      <c r="O46" s="454"/>
      <c r="P46" s="435">
        <v>477</v>
      </c>
      <c r="Q46" s="549">
        <v>8.2719153732766806</v>
      </c>
      <c r="R46" s="550"/>
      <c r="S46" s="557"/>
    </row>
    <row r="47" spans="1:19" s="488" customFormat="1" ht="14.25" customHeight="1" x14ac:dyDescent="0.2">
      <c r="A47" s="431" t="s">
        <v>716</v>
      </c>
      <c r="B47" s="432" t="s">
        <v>28</v>
      </c>
      <c r="C47" s="423" t="s">
        <v>1129</v>
      </c>
      <c r="D47" s="423"/>
      <c r="E47" s="681">
        <v>63.954000000000001</v>
      </c>
      <c r="F47" s="435">
        <v>732</v>
      </c>
      <c r="G47" s="435">
        <v>470</v>
      </c>
      <c r="H47" s="435">
        <v>1202</v>
      </c>
      <c r="I47" s="436">
        <v>18.794758732839199</v>
      </c>
      <c r="J47" s="433"/>
      <c r="K47" s="451"/>
      <c r="L47" s="683">
        <v>210</v>
      </c>
      <c r="M47" s="673">
        <v>3.2836100947556099</v>
      </c>
      <c r="N47" s="434"/>
      <c r="O47" s="454"/>
      <c r="P47" s="435">
        <v>1412</v>
      </c>
      <c r="Q47" s="549">
        <v>22.078368827594801</v>
      </c>
      <c r="R47" s="550"/>
      <c r="S47" s="557"/>
    </row>
    <row r="48" spans="1:19" s="488" customFormat="1" ht="14.25" customHeight="1" x14ac:dyDescent="0.2">
      <c r="A48" s="431" t="s">
        <v>779</v>
      </c>
      <c r="B48" s="432" t="s">
        <v>91</v>
      </c>
      <c r="C48" s="423" t="s">
        <v>1130</v>
      </c>
      <c r="D48" s="423"/>
      <c r="E48" s="681">
        <v>34.164000000000001</v>
      </c>
      <c r="F48" s="435">
        <v>25</v>
      </c>
      <c r="G48" s="435">
        <v>125</v>
      </c>
      <c r="H48" s="435">
        <v>150</v>
      </c>
      <c r="I48" s="436">
        <v>4.3905865823674004</v>
      </c>
      <c r="J48" s="433"/>
      <c r="K48" s="451"/>
      <c r="L48" s="683">
        <v>0</v>
      </c>
      <c r="M48" s="673">
        <v>0</v>
      </c>
      <c r="N48" s="434"/>
      <c r="O48" s="454"/>
      <c r="P48" s="460">
        <v>150</v>
      </c>
      <c r="Q48" s="673">
        <v>4.3905865823674004</v>
      </c>
      <c r="R48" s="550"/>
      <c r="S48" s="557"/>
    </row>
    <row r="49" spans="1:19" s="488" customFormat="1" ht="14.25" customHeight="1" x14ac:dyDescent="0.2">
      <c r="A49" s="431" t="s">
        <v>717</v>
      </c>
      <c r="B49" s="432" t="s">
        <v>29</v>
      </c>
      <c r="C49" s="423" t="s">
        <v>1129</v>
      </c>
      <c r="D49" s="423"/>
      <c r="E49" s="681">
        <v>120.336</v>
      </c>
      <c r="F49" s="460">
        <v>566</v>
      </c>
      <c r="G49" s="460">
        <v>528</v>
      </c>
      <c r="H49" s="460">
        <v>1094</v>
      </c>
      <c r="I49" s="599">
        <v>9.0912112750964003</v>
      </c>
      <c r="J49" s="451"/>
      <c r="K49" s="451"/>
      <c r="L49" s="683">
        <v>86</v>
      </c>
      <c r="M49" s="673">
        <v>0.71466560297832704</v>
      </c>
      <c r="N49" s="434"/>
      <c r="O49" s="454"/>
      <c r="P49" s="460">
        <v>1180</v>
      </c>
      <c r="Q49" s="673">
        <v>9.8058768780747201</v>
      </c>
      <c r="R49" s="550"/>
      <c r="S49" s="557"/>
    </row>
    <row r="50" spans="1:19" s="488" customFormat="1" ht="14.25" customHeight="1" x14ac:dyDescent="0.2">
      <c r="A50" s="431" t="s">
        <v>780</v>
      </c>
      <c r="B50" s="432" t="s">
        <v>92</v>
      </c>
      <c r="C50" s="423" t="s">
        <v>1130</v>
      </c>
      <c r="D50" s="423"/>
      <c r="E50" s="681">
        <v>28.864999999999998</v>
      </c>
      <c r="F50" s="460">
        <v>28</v>
      </c>
      <c r="G50" s="460">
        <v>16</v>
      </c>
      <c r="H50" s="460">
        <v>44</v>
      </c>
      <c r="I50" s="599">
        <v>1.5243374328771899</v>
      </c>
      <c r="J50" s="451"/>
      <c r="K50" s="451"/>
      <c r="L50" s="683">
        <v>29</v>
      </c>
      <c r="M50" s="673">
        <v>1.0046769443963299</v>
      </c>
      <c r="N50" s="434"/>
      <c r="O50" s="454"/>
      <c r="P50" s="460">
        <v>73</v>
      </c>
      <c r="Q50" s="673">
        <v>2.5290143772735099</v>
      </c>
      <c r="R50" s="550"/>
      <c r="S50" s="557"/>
    </row>
    <row r="51" spans="1:19" s="488" customFormat="1" ht="14.25" customHeight="1" x14ac:dyDescent="0.2">
      <c r="A51" s="431" t="s">
        <v>998</v>
      </c>
      <c r="B51" s="432" t="s">
        <v>309</v>
      </c>
      <c r="C51" s="423" t="s">
        <v>1133</v>
      </c>
      <c r="D51" s="423"/>
      <c r="E51" s="682">
        <v>90.119</v>
      </c>
      <c r="F51" s="674">
        <v>81</v>
      </c>
      <c r="G51" s="675">
        <v>157</v>
      </c>
      <c r="H51" s="675">
        <v>238</v>
      </c>
      <c r="I51" s="676">
        <v>2.6409525183368698</v>
      </c>
      <c r="J51" s="677">
        <v>1</v>
      </c>
      <c r="K51" s="562"/>
      <c r="L51" s="684">
        <v>92</v>
      </c>
      <c r="M51" s="676">
        <v>1.0208724020461799</v>
      </c>
      <c r="N51" s="561">
        <v>1</v>
      </c>
      <c r="O51" s="562"/>
      <c r="P51" s="675">
        <v>330</v>
      </c>
      <c r="Q51" s="676">
        <v>3.66182492038305</v>
      </c>
      <c r="R51" s="561">
        <v>1</v>
      </c>
      <c r="S51" s="557"/>
    </row>
    <row r="52" spans="1:19" s="488" customFormat="1" ht="14.25" customHeight="1" x14ac:dyDescent="0.2">
      <c r="A52" s="431" t="s">
        <v>934</v>
      </c>
      <c r="B52" s="432" t="s">
        <v>245</v>
      </c>
      <c r="C52" s="423" t="s">
        <v>1128</v>
      </c>
      <c r="D52" s="423"/>
      <c r="E52" s="682">
        <v>49.91</v>
      </c>
      <c r="F52" s="678">
        <v>75</v>
      </c>
      <c r="G52" s="679">
        <v>94</v>
      </c>
      <c r="H52" s="679">
        <v>169</v>
      </c>
      <c r="I52" s="676">
        <v>3.3860949709477102</v>
      </c>
      <c r="J52" s="680"/>
      <c r="K52" s="556"/>
      <c r="L52" s="685">
        <v>26</v>
      </c>
      <c r="M52" s="676">
        <v>0.52093768783810901</v>
      </c>
      <c r="N52" s="555"/>
      <c r="O52" s="556"/>
      <c r="P52" s="679">
        <v>195</v>
      </c>
      <c r="Q52" s="676">
        <v>3.90703265878581</v>
      </c>
      <c r="R52" s="555"/>
      <c r="S52" s="557"/>
    </row>
    <row r="53" spans="1:19" s="488" customFormat="1" ht="14.25" customHeight="1" x14ac:dyDescent="0.2">
      <c r="A53" s="431" t="s">
        <v>754</v>
      </c>
      <c r="B53" s="432" t="s">
        <v>66</v>
      </c>
      <c r="C53" s="423" t="s">
        <v>1132</v>
      </c>
      <c r="D53" s="423"/>
      <c r="E53" s="682">
        <v>207.41</v>
      </c>
      <c r="F53" s="678">
        <v>360</v>
      </c>
      <c r="G53" s="679">
        <v>1103</v>
      </c>
      <c r="H53" s="679">
        <v>1463</v>
      </c>
      <c r="I53" s="676">
        <v>7.0536618292271296</v>
      </c>
      <c r="J53" s="680"/>
      <c r="K53" s="556"/>
      <c r="L53" s="685">
        <v>11</v>
      </c>
      <c r="M53" s="676">
        <v>5.3035051347572401E-2</v>
      </c>
      <c r="N53" s="555"/>
      <c r="O53" s="556"/>
      <c r="P53" s="679">
        <v>1474</v>
      </c>
      <c r="Q53" s="676">
        <v>7.1066968805747104</v>
      </c>
      <c r="R53" s="555"/>
      <c r="S53" s="557"/>
    </row>
    <row r="54" spans="1:19" s="488" customFormat="1" ht="14.25" customHeight="1" x14ac:dyDescent="0.2">
      <c r="A54" s="431" t="s">
        <v>850</v>
      </c>
      <c r="B54" s="432" t="s">
        <v>161</v>
      </c>
      <c r="C54" s="423" t="s">
        <v>1131</v>
      </c>
      <c r="D54" s="423"/>
      <c r="E54" s="682">
        <v>64.876999999999995</v>
      </c>
      <c r="F54" s="678">
        <v>77</v>
      </c>
      <c r="G54" s="679">
        <v>143</v>
      </c>
      <c r="H54" s="679">
        <v>220</v>
      </c>
      <c r="I54" s="676">
        <v>3.3910322610478301</v>
      </c>
      <c r="J54" s="680"/>
      <c r="K54" s="556"/>
      <c r="L54" s="685">
        <v>75</v>
      </c>
      <c r="M54" s="676">
        <v>1.1560337253572099</v>
      </c>
      <c r="N54" s="555"/>
      <c r="O54" s="556"/>
      <c r="P54" s="679">
        <v>295</v>
      </c>
      <c r="Q54" s="676">
        <v>4.5470659864050402</v>
      </c>
      <c r="R54" s="555"/>
      <c r="S54" s="557"/>
    </row>
    <row r="55" spans="1:19" s="488" customFormat="1" ht="14.25" customHeight="1" x14ac:dyDescent="0.2">
      <c r="A55" s="431" t="s">
        <v>851</v>
      </c>
      <c r="B55" s="432" t="s">
        <v>162</v>
      </c>
      <c r="C55" s="423" t="s">
        <v>1131</v>
      </c>
      <c r="D55" s="423"/>
      <c r="E55" s="682">
        <v>58.225000000000001</v>
      </c>
      <c r="F55" s="674">
        <v>20</v>
      </c>
      <c r="G55" s="675">
        <v>53</v>
      </c>
      <c r="H55" s="675">
        <v>73</v>
      </c>
      <c r="I55" s="676">
        <v>1.25375697724345</v>
      </c>
      <c r="J55" s="677">
        <v>2</v>
      </c>
      <c r="K55" s="562"/>
      <c r="L55" s="684">
        <v>16</v>
      </c>
      <c r="M55" s="676">
        <v>0.27479604980678402</v>
      </c>
      <c r="N55" s="561">
        <v>2</v>
      </c>
      <c r="O55" s="562"/>
      <c r="P55" s="675">
        <v>89</v>
      </c>
      <c r="Q55" s="676">
        <v>1.5285530270502401</v>
      </c>
      <c r="R55" s="561">
        <v>2</v>
      </c>
      <c r="S55" s="557"/>
    </row>
    <row r="56" spans="1:19" s="488" customFormat="1" ht="14.25" customHeight="1" x14ac:dyDescent="0.2">
      <c r="A56" s="431" t="s">
        <v>898</v>
      </c>
      <c r="B56" s="432" t="s">
        <v>209</v>
      </c>
      <c r="C56" s="423" t="s">
        <v>1166</v>
      </c>
      <c r="D56" s="423"/>
      <c r="E56" s="681">
        <v>123.95</v>
      </c>
      <c r="F56" s="460">
        <v>236</v>
      </c>
      <c r="G56" s="460">
        <v>0</v>
      </c>
      <c r="H56" s="460">
        <v>236</v>
      </c>
      <c r="I56" s="599">
        <v>1.90399354578459</v>
      </c>
      <c r="J56" s="451"/>
      <c r="K56" s="451"/>
      <c r="L56" s="683">
        <v>292</v>
      </c>
      <c r="M56" s="673">
        <v>2.3557886244453399</v>
      </c>
      <c r="N56" s="434"/>
      <c r="O56" s="454"/>
      <c r="P56" s="460">
        <v>528</v>
      </c>
      <c r="Q56" s="673">
        <v>4.2597821702299301</v>
      </c>
      <c r="R56" s="550"/>
      <c r="S56" s="557"/>
    </row>
    <row r="57" spans="1:19" s="488" customFormat="1" ht="14.25" customHeight="1" x14ac:dyDescent="0.2">
      <c r="A57" s="431" t="s">
        <v>852</v>
      </c>
      <c r="B57" s="432" t="s">
        <v>163</v>
      </c>
      <c r="C57" s="423" t="s">
        <v>1131</v>
      </c>
      <c r="D57" s="423"/>
      <c r="E57" s="681">
        <v>32.564</v>
      </c>
      <c r="F57" s="460">
        <v>2</v>
      </c>
      <c r="G57" s="460">
        <v>12</v>
      </c>
      <c r="H57" s="460">
        <v>14</v>
      </c>
      <c r="I57" s="599">
        <v>0.42992261392949299</v>
      </c>
      <c r="J57" s="451"/>
      <c r="K57" s="451"/>
      <c r="L57" s="683">
        <v>3</v>
      </c>
      <c r="M57" s="673">
        <v>9.2126274413462703E-2</v>
      </c>
      <c r="N57" s="434"/>
      <c r="O57" s="454"/>
      <c r="P57" s="460">
        <v>17</v>
      </c>
      <c r="Q57" s="673">
        <v>0.52204888834295504</v>
      </c>
      <c r="R57" s="550"/>
      <c r="S57" s="557"/>
    </row>
    <row r="58" spans="1:19" s="488" customFormat="1" ht="14.25" customHeight="1" x14ac:dyDescent="0.2">
      <c r="A58" s="431" t="s">
        <v>935</v>
      </c>
      <c r="B58" s="432" t="s">
        <v>246</v>
      </c>
      <c r="C58" s="423" t="s">
        <v>1128</v>
      </c>
      <c r="D58" s="423"/>
      <c r="E58" s="681">
        <v>129.49199999999999</v>
      </c>
      <c r="F58" s="460">
        <v>732</v>
      </c>
      <c r="G58" s="460">
        <v>1041</v>
      </c>
      <c r="H58" s="460">
        <v>1773</v>
      </c>
      <c r="I58" s="599">
        <v>13.6919655268279</v>
      </c>
      <c r="J58" s="451"/>
      <c r="K58" s="451"/>
      <c r="L58" s="683">
        <v>57</v>
      </c>
      <c r="M58" s="673">
        <v>0.44018163284218298</v>
      </c>
      <c r="N58" s="434"/>
      <c r="O58" s="454"/>
      <c r="P58" s="460">
        <v>1830</v>
      </c>
      <c r="Q58" s="673">
        <v>14.132147159670099</v>
      </c>
      <c r="R58" s="550"/>
      <c r="S58" s="557"/>
    </row>
    <row r="59" spans="1:19" s="488" customFormat="1" ht="14.25" customHeight="1" x14ac:dyDescent="0.2">
      <c r="A59" s="431" t="s">
        <v>999</v>
      </c>
      <c r="B59" s="432" t="s">
        <v>310</v>
      </c>
      <c r="C59" s="423" t="s">
        <v>1133</v>
      </c>
      <c r="D59" s="423"/>
      <c r="E59" s="681">
        <v>194.637</v>
      </c>
      <c r="F59" s="460">
        <v>3346</v>
      </c>
      <c r="G59" s="460">
        <v>899</v>
      </c>
      <c r="H59" s="460">
        <v>4245</v>
      </c>
      <c r="I59" s="599">
        <v>21.809830607746701</v>
      </c>
      <c r="J59" s="451"/>
      <c r="K59" s="451"/>
      <c r="L59" s="683">
        <v>12</v>
      </c>
      <c r="M59" s="673">
        <v>6.16532313999908E-2</v>
      </c>
      <c r="N59" s="434"/>
      <c r="O59" s="454"/>
      <c r="P59" s="460">
        <v>4257</v>
      </c>
      <c r="Q59" s="673">
        <v>21.871483839146698</v>
      </c>
      <c r="R59" s="550"/>
      <c r="S59" s="557"/>
    </row>
    <row r="60" spans="1:19" s="488" customFormat="1" ht="14.25" customHeight="1" x14ac:dyDescent="0.2">
      <c r="A60" s="431" t="s">
        <v>853</v>
      </c>
      <c r="B60" s="432" t="s">
        <v>164</v>
      </c>
      <c r="C60" s="423" t="s">
        <v>1131</v>
      </c>
      <c r="D60" s="423"/>
      <c r="E60" s="681">
        <v>55.5</v>
      </c>
      <c r="F60" s="460">
        <v>27</v>
      </c>
      <c r="G60" s="460">
        <v>572</v>
      </c>
      <c r="H60" s="460">
        <v>599</v>
      </c>
      <c r="I60" s="599">
        <v>10.792792792792801</v>
      </c>
      <c r="J60" s="451"/>
      <c r="K60" s="451"/>
      <c r="L60" s="683">
        <v>0</v>
      </c>
      <c r="M60" s="673">
        <v>0</v>
      </c>
      <c r="N60" s="434"/>
      <c r="O60" s="454"/>
      <c r="P60" s="460">
        <v>599</v>
      </c>
      <c r="Q60" s="673">
        <v>10.792792792792801</v>
      </c>
      <c r="R60" s="550"/>
      <c r="S60" s="557"/>
    </row>
    <row r="61" spans="1:19" s="488" customFormat="1" ht="14.25" customHeight="1" x14ac:dyDescent="0.2">
      <c r="A61" s="431" t="s">
        <v>899</v>
      </c>
      <c r="B61" s="432" t="s">
        <v>210</v>
      </c>
      <c r="C61" s="423" t="s">
        <v>1166</v>
      </c>
      <c r="D61" s="423"/>
      <c r="E61" s="681">
        <v>140.68700000000001</v>
      </c>
      <c r="F61" s="460">
        <v>1343</v>
      </c>
      <c r="G61" s="460">
        <v>294</v>
      </c>
      <c r="H61" s="460">
        <v>1637</v>
      </c>
      <c r="I61" s="599">
        <v>11.635758812114799</v>
      </c>
      <c r="J61" s="451"/>
      <c r="K61" s="451"/>
      <c r="L61" s="683">
        <v>149</v>
      </c>
      <c r="M61" s="673">
        <v>1.0590886151527901</v>
      </c>
      <c r="N61" s="434"/>
      <c r="O61" s="454"/>
      <c r="P61" s="460">
        <v>1786</v>
      </c>
      <c r="Q61" s="673">
        <v>12.6948474272676</v>
      </c>
      <c r="R61" s="550"/>
      <c r="S61" s="557"/>
    </row>
    <row r="62" spans="1:19" s="488" customFormat="1" ht="14.25" customHeight="1" x14ac:dyDescent="0.2">
      <c r="A62" s="431" t="s">
        <v>817</v>
      </c>
      <c r="B62" s="432" t="s">
        <v>129</v>
      </c>
      <c r="C62" s="423" t="s">
        <v>1134</v>
      </c>
      <c r="D62" s="423"/>
      <c r="E62" s="681">
        <v>39.734999999999999</v>
      </c>
      <c r="F62" s="460">
        <v>30</v>
      </c>
      <c r="G62" s="460">
        <v>137</v>
      </c>
      <c r="H62" s="460">
        <v>167</v>
      </c>
      <c r="I62" s="599">
        <v>4.20284384044293</v>
      </c>
      <c r="J62" s="451"/>
      <c r="K62" s="451"/>
      <c r="L62" s="683">
        <v>0</v>
      </c>
      <c r="M62" s="673">
        <v>0</v>
      </c>
      <c r="N62" s="434"/>
      <c r="O62" s="454"/>
      <c r="P62" s="460">
        <v>167</v>
      </c>
      <c r="Q62" s="673">
        <v>4.20284384044293</v>
      </c>
      <c r="R62" s="550"/>
      <c r="S62" s="557"/>
    </row>
    <row r="63" spans="1:19" s="488" customFormat="1" ht="14.25" customHeight="1" x14ac:dyDescent="0.2">
      <c r="A63" s="431" t="s">
        <v>854</v>
      </c>
      <c r="B63" s="432" t="s">
        <v>165</v>
      </c>
      <c r="C63" s="423" t="s">
        <v>1131</v>
      </c>
      <c r="D63" s="423"/>
      <c r="E63" s="681">
        <v>40.017000000000003</v>
      </c>
      <c r="F63" s="460">
        <v>21</v>
      </c>
      <c r="G63" s="460">
        <v>52</v>
      </c>
      <c r="H63" s="460">
        <v>73</v>
      </c>
      <c r="I63" s="599">
        <v>1.8242247045005899</v>
      </c>
      <c r="J63" s="451"/>
      <c r="K63" s="451"/>
      <c r="L63" s="683">
        <v>2</v>
      </c>
      <c r="M63" s="673">
        <v>4.9978759027413298E-2</v>
      </c>
      <c r="N63" s="434"/>
      <c r="O63" s="454"/>
      <c r="P63" s="460">
        <v>75</v>
      </c>
      <c r="Q63" s="673">
        <v>1.874203463528</v>
      </c>
      <c r="R63" s="550"/>
      <c r="S63" s="557"/>
    </row>
    <row r="64" spans="1:19" s="488" customFormat="1" ht="14.25" customHeight="1" x14ac:dyDescent="0.2">
      <c r="A64" s="431" t="s">
        <v>781</v>
      </c>
      <c r="B64" s="432" t="s">
        <v>93</v>
      </c>
      <c r="C64" s="423" t="s">
        <v>1130</v>
      </c>
      <c r="D64" s="423"/>
      <c r="E64" s="681">
        <v>49.008000000000003</v>
      </c>
      <c r="F64" s="460">
        <v>114</v>
      </c>
      <c r="G64" s="460">
        <v>216</v>
      </c>
      <c r="H64" s="460">
        <v>330</v>
      </c>
      <c r="I64" s="599">
        <v>6.7335945151811902</v>
      </c>
      <c r="J64" s="451"/>
      <c r="K64" s="451"/>
      <c r="L64" s="683">
        <v>3</v>
      </c>
      <c r="M64" s="673">
        <v>6.1214495592556303E-2</v>
      </c>
      <c r="N64" s="434"/>
      <c r="O64" s="454"/>
      <c r="P64" s="460">
        <v>333</v>
      </c>
      <c r="Q64" s="673">
        <v>6.7948090107737498</v>
      </c>
      <c r="R64" s="550"/>
      <c r="S64" s="557"/>
    </row>
    <row r="65" spans="1:19" s="488" customFormat="1" ht="14.25" customHeight="1" x14ac:dyDescent="0.2">
      <c r="A65" s="431" t="s">
        <v>718</v>
      </c>
      <c r="B65" s="432" t="s">
        <v>30</v>
      </c>
      <c r="C65" s="423" t="s">
        <v>1129</v>
      </c>
      <c r="D65" s="423"/>
      <c r="E65" s="681">
        <v>37.930999999999997</v>
      </c>
      <c r="F65" s="460">
        <v>56</v>
      </c>
      <c r="G65" s="460">
        <v>0</v>
      </c>
      <c r="H65" s="460">
        <v>56</v>
      </c>
      <c r="I65" s="599">
        <v>1.4763649785136199</v>
      </c>
      <c r="J65" s="451"/>
      <c r="K65" s="451"/>
      <c r="L65" s="683">
        <v>75</v>
      </c>
      <c r="M65" s="673">
        <v>1.9772745247950201</v>
      </c>
      <c r="N65" s="434"/>
      <c r="O65" s="454"/>
      <c r="P65" s="460">
        <v>131</v>
      </c>
      <c r="Q65" s="673">
        <v>3.45363950330864</v>
      </c>
      <c r="R65" s="550"/>
      <c r="S65" s="557"/>
    </row>
    <row r="66" spans="1:19" s="488" customFormat="1" ht="14.25" customHeight="1" x14ac:dyDescent="0.2">
      <c r="A66" s="431" t="s">
        <v>719</v>
      </c>
      <c r="B66" s="432" t="s">
        <v>31</v>
      </c>
      <c r="C66" s="423" t="s">
        <v>1129</v>
      </c>
      <c r="D66" s="423"/>
      <c r="E66" s="681">
        <v>81.048000000000002</v>
      </c>
      <c r="F66" s="460">
        <v>1581</v>
      </c>
      <c r="G66" s="460">
        <v>292</v>
      </c>
      <c r="H66" s="460">
        <v>1873</v>
      </c>
      <c r="I66" s="599">
        <v>23.109762116276801</v>
      </c>
      <c r="J66" s="451"/>
      <c r="K66" s="451"/>
      <c r="L66" s="683">
        <v>17</v>
      </c>
      <c r="M66" s="673">
        <v>0.20975224558286401</v>
      </c>
      <c r="N66" s="434"/>
      <c r="O66" s="454"/>
      <c r="P66" s="460">
        <v>1890</v>
      </c>
      <c r="Q66" s="673">
        <v>23.3195143618596</v>
      </c>
      <c r="R66" s="550"/>
      <c r="S66" s="557"/>
    </row>
    <row r="67" spans="1:19" s="488" customFormat="1" ht="14.25" customHeight="1" x14ac:dyDescent="0.2">
      <c r="A67" s="431" t="s">
        <v>755</v>
      </c>
      <c r="B67" s="432" t="s">
        <v>67</v>
      </c>
      <c r="C67" s="423" t="s">
        <v>1132</v>
      </c>
      <c r="D67" s="423"/>
      <c r="E67" s="681">
        <v>93.444000000000003</v>
      </c>
      <c r="F67" s="460">
        <v>50</v>
      </c>
      <c r="G67" s="460">
        <v>163</v>
      </c>
      <c r="H67" s="460">
        <v>213</v>
      </c>
      <c r="I67" s="599">
        <v>2.2794400924618001</v>
      </c>
      <c r="J67" s="451"/>
      <c r="K67" s="451"/>
      <c r="L67" s="683">
        <v>1</v>
      </c>
      <c r="M67" s="673">
        <v>1.0701596678224399E-2</v>
      </c>
      <c r="N67" s="434"/>
      <c r="O67" s="454"/>
      <c r="P67" s="460">
        <v>214</v>
      </c>
      <c r="Q67" s="673">
        <v>2.2901416891400199</v>
      </c>
      <c r="R67" s="550"/>
      <c r="S67" s="557"/>
    </row>
    <row r="68" spans="1:19" s="488" customFormat="1" ht="14.25" customHeight="1" x14ac:dyDescent="0.2">
      <c r="A68" s="431" t="s">
        <v>855</v>
      </c>
      <c r="B68" s="432" t="s">
        <v>166</v>
      </c>
      <c r="C68" s="423" t="s">
        <v>1131</v>
      </c>
      <c r="D68" s="423"/>
      <c r="E68" s="681">
        <v>50.276000000000003</v>
      </c>
      <c r="F68" s="460">
        <v>915</v>
      </c>
      <c r="G68" s="460">
        <v>143</v>
      </c>
      <c r="H68" s="460">
        <v>1058</v>
      </c>
      <c r="I68" s="599">
        <v>21.0438380141618</v>
      </c>
      <c r="J68" s="451"/>
      <c r="K68" s="451"/>
      <c r="L68" s="683">
        <v>212</v>
      </c>
      <c r="M68" s="673">
        <v>4.2167236852573797</v>
      </c>
      <c r="N68" s="434"/>
      <c r="O68" s="454"/>
      <c r="P68" s="460">
        <v>1270</v>
      </c>
      <c r="Q68" s="673">
        <v>25.260561699419199</v>
      </c>
      <c r="R68" s="550"/>
      <c r="S68" s="557"/>
    </row>
    <row r="69" spans="1:19" s="488" customFormat="1" ht="14.25" customHeight="1" x14ac:dyDescent="0.2">
      <c r="A69" s="431" t="s">
        <v>900</v>
      </c>
      <c r="B69" s="432" t="s">
        <v>211</v>
      </c>
      <c r="C69" s="423" t="s">
        <v>1166</v>
      </c>
      <c r="D69" s="423"/>
      <c r="E69" s="681">
        <v>111.774</v>
      </c>
      <c r="F69" s="460">
        <v>140</v>
      </c>
      <c r="G69" s="460">
        <v>276</v>
      </c>
      <c r="H69" s="460">
        <v>416</v>
      </c>
      <c r="I69" s="599">
        <v>3.72179576645732</v>
      </c>
      <c r="J69" s="451"/>
      <c r="K69" s="451"/>
      <c r="L69" s="683">
        <v>0</v>
      </c>
      <c r="M69" s="673">
        <v>0</v>
      </c>
      <c r="N69" s="434"/>
      <c r="O69" s="454"/>
      <c r="P69" s="460">
        <v>416</v>
      </c>
      <c r="Q69" s="673">
        <v>3.72179576645732</v>
      </c>
      <c r="R69" s="550"/>
      <c r="S69" s="557"/>
    </row>
    <row r="70" spans="1:19" s="488" customFormat="1" ht="14.25" customHeight="1" x14ac:dyDescent="0.2">
      <c r="A70" s="431" t="s">
        <v>818</v>
      </c>
      <c r="B70" s="432" t="s">
        <v>130</v>
      </c>
      <c r="C70" s="423" t="s">
        <v>1134</v>
      </c>
      <c r="D70" s="423"/>
      <c r="E70" s="681">
        <v>42.566000000000003</v>
      </c>
      <c r="F70" s="460">
        <v>383</v>
      </c>
      <c r="G70" s="460">
        <v>0</v>
      </c>
      <c r="H70" s="460">
        <v>383</v>
      </c>
      <c r="I70" s="599">
        <v>8.9977916647089202</v>
      </c>
      <c r="J70" s="451"/>
      <c r="K70" s="451"/>
      <c r="L70" s="683">
        <v>575</v>
      </c>
      <c r="M70" s="673">
        <v>13.5084339613776</v>
      </c>
      <c r="N70" s="434"/>
      <c r="O70" s="454"/>
      <c r="P70" s="460">
        <v>958</v>
      </c>
      <c r="Q70" s="673">
        <v>22.506225626086501</v>
      </c>
      <c r="R70" s="550"/>
      <c r="S70" s="557"/>
    </row>
    <row r="71" spans="1:19" s="488" customFormat="1" ht="14.25" customHeight="1" x14ac:dyDescent="0.2">
      <c r="A71" s="431" t="s">
        <v>936</v>
      </c>
      <c r="B71" s="432" t="s">
        <v>247</v>
      </c>
      <c r="C71" s="423" t="s">
        <v>1128</v>
      </c>
      <c r="D71" s="423"/>
      <c r="E71" s="682">
        <v>65.832999999999998</v>
      </c>
      <c r="F71" s="674">
        <v>476</v>
      </c>
      <c r="G71" s="675">
        <v>241</v>
      </c>
      <c r="H71" s="675">
        <v>717</v>
      </c>
      <c r="I71" s="676">
        <v>10.8911943857944</v>
      </c>
      <c r="J71" s="677">
        <v>1</v>
      </c>
      <c r="K71" s="562"/>
      <c r="L71" s="684">
        <v>91</v>
      </c>
      <c r="M71" s="676">
        <v>1.3822854799264801</v>
      </c>
      <c r="N71" s="561">
        <v>1</v>
      </c>
      <c r="O71" s="562"/>
      <c r="P71" s="675">
        <v>808</v>
      </c>
      <c r="Q71" s="676">
        <v>12.2734798657208</v>
      </c>
      <c r="R71" s="561">
        <v>1</v>
      </c>
      <c r="S71" s="557"/>
    </row>
    <row r="72" spans="1:19" s="488" customFormat="1" ht="14.25" customHeight="1" x14ac:dyDescent="0.2">
      <c r="A72" s="431" t="s">
        <v>720</v>
      </c>
      <c r="B72" s="432" t="s">
        <v>32</v>
      </c>
      <c r="C72" s="423" t="s">
        <v>1129</v>
      </c>
      <c r="D72" s="423"/>
      <c r="E72" s="681">
        <v>49.625999999999998</v>
      </c>
      <c r="F72" s="460">
        <v>182</v>
      </c>
      <c r="G72" s="460">
        <v>238</v>
      </c>
      <c r="H72" s="460">
        <v>420</v>
      </c>
      <c r="I72" s="599">
        <v>8.4633055253294707</v>
      </c>
      <c r="J72" s="451"/>
      <c r="K72" s="451"/>
      <c r="L72" s="683">
        <v>80</v>
      </c>
      <c r="M72" s="673">
        <v>1.6120581953008499</v>
      </c>
      <c r="N72" s="434"/>
      <c r="O72" s="454"/>
      <c r="P72" s="460">
        <v>500</v>
      </c>
      <c r="Q72" s="673">
        <v>10.0753637206303</v>
      </c>
      <c r="R72" s="550"/>
      <c r="S72" s="557"/>
    </row>
    <row r="73" spans="1:19" s="488" customFormat="1" ht="14.25" customHeight="1" x14ac:dyDescent="0.2">
      <c r="A73" s="431" t="s">
        <v>856</v>
      </c>
      <c r="B73" s="432" t="s">
        <v>167</v>
      </c>
      <c r="C73" s="423" t="s">
        <v>1131</v>
      </c>
      <c r="D73" s="423"/>
      <c r="E73" s="681">
        <v>37.61</v>
      </c>
      <c r="F73" s="460">
        <v>16</v>
      </c>
      <c r="G73" s="460">
        <v>65</v>
      </c>
      <c r="H73" s="460">
        <v>81</v>
      </c>
      <c r="I73" s="599">
        <v>2.1536825312416901</v>
      </c>
      <c r="J73" s="451"/>
      <c r="K73" s="451"/>
      <c r="L73" s="683">
        <v>20</v>
      </c>
      <c r="M73" s="673">
        <v>0.531773464504121</v>
      </c>
      <c r="N73" s="434"/>
      <c r="O73" s="454"/>
      <c r="P73" s="460">
        <v>101</v>
      </c>
      <c r="Q73" s="673">
        <v>2.68545599574581</v>
      </c>
      <c r="R73" s="550"/>
      <c r="S73" s="557"/>
    </row>
    <row r="74" spans="1:19" s="488" customFormat="1" ht="14.25" customHeight="1" x14ac:dyDescent="0.2">
      <c r="A74" s="431" t="s">
        <v>857</v>
      </c>
      <c r="B74" s="432" t="s">
        <v>168</v>
      </c>
      <c r="C74" s="423" t="s">
        <v>1131</v>
      </c>
      <c r="D74" s="423"/>
      <c r="E74" s="681">
        <v>116.965</v>
      </c>
      <c r="F74" s="460">
        <v>116</v>
      </c>
      <c r="G74" s="460">
        <v>195</v>
      </c>
      <c r="H74" s="460">
        <v>311</v>
      </c>
      <c r="I74" s="599">
        <v>2.6589150600606999</v>
      </c>
      <c r="J74" s="451"/>
      <c r="K74" s="451"/>
      <c r="L74" s="683">
        <v>9</v>
      </c>
      <c r="M74" s="673">
        <v>7.6946094985679503E-2</v>
      </c>
      <c r="N74" s="434"/>
      <c r="O74" s="454"/>
      <c r="P74" s="460">
        <v>320</v>
      </c>
      <c r="Q74" s="673">
        <v>2.7358611550463801</v>
      </c>
      <c r="R74" s="550"/>
      <c r="S74" s="557"/>
    </row>
    <row r="75" spans="1:19" s="488" customFormat="1" ht="14.25" customHeight="1" x14ac:dyDescent="0.2">
      <c r="A75" s="431" t="s">
        <v>782</v>
      </c>
      <c r="B75" s="432" t="s">
        <v>94</v>
      </c>
      <c r="C75" s="423" t="s">
        <v>1130</v>
      </c>
      <c r="D75" s="423"/>
      <c r="E75" s="681">
        <v>72.631</v>
      </c>
      <c r="F75" s="460">
        <v>61</v>
      </c>
      <c r="G75" s="460">
        <v>245</v>
      </c>
      <c r="H75" s="460">
        <v>306</v>
      </c>
      <c r="I75" s="599">
        <v>4.2130770607591801</v>
      </c>
      <c r="J75" s="451"/>
      <c r="K75" s="451"/>
      <c r="L75" s="683">
        <v>0</v>
      </c>
      <c r="M75" s="673">
        <v>0</v>
      </c>
      <c r="N75" s="434"/>
      <c r="O75" s="454"/>
      <c r="P75" s="460">
        <v>306</v>
      </c>
      <c r="Q75" s="673">
        <v>4.2130770607591801</v>
      </c>
      <c r="R75" s="550"/>
      <c r="S75" s="557"/>
    </row>
    <row r="76" spans="1:19" s="488" customFormat="1" ht="14.25" customHeight="1" x14ac:dyDescent="0.2">
      <c r="A76" s="431" t="s">
        <v>858</v>
      </c>
      <c r="B76" s="432" t="s">
        <v>169</v>
      </c>
      <c r="C76" s="423" t="s">
        <v>1131</v>
      </c>
      <c r="D76" s="423"/>
      <c r="E76" s="681">
        <v>73.870999999999995</v>
      </c>
      <c r="F76" s="460">
        <v>235</v>
      </c>
      <c r="G76" s="460">
        <v>146</v>
      </c>
      <c r="H76" s="460">
        <v>381</v>
      </c>
      <c r="I76" s="599">
        <v>5.1576396691529798</v>
      </c>
      <c r="J76" s="451"/>
      <c r="K76" s="451"/>
      <c r="L76" s="683">
        <v>4</v>
      </c>
      <c r="M76" s="673">
        <v>5.4148447970110099E-2</v>
      </c>
      <c r="N76" s="434"/>
      <c r="O76" s="454"/>
      <c r="P76" s="460">
        <v>385</v>
      </c>
      <c r="Q76" s="673">
        <v>5.2117881171230902</v>
      </c>
      <c r="R76" s="550"/>
      <c r="S76" s="557"/>
    </row>
    <row r="77" spans="1:19" s="488" customFormat="1" ht="14.25" customHeight="1" x14ac:dyDescent="0.2">
      <c r="A77" s="431" t="s">
        <v>1000</v>
      </c>
      <c r="B77" s="432" t="s">
        <v>311</v>
      </c>
      <c r="C77" s="423" t="s">
        <v>1133</v>
      </c>
      <c r="D77" s="423"/>
      <c r="E77" s="681">
        <v>52.97</v>
      </c>
      <c r="F77" s="460">
        <v>44</v>
      </c>
      <c r="G77" s="460">
        <v>96</v>
      </c>
      <c r="H77" s="460">
        <v>140</v>
      </c>
      <c r="I77" s="599">
        <v>2.6430054747970599</v>
      </c>
      <c r="J77" s="451"/>
      <c r="K77" s="451"/>
      <c r="L77" s="683">
        <v>5</v>
      </c>
      <c r="M77" s="673">
        <v>9.4393052671323405E-2</v>
      </c>
      <c r="N77" s="434"/>
      <c r="O77" s="454"/>
      <c r="P77" s="460">
        <v>145</v>
      </c>
      <c r="Q77" s="673">
        <v>2.7373985274683799</v>
      </c>
      <c r="R77" s="550"/>
      <c r="S77" s="557"/>
    </row>
    <row r="78" spans="1:19" s="488" customFormat="1" ht="14.25" customHeight="1" x14ac:dyDescent="0.2">
      <c r="A78" s="431" t="s">
        <v>937</v>
      </c>
      <c r="B78" s="432" t="s">
        <v>248</v>
      </c>
      <c r="C78" s="423" t="s">
        <v>1128</v>
      </c>
      <c r="D78" s="423"/>
      <c r="E78" s="681">
        <v>60.314999999999998</v>
      </c>
      <c r="F78" s="460">
        <v>172</v>
      </c>
      <c r="G78" s="460">
        <v>220</v>
      </c>
      <c r="H78" s="460">
        <v>392</v>
      </c>
      <c r="I78" s="599">
        <v>6.4992124678769798</v>
      </c>
      <c r="J78" s="451"/>
      <c r="K78" s="451"/>
      <c r="L78" s="683">
        <v>15</v>
      </c>
      <c r="M78" s="673">
        <v>0.24869435463815001</v>
      </c>
      <c r="N78" s="434"/>
      <c r="O78" s="454"/>
      <c r="P78" s="460">
        <v>407</v>
      </c>
      <c r="Q78" s="673">
        <v>6.7479068225151302</v>
      </c>
      <c r="R78" s="550"/>
      <c r="S78" s="557"/>
    </row>
    <row r="79" spans="1:19" s="488" customFormat="1" ht="14.25" customHeight="1" x14ac:dyDescent="0.2">
      <c r="A79" s="431" t="s">
        <v>721</v>
      </c>
      <c r="B79" s="432" t="s">
        <v>33</v>
      </c>
      <c r="C79" s="423" t="s">
        <v>1129</v>
      </c>
      <c r="D79" s="423"/>
      <c r="E79" s="681">
        <v>165.69900000000001</v>
      </c>
      <c r="F79" s="460">
        <v>194</v>
      </c>
      <c r="G79" s="460">
        <v>678</v>
      </c>
      <c r="H79" s="460">
        <v>872</v>
      </c>
      <c r="I79" s="599">
        <v>5.26255439079294</v>
      </c>
      <c r="J79" s="451"/>
      <c r="K79" s="451"/>
      <c r="L79" s="683">
        <v>17</v>
      </c>
      <c r="M79" s="673">
        <v>0.102595670462706</v>
      </c>
      <c r="N79" s="434"/>
      <c r="O79" s="454"/>
      <c r="P79" s="460">
        <v>889</v>
      </c>
      <c r="Q79" s="673">
        <v>5.3651500612556502</v>
      </c>
      <c r="R79" s="550"/>
      <c r="S79" s="557"/>
    </row>
    <row r="80" spans="1:19" s="488" customFormat="1" ht="14.25" customHeight="1" x14ac:dyDescent="0.2">
      <c r="A80" s="431" t="s">
        <v>722</v>
      </c>
      <c r="B80" s="432" t="s">
        <v>34</v>
      </c>
      <c r="C80" s="423" t="s">
        <v>1129</v>
      </c>
      <c r="D80" s="423"/>
      <c r="E80" s="681">
        <v>145.01499999999999</v>
      </c>
      <c r="F80" s="460">
        <v>1074</v>
      </c>
      <c r="G80" s="460">
        <v>1028</v>
      </c>
      <c r="H80" s="460">
        <v>2102</v>
      </c>
      <c r="I80" s="599">
        <v>14.495052235975599</v>
      </c>
      <c r="J80" s="451"/>
      <c r="K80" s="451"/>
      <c r="L80" s="683">
        <v>14</v>
      </c>
      <c r="M80" s="673">
        <v>9.65417370616833E-2</v>
      </c>
      <c r="N80" s="434"/>
      <c r="O80" s="454"/>
      <c r="P80" s="460">
        <v>2116</v>
      </c>
      <c r="Q80" s="673">
        <v>14.5915939730373</v>
      </c>
      <c r="R80" s="550"/>
      <c r="S80" s="557"/>
    </row>
    <row r="81" spans="1:19" s="488" customFormat="1" ht="14.25" customHeight="1" x14ac:dyDescent="0.2">
      <c r="A81" s="431" t="s">
        <v>783</v>
      </c>
      <c r="B81" s="432" t="s">
        <v>95</v>
      </c>
      <c r="C81" s="423" t="s">
        <v>1130</v>
      </c>
      <c r="D81" s="423"/>
      <c r="E81" s="681">
        <v>48.173999999999999</v>
      </c>
      <c r="F81" s="460">
        <v>848</v>
      </c>
      <c r="G81" s="460">
        <v>43</v>
      </c>
      <c r="H81" s="460">
        <v>891</v>
      </c>
      <c r="I81" s="599">
        <v>18.4954539793249</v>
      </c>
      <c r="J81" s="451"/>
      <c r="K81" s="451"/>
      <c r="L81" s="683">
        <v>32</v>
      </c>
      <c r="M81" s="673">
        <v>0.66425872877485803</v>
      </c>
      <c r="N81" s="434"/>
      <c r="O81" s="454"/>
      <c r="P81" s="460">
        <v>923</v>
      </c>
      <c r="Q81" s="673">
        <v>19.1597127080998</v>
      </c>
      <c r="R81" s="550"/>
      <c r="S81" s="557"/>
    </row>
    <row r="82" spans="1:19" s="488" customFormat="1" ht="14.25" customHeight="1" x14ac:dyDescent="0.2">
      <c r="A82" s="431" t="s">
        <v>938</v>
      </c>
      <c r="B82" s="432" t="s">
        <v>249</v>
      </c>
      <c r="C82" s="423" t="s">
        <v>1128</v>
      </c>
      <c r="D82" s="423"/>
      <c r="E82" s="681">
        <v>52.289000000000001</v>
      </c>
      <c r="F82" s="460">
        <v>160</v>
      </c>
      <c r="G82" s="460">
        <v>186</v>
      </c>
      <c r="H82" s="460">
        <v>346</v>
      </c>
      <c r="I82" s="599">
        <v>6.6170705119623596</v>
      </c>
      <c r="J82" s="451"/>
      <c r="K82" s="451"/>
      <c r="L82" s="683">
        <v>4</v>
      </c>
      <c r="M82" s="673">
        <v>7.6497924993784494E-2</v>
      </c>
      <c r="N82" s="434"/>
      <c r="O82" s="454"/>
      <c r="P82" s="460">
        <v>350</v>
      </c>
      <c r="Q82" s="673">
        <v>6.6935684369561503</v>
      </c>
      <c r="R82" s="550"/>
      <c r="S82" s="557"/>
    </row>
    <row r="83" spans="1:19" s="488" customFormat="1" ht="14.25" customHeight="1" x14ac:dyDescent="0.2">
      <c r="A83" s="431" t="s">
        <v>939</v>
      </c>
      <c r="B83" s="432" t="s">
        <v>250</v>
      </c>
      <c r="C83" s="423" t="s">
        <v>1128</v>
      </c>
      <c r="D83" s="423"/>
      <c r="E83" s="681">
        <v>38.113</v>
      </c>
      <c r="F83" s="460">
        <v>47</v>
      </c>
      <c r="G83" s="460">
        <v>3</v>
      </c>
      <c r="H83" s="460">
        <v>50</v>
      </c>
      <c r="I83" s="599">
        <v>1.31188833206517</v>
      </c>
      <c r="J83" s="451"/>
      <c r="K83" s="451"/>
      <c r="L83" s="683">
        <v>0</v>
      </c>
      <c r="M83" s="673">
        <v>0</v>
      </c>
      <c r="N83" s="434"/>
      <c r="O83" s="454"/>
      <c r="P83" s="460">
        <v>50</v>
      </c>
      <c r="Q83" s="673">
        <v>1.31188833206517</v>
      </c>
      <c r="R83" s="550"/>
      <c r="S83" s="557"/>
    </row>
    <row r="84" spans="1:19" s="488" customFormat="1" ht="14.25" customHeight="1" x14ac:dyDescent="0.2">
      <c r="A84" s="431" t="s">
        <v>723</v>
      </c>
      <c r="B84" s="432" t="s">
        <v>35</v>
      </c>
      <c r="C84" s="423" t="s">
        <v>1129</v>
      </c>
      <c r="D84" s="423"/>
      <c r="E84" s="681">
        <v>48.88</v>
      </c>
      <c r="F84" s="460">
        <v>339</v>
      </c>
      <c r="G84" s="460">
        <v>327</v>
      </c>
      <c r="H84" s="460">
        <v>666</v>
      </c>
      <c r="I84" s="599">
        <v>13.625204582651399</v>
      </c>
      <c r="J84" s="451"/>
      <c r="K84" s="451"/>
      <c r="L84" s="683">
        <v>15</v>
      </c>
      <c r="M84" s="673">
        <v>0.30687397708674302</v>
      </c>
      <c r="N84" s="434"/>
      <c r="O84" s="454"/>
      <c r="P84" s="460">
        <v>681</v>
      </c>
      <c r="Q84" s="673">
        <v>13.9320785597381</v>
      </c>
      <c r="R84" s="550"/>
      <c r="S84" s="557"/>
    </row>
    <row r="85" spans="1:19" s="488" customFormat="1" ht="14.25" customHeight="1" x14ac:dyDescent="0.2">
      <c r="A85" s="431" t="s">
        <v>1001</v>
      </c>
      <c r="B85" s="432" t="s">
        <v>312</v>
      </c>
      <c r="C85" s="423" t="s">
        <v>1133</v>
      </c>
      <c r="D85" s="423"/>
      <c r="E85" s="681">
        <v>22.477</v>
      </c>
      <c r="F85" s="460">
        <v>26</v>
      </c>
      <c r="G85" s="460">
        <v>85</v>
      </c>
      <c r="H85" s="460">
        <v>111</v>
      </c>
      <c r="I85" s="599">
        <v>4.9383814566000801</v>
      </c>
      <c r="J85" s="451"/>
      <c r="K85" s="451"/>
      <c r="L85" s="683">
        <v>0</v>
      </c>
      <c r="M85" s="673">
        <v>0</v>
      </c>
      <c r="N85" s="434"/>
      <c r="O85" s="454"/>
      <c r="P85" s="460">
        <v>111</v>
      </c>
      <c r="Q85" s="673">
        <v>4.9383814566000801</v>
      </c>
      <c r="R85" s="550"/>
      <c r="S85" s="557"/>
    </row>
    <row r="86" spans="1:19" s="488" customFormat="1" ht="14.25" customHeight="1" x14ac:dyDescent="0.2">
      <c r="A86" s="431" t="s">
        <v>901</v>
      </c>
      <c r="B86" s="432" t="s">
        <v>212</v>
      </c>
      <c r="C86" s="423" t="s">
        <v>1166</v>
      </c>
      <c r="D86" s="423"/>
      <c r="E86" s="681">
        <v>5.0839999999999996</v>
      </c>
      <c r="F86" s="460">
        <v>5</v>
      </c>
      <c r="G86" s="460">
        <v>0</v>
      </c>
      <c r="H86" s="460">
        <v>5</v>
      </c>
      <c r="I86" s="599">
        <v>0.98347757671125102</v>
      </c>
      <c r="J86" s="451"/>
      <c r="K86" s="451"/>
      <c r="L86" s="683">
        <v>3</v>
      </c>
      <c r="M86" s="673">
        <v>0.59008654602675104</v>
      </c>
      <c r="N86" s="434"/>
      <c r="O86" s="454"/>
      <c r="P86" s="460">
        <v>8</v>
      </c>
      <c r="Q86" s="673">
        <v>1.5735641227379999</v>
      </c>
      <c r="R86" s="550"/>
      <c r="S86" s="557"/>
    </row>
    <row r="87" spans="1:19" s="488" customFormat="1" ht="14.25" customHeight="1" x14ac:dyDescent="0.2">
      <c r="A87" s="431" t="s">
        <v>859</v>
      </c>
      <c r="B87" s="432" t="s">
        <v>170</v>
      </c>
      <c r="C87" s="423" t="s">
        <v>1131</v>
      </c>
      <c r="D87" s="423"/>
      <c r="E87" s="681">
        <v>77.744</v>
      </c>
      <c r="F87" s="460">
        <v>391</v>
      </c>
      <c r="G87" s="460">
        <v>409</v>
      </c>
      <c r="H87" s="460">
        <v>800</v>
      </c>
      <c r="I87" s="599">
        <v>10.2901831652603</v>
      </c>
      <c r="J87" s="451"/>
      <c r="K87" s="451"/>
      <c r="L87" s="683">
        <v>69</v>
      </c>
      <c r="M87" s="673">
        <v>0.88752829800370403</v>
      </c>
      <c r="N87" s="434"/>
      <c r="O87" s="454"/>
      <c r="P87" s="460">
        <v>869</v>
      </c>
      <c r="Q87" s="673">
        <v>11.177711463264</v>
      </c>
      <c r="R87" s="550"/>
      <c r="S87" s="557"/>
    </row>
    <row r="88" spans="1:19" s="488" customFormat="1" ht="14.25" customHeight="1" x14ac:dyDescent="0.2">
      <c r="A88" s="431" t="s">
        <v>724</v>
      </c>
      <c r="B88" s="432" t="s">
        <v>36</v>
      </c>
      <c r="C88" s="423" t="s">
        <v>1129</v>
      </c>
      <c r="D88" s="423"/>
      <c r="E88" s="681">
        <v>30.684000000000001</v>
      </c>
      <c r="F88" s="460">
        <v>47</v>
      </c>
      <c r="G88" s="460">
        <v>135</v>
      </c>
      <c r="H88" s="460">
        <v>182</v>
      </c>
      <c r="I88" s="599">
        <v>5.9314300612697197</v>
      </c>
      <c r="J88" s="451"/>
      <c r="K88" s="451"/>
      <c r="L88" s="683">
        <v>10</v>
      </c>
      <c r="M88" s="673">
        <v>0.32590275061921498</v>
      </c>
      <c r="N88" s="434"/>
      <c r="O88" s="454"/>
      <c r="P88" s="460">
        <v>192</v>
      </c>
      <c r="Q88" s="673">
        <v>6.2573328118889302</v>
      </c>
      <c r="R88" s="550"/>
      <c r="S88" s="557"/>
    </row>
    <row r="89" spans="1:19" s="488" customFormat="1" ht="14.25" customHeight="1" x14ac:dyDescent="0.2">
      <c r="A89" s="431" t="s">
        <v>784</v>
      </c>
      <c r="B89" s="432" t="s">
        <v>96</v>
      </c>
      <c r="C89" s="423" t="s">
        <v>1130</v>
      </c>
      <c r="D89" s="423"/>
      <c r="E89" s="681">
        <v>28.29</v>
      </c>
      <c r="F89" s="460">
        <v>314</v>
      </c>
      <c r="G89" s="460">
        <v>104</v>
      </c>
      <c r="H89" s="460">
        <v>418</v>
      </c>
      <c r="I89" s="599">
        <v>14.775539059738399</v>
      </c>
      <c r="J89" s="451"/>
      <c r="K89" s="451"/>
      <c r="L89" s="683">
        <v>3</v>
      </c>
      <c r="M89" s="673">
        <v>0.106044538706257</v>
      </c>
      <c r="N89" s="434"/>
      <c r="O89" s="454"/>
      <c r="P89" s="460">
        <v>421</v>
      </c>
      <c r="Q89" s="673">
        <v>14.881583598444699</v>
      </c>
      <c r="R89" s="550"/>
      <c r="S89" s="557"/>
    </row>
    <row r="90" spans="1:19" s="488" customFormat="1" ht="14.25" customHeight="1" x14ac:dyDescent="0.2">
      <c r="A90" s="431" t="s">
        <v>1002</v>
      </c>
      <c r="B90" s="432" t="s">
        <v>313</v>
      </c>
      <c r="C90" s="423" t="s">
        <v>1133</v>
      </c>
      <c r="D90" s="423"/>
      <c r="E90" s="681">
        <v>243.53700000000001</v>
      </c>
      <c r="F90" s="460">
        <v>348</v>
      </c>
      <c r="G90" s="460">
        <v>1007</v>
      </c>
      <c r="H90" s="460">
        <v>1355</v>
      </c>
      <c r="I90" s="599">
        <v>5.5638362959221803</v>
      </c>
      <c r="J90" s="451"/>
      <c r="K90" s="451"/>
      <c r="L90" s="683">
        <v>17</v>
      </c>
      <c r="M90" s="673">
        <v>6.9804588214521804E-2</v>
      </c>
      <c r="N90" s="434"/>
      <c r="O90" s="454"/>
      <c r="P90" s="460">
        <v>1372</v>
      </c>
      <c r="Q90" s="673">
        <v>5.6336408841366996</v>
      </c>
      <c r="R90" s="550"/>
      <c r="S90" s="557"/>
    </row>
    <row r="91" spans="1:19" s="488" customFormat="1" ht="14.25" customHeight="1" x14ac:dyDescent="0.2">
      <c r="A91" s="431" t="s">
        <v>1003</v>
      </c>
      <c r="B91" s="432" t="s">
        <v>314</v>
      </c>
      <c r="C91" s="423" t="s">
        <v>1133</v>
      </c>
      <c r="D91" s="423"/>
      <c r="E91" s="681">
        <v>38.003999999999998</v>
      </c>
      <c r="F91" s="460">
        <v>10</v>
      </c>
      <c r="G91" s="460">
        <v>6</v>
      </c>
      <c r="H91" s="460">
        <v>16</v>
      </c>
      <c r="I91" s="599">
        <v>0.42100831491422003</v>
      </c>
      <c r="J91" s="451"/>
      <c r="K91" s="451"/>
      <c r="L91" s="683">
        <v>9</v>
      </c>
      <c r="M91" s="673">
        <v>0.23681717713924899</v>
      </c>
      <c r="N91" s="434"/>
      <c r="O91" s="454"/>
      <c r="P91" s="460">
        <v>25</v>
      </c>
      <c r="Q91" s="673">
        <v>0.65782549205346796</v>
      </c>
      <c r="R91" s="550"/>
      <c r="S91" s="557"/>
    </row>
    <row r="92" spans="1:19" s="488" customFormat="1" ht="14.25" customHeight="1" x14ac:dyDescent="0.2">
      <c r="A92" s="431" t="s">
        <v>700</v>
      </c>
      <c r="B92" s="432" t="s">
        <v>10</v>
      </c>
      <c r="C92" s="423" t="s">
        <v>1135</v>
      </c>
      <c r="D92" s="423"/>
      <c r="E92" s="681">
        <v>231.17599999999999</v>
      </c>
      <c r="F92" s="460">
        <v>914</v>
      </c>
      <c r="G92" s="460">
        <v>635</v>
      </c>
      <c r="H92" s="460">
        <v>1549</v>
      </c>
      <c r="I92" s="599">
        <v>6.7005225455929702</v>
      </c>
      <c r="J92" s="451"/>
      <c r="K92" s="451"/>
      <c r="L92" s="683">
        <v>10</v>
      </c>
      <c r="M92" s="673">
        <v>4.3257085510606599E-2</v>
      </c>
      <c r="N92" s="434"/>
      <c r="O92" s="454"/>
      <c r="P92" s="460">
        <v>1559</v>
      </c>
      <c r="Q92" s="673">
        <v>6.7437796311035703</v>
      </c>
      <c r="R92" s="550"/>
      <c r="S92" s="557"/>
    </row>
    <row r="93" spans="1:19" s="488" customFormat="1" ht="14.25" customHeight="1" x14ac:dyDescent="0.2">
      <c r="A93" s="431" t="s">
        <v>819</v>
      </c>
      <c r="B93" s="432" t="s">
        <v>131</v>
      </c>
      <c r="C93" s="423" t="s">
        <v>1134</v>
      </c>
      <c r="D93" s="423"/>
      <c r="E93" s="681">
        <v>143.91399999999999</v>
      </c>
      <c r="F93" s="460">
        <v>16</v>
      </c>
      <c r="G93" s="460">
        <v>478</v>
      </c>
      <c r="H93" s="460">
        <v>494</v>
      </c>
      <c r="I93" s="599">
        <v>3.4326055838903802</v>
      </c>
      <c r="J93" s="451"/>
      <c r="K93" s="451"/>
      <c r="L93" s="683">
        <v>165</v>
      </c>
      <c r="M93" s="673">
        <v>1.14651805939658</v>
      </c>
      <c r="N93" s="434"/>
      <c r="O93" s="454"/>
      <c r="P93" s="460">
        <v>659</v>
      </c>
      <c r="Q93" s="673">
        <v>4.5791236432869598</v>
      </c>
      <c r="R93" s="550"/>
      <c r="S93" s="557"/>
    </row>
    <row r="94" spans="1:19" s="488" customFormat="1" ht="14.25" customHeight="1" x14ac:dyDescent="0.2">
      <c r="A94" s="431" t="s">
        <v>756</v>
      </c>
      <c r="B94" s="432" t="s">
        <v>68</v>
      </c>
      <c r="C94" s="423" t="s">
        <v>1132</v>
      </c>
      <c r="D94" s="423"/>
      <c r="E94" s="681">
        <v>25.234999999999999</v>
      </c>
      <c r="F94" s="460">
        <v>179</v>
      </c>
      <c r="G94" s="460">
        <v>32</v>
      </c>
      <c r="H94" s="460">
        <v>211</v>
      </c>
      <c r="I94" s="599">
        <v>8.3614028135525995</v>
      </c>
      <c r="J94" s="451"/>
      <c r="K94" s="451"/>
      <c r="L94" s="683">
        <v>6</v>
      </c>
      <c r="M94" s="673">
        <v>0.23776500891618799</v>
      </c>
      <c r="N94" s="434"/>
      <c r="O94" s="454"/>
      <c r="P94" s="460">
        <v>217</v>
      </c>
      <c r="Q94" s="673">
        <v>8.5991678224687895</v>
      </c>
      <c r="R94" s="550"/>
      <c r="S94" s="557"/>
    </row>
    <row r="95" spans="1:19" s="488" customFormat="1" ht="14.25" customHeight="1" x14ac:dyDescent="0.2">
      <c r="A95" s="431" t="s">
        <v>940</v>
      </c>
      <c r="B95" s="432" t="s">
        <v>251</v>
      </c>
      <c r="C95" s="423" t="s">
        <v>1128</v>
      </c>
      <c r="D95" s="423"/>
      <c r="E95" s="681">
        <v>46.192</v>
      </c>
      <c r="F95" s="460">
        <v>162</v>
      </c>
      <c r="G95" s="460">
        <v>184</v>
      </c>
      <c r="H95" s="460">
        <v>346</v>
      </c>
      <c r="I95" s="599">
        <v>7.49047454104607</v>
      </c>
      <c r="J95" s="451"/>
      <c r="K95" s="451"/>
      <c r="L95" s="683">
        <v>89</v>
      </c>
      <c r="M95" s="673">
        <v>1.9267405611361299</v>
      </c>
      <c r="N95" s="434"/>
      <c r="O95" s="454"/>
      <c r="P95" s="460">
        <v>435</v>
      </c>
      <c r="Q95" s="673">
        <v>9.4172151021821993</v>
      </c>
      <c r="R95" s="550"/>
      <c r="S95" s="557"/>
    </row>
    <row r="96" spans="1:19" s="488" customFormat="1" ht="14.25" customHeight="1" x14ac:dyDescent="0.2">
      <c r="A96" s="431" t="s">
        <v>902</v>
      </c>
      <c r="B96" s="432" t="s">
        <v>213</v>
      </c>
      <c r="C96" s="423" t="s">
        <v>1166</v>
      </c>
      <c r="D96" s="423"/>
      <c r="E96" s="681">
        <v>159.68899999999999</v>
      </c>
      <c r="F96" s="460">
        <v>1369</v>
      </c>
      <c r="G96" s="460">
        <v>674</v>
      </c>
      <c r="H96" s="460">
        <v>2043</v>
      </c>
      <c r="I96" s="599">
        <v>12.7936175941987</v>
      </c>
      <c r="J96" s="451"/>
      <c r="K96" s="451"/>
      <c r="L96" s="683">
        <v>112</v>
      </c>
      <c r="M96" s="673">
        <v>0.70136327486551997</v>
      </c>
      <c r="N96" s="434"/>
      <c r="O96" s="454"/>
      <c r="P96" s="460">
        <v>2155</v>
      </c>
      <c r="Q96" s="673">
        <v>13.4949808690642</v>
      </c>
      <c r="R96" s="550"/>
      <c r="S96" s="557"/>
    </row>
    <row r="97" spans="1:19" s="488" customFormat="1" ht="14.25" customHeight="1" x14ac:dyDescent="0.2">
      <c r="A97" s="431" t="s">
        <v>860</v>
      </c>
      <c r="B97" s="432" t="s">
        <v>171</v>
      </c>
      <c r="C97" s="423" t="s">
        <v>1131</v>
      </c>
      <c r="D97" s="423"/>
      <c r="E97" s="681">
        <v>64.587999999999994</v>
      </c>
      <c r="F97" s="460">
        <v>212</v>
      </c>
      <c r="G97" s="460">
        <v>277</v>
      </c>
      <c r="H97" s="460">
        <v>489</v>
      </c>
      <c r="I97" s="599">
        <v>7.5710658326624101</v>
      </c>
      <c r="J97" s="451"/>
      <c r="K97" s="451"/>
      <c r="L97" s="683">
        <v>147</v>
      </c>
      <c r="M97" s="673">
        <v>2.2759645754629299</v>
      </c>
      <c r="N97" s="434"/>
      <c r="O97" s="454"/>
      <c r="P97" s="460">
        <v>636</v>
      </c>
      <c r="Q97" s="673">
        <v>9.8470304081253506</v>
      </c>
      <c r="R97" s="550"/>
      <c r="S97" s="557"/>
    </row>
    <row r="98" spans="1:19" s="488" customFormat="1" ht="14.25" customHeight="1" x14ac:dyDescent="0.2">
      <c r="A98" s="431" t="s">
        <v>701</v>
      </c>
      <c r="B98" s="432" t="s">
        <v>12</v>
      </c>
      <c r="C98" s="423" t="s">
        <v>1135</v>
      </c>
      <c r="D98" s="423"/>
      <c r="E98" s="681">
        <v>47.460999999999999</v>
      </c>
      <c r="F98" s="460">
        <v>302</v>
      </c>
      <c r="G98" s="460">
        <v>309</v>
      </c>
      <c r="H98" s="460">
        <v>611</v>
      </c>
      <c r="I98" s="599">
        <v>12.873727902909801</v>
      </c>
      <c r="J98" s="451"/>
      <c r="K98" s="451"/>
      <c r="L98" s="683">
        <v>115</v>
      </c>
      <c r="M98" s="673">
        <v>2.4230420766524099</v>
      </c>
      <c r="N98" s="434"/>
      <c r="O98" s="454"/>
      <c r="P98" s="460">
        <v>726</v>
      </c>
      <c r="Q98" s="673">
        <v>15.2967699795622</v>
      </c>
      <c r="R98" s="550"/>
      <c r="S98" s="557"/>
    </row>
    <row r="99" spans="1:19" s="488" customFormat="1" ht="14.25" customHeight="1" x14ac:dyDescent="0.2">
      <c r="A99" s="431" t="s">
        <v>941</v>
      </c>
      <c r="B99" s="432" t="s">
        <v>252</v>
      </c>
      <c r="C99" s="423" t="s">
        <v>1128</v>
      </c>
      <c r="D99" s="423"/>
      <c r="E99" s="681">
        <v>44.006999999999998</v>
      </c>
      <c r="F99" s="460">
        <v>33</v>
      </c>
      <c r="G99" s="460">
        <v>30</v>
      </c>
      <c r="H99" s="460">
        <v>63</v>
      </c>
      <c r="I99" s="599">
        <v>1.43159042879542</v>
      </c>
      <c r="J99" s="451"/>
      <c r="K99" s="451"/>
      <c r="L99" s="683">
        <v>16</v>
      </c>
      <c r="M99" s="673">
        <v>0.36357852159883702</v>
      </c>
      <c r="N99" s="434"/>
      <c r="O99" s="454"/>
      <c r="P99" s="460">
        <v>79</v>
      </c>
      <c r="Q99" s="673">
        <v>1.7951689503942601</v>
      </c>
      <c r="R99" s="550"/>
      <c r="S99" s="557"/>
    </row>
    <row r="100" spans="1:19" s="488" customFormat="1" ht="14.25" customHeight="1" x14ac:dyDescent="0.2">
      <c r="A100" s="431" t="s">
        <v>785</v>
      </c>
      <c r="B100" s="432" t="s">
        <v>97</v>
      </c>
      <c r="C100" s="423" t="s">
        <v>1130</v>
      </c>
      <c r="D100" s="423"/>
      <c r="E100" s="681">
        <v>33.325000000000003</v>
      </c>
      <c r="F100" s="460">
        <v>5</v>
      </c>
      <c r="G100" s="460">
        <v>1</v>
      </c>
      <c r="H100" s="460">
        <v>6</v>
      </c>
      <c r="I100" s="599">
        <v>0.180045011252813</v>
      </c>
      <c r="J100" s="451"/>
      <c r="K100" s="451"/>
      <c r="L100" s="683">
        <v>20</v>
      </c>
      <c r="M100" s="673">
        <v>0.60015003750937701</v>
      </c>
      <c r="N100" s="434"/>
      <c r="O100" s="454"/>
      <c r="P100" s="460">
        <v>26</v>
      </c>
      <c r="Q100" s="673">
        <v>0.78019504876219004</v>
      </c>
      <c r="R100" s="550"/>
      <c r="S100" s="557"/>
    </row>
    <row r="101" spans="1:19" s="488" customFormat="1" ht="14.25" customHeight="1" x14ac:dyDescent="0.2">
      <c r="A101" s="431" t="s">
        <v>786</v>
      </c>
      <c r="B101" s="432" t="s">
        <v>98</v>
      </c>
      <c r="C101" s="423" t="s">
        <v>1130</v>
      </c>
      <c r="D101" s="423"/>
      <c r="E101" s="681">
        <v>106.72199999999999</v>
      </c>
      <c r="F101" s="460">
        <v>93</v>
      </c>
      <c r="G101" s="460">
        <v>459</v>
      </c>
      <c r="H101" s="460">
        <v>552</v>
      </c>
      <c r="I101" s="599">
        <v>5.1723168606285501</v>
      </c>
      <c r="J101" s="451"/>
      <c r="K101" s="451"/>
      <c r="L101" s="683">
        <v>145</v>
      </c>
      <c r="M101" s="673">
        <v>1.3586701898390201</v>
      </c>
      <c r="N101" s="434"/>
      <c r="O101" s="454"/>
      <c r="P101" s="460">
        <v>697</v>
      </c>
      <c r="Q101" s="673">
        <v>6.5309870504675702</v>
      </c>
      <c r="R101" s="550"/>
      <c r="S101" s="557"/>
    </row>
    <row r="102" spans="1:19" s="488" customFormat="1" ht="14.25" customHeight="1" x14ac:dyDescent="0.2">
      <c r="A102" s="431" t="s">
        <v>787</v>
      </c>
      <c r="B102" s="432" t="s">
        <v>99</v>
      </c>
      <c r="C102" s="423" t="s">
        <v>1130</v>
      </c>
      <c r="D102" s="423"/>
      <c r="E102" s="681">
        <v>31.652999999999999</v>
      </c>
      <c r="F102" s="460">
        <v>1</v>
      </c>
      <c r="G102" s="460">
        <v>3</v>
      </c>
      <c r="H102" s="460">
        <v>4</v>
      </c>
      <c r="I102" s="599">
        <v>0.12637032824692801</v>
      </c>
      <c r="J102" s="451"/>
      <c r="K102" s="451"/>
      <c r="L102" s="683">
        <v>2</v>
      </c>
      <c r="M102" s="673">
        <v>6.3185164123463797E-2</v>
      </c>
      <c r="N102" s="434"/>
      <c r="O102" s="454"/>
      <c r="P102" s="460">
        <v>6</v>
      </c>
      <c r="Q102" s="673">
        <v>0.18955549237039099</v>
      </c>
      <c r="R102" s="550"/>
      <c r="S102" s="557"/>
    </row>
    <row r="103" spans="1:19" s="488" customFormat="1" ht="14.25" customHeight="1" x14ac:dyDescent="0.2">
      <c r="A103" s="431" t="s">
        <v>757</v>
      </c>
      <c r="B103" s="432" t="s">
        <v>69</v>
      </c>
      <c r="C103" s="423" t="s">
        <v>1132</v>
      </c>
      <c r="D103" s="423"/>
      <c r="E103" s="681">
        <v>130.14400000000001</v>
      </c>
      <c r="F103" s="460">
        <v>27</v>
      </c>
      <c r="G103" s="460">
        <v>189</v>
      </c>
      <c r="H103" s="460">
        <v>216</v>
      </c>
      <c r="I103" s="599">
        <v>1.6597000245881499</v>
      </c>
      <c r="J103" s="451"/>
      <c r="K103" s="451"/>
      <c r="L103" s="683">
        <v>6</v>
      </c>
      <c r="M103" s="673">
        <v>4.6102778460781903E-2</v>
      </c>
      <c r="N103" s="434"/>
      <c r="O103" s="454"/>
      <c r="P103" s="460">
        <v>222</v>
      </c>
      <c r="Q103" s="673">
        <v>1.7058028030489301</v>
      </c>
      <c r="R103" s="550"/>
      <c r="S103" s="557"/>
    </row>
    <row r="104" spans="1:19" s="488" customFormat="1" ht="14.25" customHeight="1" x14ac:dyDescent="0.2">
      <c r="A104" s="431" t="s">
        <v>942</v>
      </c>
      <c r="B104" s="432" t="s">
        <v>253</v>
      </c>
      <c r="C104" s="423" t="s">
        <v>1128</v>
      </c>
      <c r="D104" s="423"/>
      <c r="E104" s="681">
        <v>50.826999999999998</v>
      </c>
      <c r="F104" s="460">
        <v>71</v>
      </c>
      <c r="G104" s="460">
        <v>57</v>
      </c>
      <c r="H104" s="460">
        <v>128</v>
      </c>
      <c r="I104" s="599">
        <v>2.5183465480945202</v>
      </c>
      <c r="J104" s="451"/>
      <c r="K104" s="451"/>
      <c r="L104" s="683">
        <v>8</v>
      </c>
      <c r="M104" s="673">
        <v>0.15739665925590701</v>
      </c>
      <c r="N104" s="434"/>
      <c r="O104" s="454"/>
      <c r="P104" s="460">
        <v>136</v>
      </c>
      <c r="Q104" s="673">
        <v>2.6757432073504201</v>
      </c>
      <c r="R104" s="550"/>
      <c r="S104" s="557"/>
    </row>
    <row r="105" spans="1:19" s="488" customFormat="1" ht="14.25" customHeight="1" x14ac:dyDescent="0.2">
      <c r="A105" s="431" t="s">
        <v>820</v>
      </c>
      <c r="B105" s="432" t="s">
        <v>132</v>
      </c>
      <c r="C105" s="423" t="s">
        <v>1134</v>
      </c>
      <c r="D105" s="423"/>
      <c r="E105" s="681">
        <v>132.714</v>
      </c>
      <c r="F105" s="460">
        <v>1536</v>
      </c>
      <c r="G105" s="460">
        <v>284</v>
      </c>
      <c r="H105" s="460">
        <v>1820</v>
      </c>
      <c r="I105" s="599">
        <v>13.713700137137</v>
      </c>
      <c r="J105" s="451"/>
      <c r="K105" s="451"/>
      <c r="L105" s="683">
        <v>358</v>
      </c>
      <c r="M105" s="673">
        <v>2.6975300269753002</v>
      </c>
      <c r="N105" s="434"/>
      <c r="O105" s="454"/>
      <c r="P105" s="460">
        <v>2178</v>
      </c>
      <c r="Q105" s="673">
        <v>16.4112301641123</v>
      </c>
      <c r="R105" s="550"/>
      <c r="S105" s="557"/>
    </row>
    <row r="106" spans="1:19" s="488" customFormat="1" ht="14.25" customHeight="1" x14ac:dyDescent="0.2">
      <c r="A106" s="431" t="s">
        <v>903</v>
      </c>
      <c r="B106" s="432" t="s">
        <v>214</v>
      </c>
      <c r="C106" s="423" t="s">
        <v>1166</v>
      </c>
      <c r="D106" s="423"/>
      <c r="E106" s="681">
        <v>133.83600000000001</v>
      </c>
      <c r="F106" s="460">
        <v>1911</v>
      </c>
      <c r="G106" s="460">
        <v>243</v>
      </c>
      <c r="H106" s="460">
        <v>2154</v>
      </c>
      <c r="I106" s="599">
        <v>16.0943243970232</v>
      </c>
      <c r="J106" s="451"/>
      <c r="K106" s="451"/>
      <c r="L106" s="683">
        <v>217</v>
      </c>
      <c r="M106" s="673">
        <v>1.6213873696165499</v>
      </c>
      <c r="N106" s="434"/>
      <c r="O106" s="454"/>
      <c r="P106" s="460">
        <v>2371</v>
      </c>
      <c r="Q106" s="673">
        <v>17.715711766639799</v>
      </c>
      <c r="R106" s="550"/>
      <c r="S106" s="557"/>
    </row>
    <row r="107" spans="1:19" s="488" customFormat="1" ht="14.25" customHeight="1" x14ac:dyDescent="0.2">
      <c r="A107" s="431" t="s">
        <v>861</v>
      </c>
      <c r="B107" s="432" t="s">
        <v>172</v>
      </c>
      <c r="C107" s="423" t="s">
        <v>1131</v>
      </c>
      <c r="D107" s="423"/>
      <c r="E107" s="681">
        <v>37.229999999999997</v>
      </c>
      <c r="F107" s="460">
        <v>97</v>
      </c>
      <c r="G107" s="460">
        <v>85</v>
      </c>
      <c r="H107" s="460">
        <v>182</v>
      </c>
      <c r="I107" s="599">
        <v>4.8885307547676602</v>
      </c>
      <c r="J107" s="451"/>
      <c r="K107" s="451"/>
      <c r="L107" s="683">
        <v>26</v>
      </c>
      <c r="M107" s="673">
        <v>0.69836153639538001</v>
      </c>
      <c r="N107" s="434"/>
      <c r="O107" s="454"/>
      <c r="P107" s="460">
        <v>208</v>
      </c>
      <c r="Q107" s="673">
        <v>5.5868922911630401</v>
      </c>
      <c r="R107" s="550"/>
      <c r="S107" s="557"/>
    </row>
    <row r="108" spans="1:19" s="488" customFormat="1" ht="14.25" customHeight="1" x14ac:dyDescent="0.2">
      <c r="A108" s="431" t="s">
        <v>1004</v>
      </c>
      <c r="B108" s="432" t="s">
        <v>315</v>
      </c>
      <c r="C108" s="423" t="s">
        <v>1133</v>
      </c>
      <c r="D108" s="423"/>
      <c r="E108" s="681">
        <v>62.53</v>
      </c>
      <c r="F108" s="460">
        <v>70</v>
      </c>
      <c r="G108" s="460">
        <v>160</v>
      </c>
      <c r="H108" s="460">
        <v>230</v>
      </c>
      <c r="I108" s="599">
        <v>3.6782344474652202</v>
      </c>
      <c r="J108" s="451"/>
      <c r="K108" s="451"/>
      <c r="L108" s="683">
        <v>0</v>
      </c>
      <c r="M108" s="673">
        <v>0</v>
      </c>
      <c r="N108" s="434"/>
      <c r="O108" s="454"/>
      <c r="P108" s="460">
        <v>230</v>
      </c>
      <c r="Q108" s="673">
        <v>3.6782344474652202</v>
      </c>
      <c r="R108" s="550"/>
      <c r="S108" s="557"/>
    </row>
    <row r="109" spans="1:19" s="488" customFormat="1" ht="14.25" customHeight="1" x14ac:dyDescent="0.2">
      <c r="A109" s="431" t="s">
        <v>1005</v>
      </c>
      <c r="B109" s="432" t="s">
        <v>316</v>
      </c>
      <c r="C109" s="423" t="s">
        <v>1133</v>
      </c>
      <c r="D109" s="423"/>
      <c r="E109" s="681">
        <v>38.883000000000003</v>
      </c>
      <c r="F109" s="460">
        <v>31</v>
      </c>
      <c r="G109" s="460">
        <v>89</v>
      </c>
      <c r="H109" s="460">
        <v>120</v>
      </c>
      <c r="I109" s="599">
        <v>3.0861816217884401</v>
      </c>
      <c r="J109" s="451"/>
      <c r="K109" s="451"/>
      <c r="L109" s="683">
        <v>0</v>
      </c>
      <c r="M109" s="673">
        <v>0</v>
      </c>
      <c r="N109" s="434"/>
      <c r="O109" s="454"/>
      <c r="P109" s="460">
        <v>120</v>
      </c>
      <c r="Q109" s="673">
        <v>3.0861816217884401</v>
      </c>
      <c r="R109" s="550"/>
      <c r="S109" s="557"/>
    </row>
    <row r="110" spans="1:19" s="488" customFormat="1" ht="14.25" customHeight="1" x14ac:dyDescent="0.2">
      <c r="A110" s="431" t="s">
        <v>943</v>
      </c>
      <c r="B110" s="432" t="s">
        <v>254</v>
      </c>
      <c r="C110" s="423" t="s">
        <v>1128</v>
      </c>
      <c r="D110" s="423"/>
      <c r="E110" s="681">
        <v>49.561</v>
      </c>
      <c r="F110" s="460">
        <v>396</v>
      </c>
      <c r="G110" s="460">
        <v>152</v>
      </c>
      <c r="H110" s="460">
        <v>548</v>
      </c>
      <c r="I110" s="599">
        <v>11.0570811726963</v>
      </c>
      <c r="J110" s="451"/>
      <c r="K110" s="451"/>
      <c r="L110" s="683">
        <v>27</v>
      </c>
      <c r="M110" s="673">
        <v>0.54478319646496198</v>
      </c>
      <c r="N110" s="434"/>
      <c r="O110" s="454"/>
      <c r="P110" s="460">
        <v>575</v>
      </c>
      <c r="Q110" s="673">
        <v>11.6018643691612</v>
      </c>
      <c r="R110" s="550"/>
      <c r="S110" s="557"/>
    </row>
    <row r="111" spans="1:19" s="488" customFormat="1" ht="14.25" customHeight="1" x14ac:dyDescent="0.2">
      <c r="A111" s="431" t="s">
        <v>1056</v>
      </c>
      <c r="B111" s="432" t="s">
        <v>173</v>
      </c>
      <c r="C111" s="423" t="s">
        <v>1131</v>
      </c>
      <c r="D111" s="423"/>
      <c r="E111" s="681">
        <v>61.866</v>
      </c>
      <c r="F111" s="460">
        <v>0</v>
      </c>
      <c r="G111" s="460">
        <v>113</v>
      </c>
      <c r="H111" s="460">
        <v>113</v>
      </c>
      <c r="I111" s="599">
        <v>1.8265283031067101</v>
      </c>
      <c r="J111" s="451"/>
      <c r="K111" s="451"/>
      <c r="L111" s="683">
        <v>136</v>
      </c>
      <c r="M111" s="673">
        <v>2.19829955064171</v>
      </c>
      <c r="N111" s="434"/>
      <c r="O111" s="454"/>
      <c r="P111" s="460">
        <v>249</v>
      </c>
      <c r="Q111" s="673">
        <v>4.0248278537484197</v>
      </c>
      <c r="R111" s="550"/>
      <c r="S111" s="557"/>
    </row>
    <row r="112" spans="1:19" s="488" customFormat="1" ht="14.25" customHeight="1" x14ac:dyDescent="0.2">
      <c r="A112" s="431" t="s">
        <v>788</v>
      </c>
      <c r="B112" s="432" t="s">
        <v>100</v>
      </c>
      <c r="C112" s="423" t="s">
        <v>1130</v>
      </c>
      <c r="D112" s="423"/>
      <c r="E112" s="681">
        <v>62.646999999999998</v>
      </c>
      <c r="F112" s="460">
        <v>174</v>
      </c>
      <c r="G112" s="460">
        <v>378</v>
      </c>
      <c r="H112" s="460">
        <v>552</v>
      </c>
      <c r="I112" s="599">
        <v>8.8112758791322801</v>
      </c>
      <c r="J112" s="451"/>
      <c r="K112" s="451"/>
      <c r="L112" s="683">
        <v>18</v>
      </c>
      <c r="M112" s="673">
        <v>0.287324213449966</v>
      </c>
      <c r="N112" s="434"/>
      <c r="O112" s="454"/>
      <c r="P112" s="460">
        <v>570</v>
      </c>
      <c r="Q112" s="673">
        <v>9.0986000925822506</v>
      </c>
      <c r="R112" s="550"/>
      <c r="S112" s="557"/>
    </row>
    <row r="113" spans="1:19" s="488" customFormat="1" ht="14.25" customHeight="1" x14ac:dyDescent="0.2">
      <c r="A113" s="431" t="s">
        <v>789</v>
      </c>
      <c r="B113" s="432" t="s">
        <v>101</v>
      </c>
      <c r="C113" s="423" t="s">
        <v>1130</v>
      </c>
      <c r="D113" s="423"/>
      <c r="E113" s="681">
        <v>37.991999999999997</v>
      </c>
      <c r="F113" s="460">
        <v>174</v>
      </c>
      <c r="G113" s="460">
        <v>101</v>
      </c>
      <c r="H113" s="460">
        <v>275</v>
      </c>
      <c r="I113" s="599">
        <v>7.23836597178353</v>
      </c>
      <c r="J113" s="451"/>
      <c r="K113" s="451"/>
      <c r="L113" s="683">
        <v>88</v>
      </c>
      <c r="M113" s="673">
        <v>2.3162771109707299</v>
      </c>
      <c r="N113" s="434"/>
      <c r="O113" s="454"/>
      <c r="P113" s="460">
        <v>363</v>
      </c>
      <c r="Q113" s="673">
        <v>9.5546430827542608</v>
      </c>
      <c r="R113" s="550"/>
      <c r="S113" s="557"/>
    </row>
    <row r="114" spans="1:19" s="488" customFormat="1" ht="14.25" customHeight="1" x14ac:dyDescent="0.2">
      <c r="A114" s="431" t="s">
        <v>758</v>
      </c>
      <c r="B114" s="432" t="s">
        <v>70</v>
      </c>
      <c r="C114" s="423" t="s">
        <v>1132</v>
      </c>
      <c r="D114" s="423"/>
      <c r="E114" s="681">
        <v>147.941</v>
      </c>
      <c r="F114" s="460">
        <v>162</v>
      </c>
      <c r="G114" s="460">
        <v>0</v>
      </c>
      <c r="H114" s="460">
        <v>162</v>
      </c>
      <c r="I114" s="599">
        <v>1.0950311272737101</v>
      </c>
      <c r="J114" s="451"/>
      <c r="K114" s="451"/>
      <c r="L114" s="683">
        <v>24</v>
      </c>
      <c r="M114" s="673">
        <v>0.16222683367017901</v>
      </c>
      <c r="N114" s="434"/>
      <c r="O114" s="454"/>
      <c r="P114" s="460">
        <v>186</v>
      </c>
      <c r="Q114" s="673">
        <v>1.2572579609438901</v>
      </c>
      <c r="R114" s="550"/>
      <c r="S114" s="557"/>
    </row>
    <row r="115" spans="1:19" s="488" customFormat="1" ht="14.25" customHeight="1" x14ac:dyDescent="0.2">
      <c r="A115" s="431" t="s">
        <v>821</v>
      </c>
      <c r="B115" s="432" t="s">
        <v>133</v>
      </c>
      <c r="C115" s="423" t="s">
        <v>1134</v>
      </c>
      <c r="D115" s="423"/>
      <c r="E115" s="681">
        <v>49.787999999999997</v>
      </c>
      <c r="F115" s="460">
        <v>10</v>
      </c>
      <c r="G115" s="460">
        <v>11</v>
      </c>
      <c r="H115" s="460">
        <v>21</v>
      </c>
      <c r="I115" s="599">
        <v>0.42178838274282998</v>
      </c>
      <c r="J115" s="451"/>
      <c r="K115" s="451"/>
      <c r="L115" s="683">
        <v>16</v>
      </c>
      <c r="M115" s="673">
        <v>0.32136257732786999</v>
      </c>
      <c r="N115" s="434"/>
      <c r="O115" s="454"/>
      <c r="P115" s="460">
        <v>37</v>
      </c>
      <c r="Q115" s="673">
        <v>0.74315096007070003</v>
      </c>
      <c r="R115" s="550"/>
      <c r="S115" s="557"/>
    </row>
    <row r="116" spans="1:19" s="488" customFormat="1" ht="14.25" customHeight="1" x14ac:dyDescent="0.2">
      <c r="A116" s="431" t="s">
        <v>944</v>
      </c>
      <c r="B116" s="432" t="s">
        <v>255</v>
      </c>
      <c r="C116" s="423" t="s">
        <v>1128</v>
      </c>
      <c r="D116" s="423"/>
      <c r="E116" s="681">
        <v>47.652000000000001</v>
      </c>
      <c r="F116" s="460">
        <v>66</v>
      </c>
      <c r="G116" s="460">
        <v>138</v>
      </c>
      <c r="H116" s="460">
        <v>204</v>
      </c>
      <c r="I116" s="599">
        <v>4.2810375220347501</v>
      </c>
      <c r="J116" s="451"/>
      <c r="K116" s="451"/>
      <c r="L116" s="683">
        <v>53</v>
      </c>
      <c r="M116" s="673">
        <v>1.11223033660707</v>
      </c>
      <c r="N116" s="434"/>
      <c r="O116" s="454"/>
      <c r="P116" s="460">
        <v>257</v>
      </c>
      <c r="Q116" s="673">
        <v>5.3932678586418197</v>
      </c>
      <c r="R116" s="550"/>
      <c r="S116" s="557"/>
    </row>
    <row r="117" spans="1:19" s="488" customFormat="1" ht="14.25" customHeight="1" x14ac:dyDescent="0.2">
      <c r="A117" s="431" t="s">
        <v>945</v>
      </c>
      <c r="B117" s="432" t="s">
        <v>256</v>
      </c>
      <c r="C117" s="423" t="s">
        <v>1128</v>
      </c>
      <c r="D117" s="423"/>
      <c r="E117" s="681">
        <v>55.515000000000001</v>
      </c>
      <c r="F117" s="460">
        <v>19</v>
      </c>
      <c r="G117" s="460">
        <v>143</v>
      </c>
      <c r="H117" s="460">
        <v>162</v>
      </c>
      <c r="I117" s="599">
        <v>2.9181302350716001</v>
      </c>
      <c r="J117" s="451"/>
      <c r="K117" s="451"/>
      <c r="L117" s="683">
        <v>1</v>
      </c>
      <c r="M117" s="673">
        <v>1.8013149599207402E-2</v>
      </c>
      <c r="N117" s="434"/>
      <c r="O117" s="454"/>
      <c r="P117" s="460">
        <v>163</v>
      </c>
      <c r="Q117" s="673">
        <v>2.9361433846708098</v>
      </c>
      <c r="R117" s="550"/>
      <c r="S117" s="557"/>
    </row>
    <row r="118" spans="1:19" s="488" customFormat="1" ht="14.25" customHeight="1" x14ac:dyDescent="0.2">
      <c r="A118" s="431" t="s">
        <v>725</v>
      </c>
      <c r="B118" s="432" t="s">
        <v>37</v>
      </c>
      <c r="C118" s="423" t="s">
        <v>1129</v>
      </c>
      <c r="D118" s="423"/>
      <c r="E118" s="681">
        <v>23.55</v>
      </c>
      <c r="F118" s="460">
        <v>4</v>
      </c>
      <c r="G118" s="460">
        <v>98</v>
      </c>
      <c r="H118" s="460">
        <v>102</v>
      </c>
      <c r="I118" s="599">
        <v>4.3312101910827998</v>
      </c>
      <c r="J118" s="451"/>
      <c r="K118" s="451"/>
      <c r="L118" s="683">
        <v>13</v>
      </c>
      <c r="M118" s="673">
        <v>0.55201698513800401</v>
      </c>
      <c r="N118" s="434"/>
      <c r="O118" s="454"/>
      <c r="P118" s="460">
        <v>115</v>
      </c>
      <c r="Q118" s="673">
        <v>4.8832271762208102</v>
      </c>
      <c r="R118" s="550"/>
      <c r="S118" s="557"/>
    </row>
    <row r="119" spans="1:19" s="488" customFormat="1" ht="14.25" customHeight="1" x14ac:dyDescent="0.2">
      <c r="A119" s="431" t="s">
        <v>946</v>
      </c>
      <c r="B119" s="432" t="s">
        <v>257</v>
      </c>
      <c r="C119" s="423" t="s">
        <v>1128</v>
      </c>
      <c r="D119" s="423"/>
      <c r="E119" s="681">
        <v>54.652999999999999</v>
      </c>
      <c r="F119" s="460">
        <v>71</v>
      </c>
      <c r="G119" s="460">
        <v>164</v>
      </c>
      <c r="H119" s="460">
        <v>235</v>
      </c>
      <c r="I119" s="599">
        <v>4.2998554516677903</v>
      </c>
      <c r="J119" s="451"/>
      <c r="K119" s="451"/>
      <c r="L119" s="683">
        <v>2</v>
      </c>
      <c r="M119" s="673">
        <v>3.65945144822791E-2</v>
      </c>
      <c r="N119" s="434"/>
      <c r="O119" s="454"/>
      <c r="P119" s="460">
        <v>237</v>
      </c>
      <c r="Q119" s="673">
        <v>4.3364499661500702</v>
      </c>
      <c r="R119" s="550"/>
      <c r="S119" s="557"/>
    </row>
    <row r="120" spans="1:19" s="488" customFormat="1" ht="14.25" customHeight="1" x14ac:dyDescent="0.2">
      <c r="A120" s="431" t="s">
        <v>904</v>
      </c>
      <c r="B120" s="432" t="s">
        <v>215</v>
      </c>
      <c r="C120" s="423" t="s">
        <v>1166</v>
      </c>
      <c r="D120" s="423"/>
      <c r="E120" s="681">
        <v>133.36000000000001</v>
      </c>
      <c r="F120" s="460">
        <v>285</v>
      </c>
      <c r="G120" s="460">
        <v>396</v>
      </c>
      <c r="H120" s="460">
        <v>681</v>
      </c>
      <c r="I120" s="599">
        <v>5.1064787042591497</v>
      </c>
      <c r="J120" s="451"/>
      <c r="K120" s="451"/>
      <c r="L120" s="683">
        <v>121</v>
      </c>
      <c r="M120" s="673">
        <v>0.90731853629274095</v>
      </c>
      <c r="N120" s="434"/>
      <c r="O120" s="454"/>
      <c r="P120" s="460">
        <v>802</v>
      </c>
      <c r="Q120" s="673">
        <v>6.0137972405518898</v>
      </c>
      <c r="R120" s="550"/>
      <c r="S120" s="557"/>
    </row>
    <row r="121" spans="1:19" s="488" customFormat="1" ht="14.25" customHeight="1" x14ac:dyDescent="0.2">
      <c r="A121" s="431" t="s">
        <v>863</v>
      </c>
      <c r="B121" s="432" t="s">
        <v>174</v>
      </c>
      <c r="C121" s="423" t="s">
        <v>1131</v>
      </c>
      <c r="D121" s="423"/>
      <c r="E121" s="681">
        <v>55.500999999999998</v>
      </c>
      <c r="F121" s="460">
        <v>249</v>
      </c>
      <c r="G121" s="460">
        <v>16</v>
      </c>
      <c r="H121" s="460">
        <v>265</v>
      </c>
      <c r="I121" s="599">
        <v>4.7746887443469497</v>
      </c>
      <c r="J121" s="451"/>
      <c r="K121" s="451"/>
      <c r="L121" s="683">
        <v>182</v>
      </c>
      <c r="M121" s="673">
        <v>3.2792201942307302</v>
      </c>
      <c r="N121" s="434"/>
      <c r="O121" s="454"/>
      <c r="P121" s="460">
        <v>447</v>
      </c>
      <c r="Q121" s="673">
        <v>8.0539089385776794</v>
      </c>
      <c r="R121" s="550"/>
      <c r="S121" s="557"/>
    </row>
    <row r="122" spans="1:19" s="488" customFormat="1" ht="14.25" customHeight="1" x14ac:dyDescent="0.2">
      <c r="A122" s="431" t="s">
        <v>947</v>
      </c>
      <c r="B122" s="432" t="s">
        <v>258</v>
      </c>
      <c r="C122" s="423" t="s">
        <v>1128</v>
      </c>
      <c r="D122" s="423"/>
      <c r="E122" s="681">
        <v>32.180999999999997</v>
      </c>
      <c r="F122" s="460">
        <v>163</v>
      </c>
      <c r="G122" s="460">
        <v>79</v>
      </c>
      <c r="H122" s="460">
        <v>242</v>
      </c>
      <c r="I122" s="599">
        <v>7.5199651968552903</v>
      </c>
      <c r="J122" s="451"/>
      <c r="K122" s="451"/>
      <c r="L122" s="683">
        <v>13</v>
      </c>
      <c r="M122" s="673">
        <v>0.40396507255834202</v>
      </c>
      <c r="N122" s="434"/>
      <c r="O122" s="454"/>
      <c r="P122" s="460">
        <v>255</v>
      </c>
      <c r="Q122" s="673">
        <v>7.9239302694136304</v>
      </c>
      <c r="R122" s="550"/>
      <c r="S122" s="557"/>
    </row>
    <row r="123" spans="1:19" s="488" customFormat="1" ht="14.25" customHeight="1" x14ac:dyDescent="0.2">
      <c r="A123" s="431" t="s">
        <v>790</v>
      </c>
      <c r="B123" s="432" t="s">
        <v>102</v>
      </c>
      <c r="C123" s="423" t="s">
        <v>1130</v>
      </c>
      <c r="D123" s="423"/>
      <c r="E123" s="681">
        <v>51.012</v>
      </c>
      <c r="F123" s="460">
        <v>19</v>
      </c>
      <c r="G123" s="460">
        <v>124</v>
      </c>
      <c r="H123" s="460">
        <v>143</v>
      </c>
      <c r="I123" s="599">
        <v>2.8032619775739001</v>
      </c>
      <c r="J123" s="451"/>
      <c r="K123" s="451"/>
      <c r="L123" s="683">
        <v>12</v>
      </c>
      <c r="M123" s="673">
        <v>0.23523876734885901</v>
      </c>
      <c r="N123" s="434"/>
      <c r="O123" s="454"/>
      <c r="P123" s="460">
        <v>155</v>
      </c>
      <c r="Q123" s="673">
        <v>3.0385007449227599</v>
      </c>
      <c r="R123" s="550"/>
      <c r="S123" s="557"/>
    </row>
    <row r="124" spans="1:19" s="488" customFormat="1" ht="14.25" customHeight="1" x14ac:dyDescent="0.2">
      <c r="A124" s="431" t="s">
        <v>1006</v>
      </c>
      <c r="B124" s="432" t="s">
        <v>317</v>
      </c>
      <c r="C124" s="423" t="s">
        <v>1133</v>
      </c>
      <c r="D124" s="423"/>
      <c r="E124" s="681">
        <v>53.994</v>
      </c>
      <c r="F124" s="460">
        <v>559</v>
      </c>
      <c r="G124" s="460">
        <v>308</v>
      </c>
      <c r="H124" s="460">
        <v>867</v>
      </c>
      <c r="I124" s="599">
        <v>16.0573397044116</v>
      </c>
      <c r="J124" s="451"/>
      <c r="K124" s="451"/>
      <c r="L124" s="683">
        <v>98</v>
      </c>
      <c r="M124" s="673">
        <v>1.8150164833129601</v>
      </c>
      <c r="N124" s="434"/>
      <c r="O124" s="454"/>
      <c r="P124" s="460">
        <v>965</v>
      </c>
      <c r="Q124" s="673">
        <v>17.872356187724598</v>
      </c>
      <c r="R124" s="550"/>
      <c r="S124" s="557"/>
    </row>
    <row r="125" spans="1:19" s="488" customFormat="1" ht="14.25" customHeight="1" x14ac:dyDescent="0.2">
      <c r="A125" s="431" t="s">
        <v>948</v>
      </c>
      <c r="B125" s="432" t="s">
        <v>259</v>
      </c>
      <c r="C125" s="423" t="s">
        <v>1128</v>
      </c>
      <c r="D125" s="423"/>
      <c r="E125" s="681">
        <v>49.084000000000003</v>
      </c>
      <c r="F125" s="460">
        <v>10</v>
      </c>
      <c r="G125" s="460">
        <v>131</v>
      </c>
      <c r="H125" s="460">
        <v>141</v>
      </c>
      <c r="I125" s="599">
        <v>2.8726265178062098</v>
      </c>
      <c r="J125" s="451"/>
      <c r="K125" s="451"/>
      <c r="L125" s="683">
        <v>0</v>
      </c>
      <c r="M125" s="673">
        <v>0</v>
      </c>
      <c r="N125" s="434"/>
      <c r="O125" s="454"/>
      <c r="P125" s="460">
        <v>141</v>
      </c>
      <c r="Q125" s="673">
        <v>2.8726265178062098</v>
      </c>
      <c r="R125" s="550"/>
      <c r="S125" s="557"/>
    </row>
    <row r="126" spans="1:19" s="488" customFormat="1" ht="14.25" customHeight="1" x14ac:dyDescent="0.2">
      <c r="A126" s="431" t="s">
        <v>864</v>
      </c>
      <c r="B126" s="432" t="s">
        <v>175</v>
      </c>
      <c r="C126" s="423" t="s">
        <v>1131</v>
      </c>
      <c r="D126" s="423"/>
      <c r="E126" s="681">
        <v>43.356000000000002</v>
      </c>
      <c r="F126" s="460">
        <v>127</v>
      </c>
      <c r="G126" s="460">
        <v>87</v>
      </c>
      <c r="H126" s="460">
        <v>214</v>
      </c>
      <c r="I126" s="599">
        <v>4.9358796936986797</v>
      </c>
      <c r="J126" s="451"/>
      <c r="K126" s="451"/>
      <c r="L126" s="683">
        <v>21</v>
      </c>
      <c r="M126" s="673">
        <v>0.48436202601716</v>
      </c>
      <c r="N126" s="434"/>
      <c r="O126" s="454"/>
      <c r="P126" s="460">
        <v>235</v>
      </c>
      <c r="Q126" s="673">
        <v>5.4202417197158397</v>
      </c>
      <c r="R126" s="550"/>
      <c r="S126" s="557"/>
    </row>
    <row r="127" spans="1:19" s="488" customFormat="1" ht="14.25" customHeight="1" x14ac:dyDescent="0.2">
      <c r="A127" s="431" t="s">
        <v>865</v>
      </c>
      <c r="B127" s="432" t="s">
        <v>176</v>
      </c>
      <c r="C127" s="423" t="s">
        <v>1131</v>
      </c>
      <c r="D127" s="423"/>
      <c r="E127" s="681">
        <v>27.038</v>
      </c>
      <c r="F127" s="460">
        <v>103</v>
      </c>
      <c r="G127" s="460">
        <v>122</v>
      </c>
      <c r="H127" s="460">
        <v>225</v>
      </c>
      <c r="I127" s="599">
        <v>8.3216214217027904</v>
      </c>
      <c r="J127" s="451"/>
      <c r="K127" s="451"/>
      <c r="L127" s="683">
        <v>84</v>
      </c>
      <c r="M127" s="673">
        <v>3.10673866410237</v>
      </c>
      <c r="N127" s="434"/>
      <c r="O127" s="454"/>
      <c r="P127" s="460">
        <v>309</v>
      </c>
      <c r="Q127" s="673">
        <v>11.428360085805201</v>
      </c>
      <c r="R127" s="550"/>
      <c r="S127" s="557"/>
    </row>
    <row r="128" spans="1:19" s="488" customFormat="1" ht="14.25" customHeight="1" x14ac:dyDescent="0.2">
      <c r="A128" s="431" t="s">
        <v>1007</v>
      </c>
      <c r="B128" s="432" t="s">
        <v>318</v>
      </c>
      <c r="C128" s="423" t="s">
        <v>1133</v>
      </c>
      <c r="D128" s="423"/>
      <c r="E128" s="681">
        <v>36.079000000000001</v>
      </c>
      <c r="F128" s="460">
        <v>59</v>
      </c>
      <c r="G128" s="460">
        <v>221</v>
      </c>
      <c r="H128" s="460">
        <v>280</v>
      </c>
      <c r="I128" s="599">
        <v>7.7607472490922698</v>
      </c>
      <c r="J128" s="451"/>
      <c r="K128" s="451"/>
      <c r="L128" s="683">
        <v>8</v>
      </c>
      <c r="M128" s="673">
        <v>0.221735635688351</v>
      </c>
      <c r="N128" s="434"/>
      <c r="O128" s="454"/>
      <c r="P128" s="460">
        <v>288</v>
      </c>
      <c r="Q128" s="673">
        <v>7.9824828847806204</v>
      </c>
      <c r="R128" s="550"/>
      <c r="S128" s="557"/>
    </row>
    <row r="129" spans="1:19" s="488" customFormat="1" ht="14.25" customHeight="1" x14ac:dyDescent="0.2">
      <c r="A129" s="431" t="s">
        <v>726</v>
      </c>
      <c r="B129" s="432" t="s">
        <v>38</v>
      </c>
      <c r="C129" s="423" t="s">
        <v>1129</v>
      </c>
      <c r="D129" s="423"/>
      <c r="E129" s="681">
        <v>36.628</v>
      </c>
      <c r="F129" s="460">
        <v>34</v>
      </c>
      <c r="G129" s="460">
        <v>20</v>
      </c>
      <c r="H129" s="460">
        <v>54</v>
      </c>
      <c r="I129" s="599">
        <v>1.47428197007754</v>
      </c>
      <c r="J129" s="451"/>
      <c r="K129" s="451"/>
      <c r="L129" s="683">
        <v>22</v>
      </c>
      <c r="M129" s="673">
        <v>0.60063339521677395</v>
      </c>
      <c r="N129" s="434"/>
      <c r="O129" s="454"/>
      <c r="P129" s="460">
        <v>76</v>
      </c>
      <c r="Q129" s="673">
        <v>2.0749153652943102</v>
      </c>
      <c r="R129" s="550"/>
      <c r="S129" s="557"/>
    </row>
    <row r="130" spans="1:19" s="488" customFormat="1" ht="14.25" customHeight="1" x14ac:dyDescent="0.2">
      <c r="A130" s="431" t="s">
        <v>1055</v>
      </c>
      <c r="B130" s="432" t="s">
        <v>13</v>
      </c>
      <c r="C130" s="423" t="s">
        <v>1135</v>
      </c>
      <c r="D130" s="423"/>
      <c r="E130" s="681">
        <v>91.162000000000006</v>
      </c>
      <c r="F130" s="460">
        <v>3914</v>
      </c>
      <c r="G130" s="460">
        <v>191</v>
      </c>
      <c r="H130" s="460">
        <v>4105</v>
      </c>
      <c r="I130" s="599">
        <v>45.029727298655096</v>
      </c>
      <c r="J130" s="451"/>
      <c r="K130" s="451"/>
      <c r="L130" s="683">
        <v>606</v>
      </c>
      <c r="M130" s="673">
        <v>6.64750663653715</v>
      </c>
      <c r="N130" s="434"/>
      <c r="O130" s="454"/>
      <c r="P130" s="460">
        <v>4711</v>
      </c>
      <c r="Q130" s="673">
        <v>51.677233935192298</v>
      </c>
      <c r="R130" s="550"/>
      <c r="S130" s="557"/>
    </row>
    <row r="131" spans="1:19" s="488" customFormat="1" ht="14.25" customHeight="1" x14ac:dyDescent="0.2">
      <c r="A131" s="431" t="s">
        <v>791</v>
      </c>
      <c r="B131" s="432" t="s">
        <v>103</v>
      </c>
      <c r="C131" s="423" t="s">
        <v>1130</v>
      </c>
      <c r="D131" s="423"/>
      <c r="E131" s="681">
        <v>51.735999999999997</v>
      </c>
      <c r="F131" s="460">
        <v>36</v>
      </c>
      <c r="G131" s="460">
        <v>161</v>
      </c>
      <c r="H131" s="460">
        <v>197</v>
      </c>
      <c r="I131" s="599">
        <v>3.8077934127106898</v>
      </c>
      <c r="J131" s="451"/>
      <c r="K131" s="451"/>
      <c r="L131" s="683">
        <v>17</v>
      </c>
      <c r="M131" s="673">
        <v>0.32859130972630302</v>
      </c>
      <c r="N131" s="434"/>
      <c r="O131" s="454"/>
      <c r="P131" s="460">
        <v>214</v>
      </c>
      <c r="Q131" s="673">
        <v>4.1363847224369898</v>
      </c>
      <c r="R131" s="550"/>
      <c r="S131" s="557"/>
    </row>
    <row r="132" spans="1:19" s="488" customFormat="1" ht="14.25" customHeight="1" x14ac:dyDescent="0.2">
      <c r="A132" s="431" t="s">
        <v>1008</v>
      </c>
      <c r="B132" s="432" t="s">
        <v>319</v>
      </c>
      <c r="C132" s="423" t="s">
        <v>1133</v>
      </c>
      <c r="D132" s="423"/>
      <c r="E132" s="681">
        <v>54.125999999999998</v>
      </c>
      <c r="F132" s="460">
        <v>90</v>
      </c>
      <c r="G132" s="460">
        <v>224</v>
      </c>
      <c r="H132" s="460">
        <v>314</v>
      </c>
      <c r="I132" s="599">
        <v>5.80127849831874</v>
      </c>
      <c r="J132" s="451"/>
      <c r="K132" s="451"/>
      <c r="L132" s="683">
        <v>70</v>
      </c>
      <c r="M132" s="673">
        <v>1.29327864612201</v>
      </c>
      <c r="N132" s="434"/>
      <c r="O132" s="454"/>
      <c r="P132" s="460">
        <v>384</v>
      </c>
      <c r="Q132" s="673">
        <v>7.09455714444075</v>
      </c>
      <c r="R132" s="550"/>
      <c r="S132" s="557"/>
    </row>
    <row r="133" spans="1:19" s="488" customFormat="1" ht="14.25" customHeight="1" x14ac:dyDescent="0.2">
      <c r="A133" s="431" t="s">
        <v>949</v>
      </c>
      <c r="B133" s="432" t="s">
        <v>260</v>
      </c>
      <c r="C133" s="423" t="s">
        <v>1128</v>
      </c>
      <c r="D133" s="423"/>
      <c r="E133" s="681">
        <v>37.322000000000003</v>
      </c>
      <c r="F133" s="460">
        <v>340</v>
      </c>
      <c r="G133" s="460">
        <v>78</v>
      </c>
      <c r="H133" s="460">
        <v>418</v>
      </c>
      <c r="I133" s="599">
        <v>11.199828519372</v>
      </c>
      <c r="J133" s="451"/>
      <c r="K133" s="451"/>
      <c r="L133" s="683">
        <v>78</v>
      </c>
      <c r="M133" s="673">
        <v>2.0899201543325701</v>
      </c>
      <c r="N133" s="434"/>
      <c r="O133" s="454"/>
      <c r="P133" s="460">
        <v>496</v>
      </c>
      <c r="Q133" s="673">
        <v>13.2897486737045</v>
      </c>
      <c r="R133" s="550"/>
      <c r="S133" s="557"/>
    </row>
    <row r="134" spans="1:19" s="488" customFormat="1" ht="14.25" customHeight="1" x14ac:dyDescent="0.2">
      <c r="A134" s="431" t="s">
        <v>950</v>
      </c>
      <c r="B134" s="432" t="s">
        <v>261</v>
      </c>
      <c r="C134" s="423" t="s">
        <v>1128</v>
      </c>
      <c r="D134" s="423"/>
      <c r="E134" s="681">
        <v>43.65</v>
      </c>
      <c r="F134" s="460">
        <v>67</v>
      </c>
      <c r="G134" s="460">
        <v>114</v>
      </c>
      <c r="H134" s="460">
        <v>181</v>
      </c>
      <c r="I134" s="599">
        <v>4.1466208476517803</v>
      </c>
      <c r="J134" s="451"/>
      <c r="K134" s="451"/>
      <c r="L134" s="683">
        <v>0</v>
      </c>
      <c r="M134" s="673">
        <v>0</v>
      </c>
      <c r="N134" s="434"/>
      <c r="O134" s="454"/>
      <c r="P134" s="460">
        <v>181</v>
      </c>
      <c r="Q134" s="673">
        <v>4.1466208476517803</v>
      </c>
      <c r="R134" s="550"/>
      <c r="S134" s="557"/>
    </row>
    <row r="135" spans="1:19" s="488" customFormat="1" ht="14.25" customHeight="1" x14ac:dyDescent="0.2">
      <c r="A135" s="431" t="s">
        <v>866</v>
      </c>
      <c r="B135" s="432" t="s">
        <v>177</v>
      </c>
      <c r="C135" s="423" t="s">
        <v>1131</v>
      </c>
      <c r="D135" s="423"/>
      <c r="E135" s="681">
        <v>43.895000000000003</v>
      </c>
      <c r="F135" s="460">
        <v>11</v>
      </c>
      <c r="G135" s="460">
        <v>75</v>
      </c>
      <c r="H135" s="460">
        <v>86</v>
      </c>
      <c r="I135" s="599">
        <v>1.95922086798041</v>
      </c>
      <c r="J135" s="451"/>
      <c r="K135" s="451"/>
      <c r="L135" s="683">
        <v>94</v>
      </c>
      <c r="M135" s="673">
        <v>2.14147397197859</v>
      </c>
      <c r="N135" s="434"/>
      <c r="O135" s="454"/>
      <c r="P135" s="460">
        <v>180</v>
      </c>
      <c r="Q135" s="673">
        <v>4.1006948399589902</v>
      </c>
      <c r="R135" s="550"/>
      <c r="S135" s="557"/>
    </row>
    <row r="136" spans="1:19" s="488" customFormat="1" ht="14.25" customHeight="1" x14ac:dyDescent="0.2">
      <c r="A136" s="431" t="s">
        <v>905</v>
      </c>
      <c r="B136" s="432" t="s">
        <v>216</v>
      </c>
      <c r="C136" s="423" t="s">
        <v>1166</v>
      </c>
      <c r="D136" s="423"/>
      <c r="E136" s="681">
        <v>115.617</v>
      </c>
      <c r="F136" s="460">
        <v>1137</v>
      </c>
      <c r="G136" s="460">
        <v>569</v>
      </c>
      <c r="H136" s="460">
        <v>1706</v>
      </c>
      <c r="I136" s="599">
        <v>14.7556155236687</v>
      </c>
      <c r="J136" s="451"/>
      <c r="K136" s="451"/>
      <c r="L136" s="683">
        <v>0</v>
      </c>
      <c r="M136" s="673">
        <v>0</v>
      </c>
      <c r="N136" s="434"/>
      <c r="O136" s="454"/>
      <c r="P136" s="460">
        <v>1706</v>
      </c>
      <c r="Q136" s="673">
        <v>14.7556155236687</v>
      </c>
      <c r="R136" s="550"/>
      <c r="S136" s="557"/>
    </row>
    <row r="137" spans="1:19" s="488" customFormat="1" ht="14.25" customHeight="1" x14ac:dyDescent="0.2">
      <c r="A137" s="431" t="s">
        <v>951</v>
      </c>
      <c r="B137" s="432" t="s">
        <v>262</v>
      </c>
      <c r="C137" s="423" t="s">
        <v>1128</v>
      </c>
      <c r="D137" s="423"/>
      <c r="E137" s="681">
        <v>58.213000000000001</v>
      </c>
      <c r="F137" s="460">
        <v>260</v>
      </c>
      <c r="G137" s="460">
        <v>201</v>
      </c>
      <c r="H137" s="460">
        <v>461</v>
      </c>
      <c r="I137" s="599">
        <v>7.9191933073368501</v>
      </c>
      <c r="J137" s="451"/>
      <c r="K137" s="451"/>
      <c r="L137" s="683">
        <v>3</v>
      </c>
      <c r="M137" s="673">
        <v>5.1534880524968699E-2</v>
      </c>
      <c r="N137" s="434"/>
      <c r="O137" s="454"/>
      <c r="P137" s="460">
        <v>464</v>
      </c>
      <c r="Q137" s="673">
        <v>7.9707281878618197</v>
      </c>
      <c r="R137" s="550"/>
      <c r="S137" s="557"/>
    </row>
    <row r="138" spans="1:19" s="488" customFormat="1" ht="14.25" customHeight="1" x14ac:dyDescent="0.2">
      <c r="A138" s="431" t="s">
        <v>906</v>
      </c>
      <c r="B138" s="432" t="s">
        <v>217</v>
      </c>
      <c r="C138" s="423" t="s">
        <v>1166</v>
      </c>
      <c r="D138" s="423"/>
      <c r="E138" s="681">
        <v>118.029</v>
      </c>
      <c r="F138" s="460">
        <v>967</v>
      </c>
      <c r="G138" s="460">
        <v>147</v>
      </c>
      <c r="H138" s="460">
        <v>1114</v>
      </c>
      <c r="I138" s="599">
        <v>9.4383583695532494</v>
      </c>
      <c r="J138" s="451"/>
      <c r="K138" s="451"/>
      <c r="L138" s="683">
        <v>52</v>
      </c>
      <c r="M138" s="673">
        <v>0.440569690499792</v>
      </c>
      <c r="N138" s="434"/>
      <c r="O138" s="454"/>
      <c r="P138" s="460">
        <v>1166</v>
      </c>
      <c r="Q138" s="673">
        <v>9.87892806005304</v>
      </c>
      <c r="R138" s="550"/>
      <c r="S138" s="557"/>
    </row>
    <row r="139" spans="1:19" s="488" customFormat="1" ht="14.25" customHeight="1" x14ac:dyDescent="0.2">
      <c r="A139" s="431" t="s">
        <v>727</v>
      </c>
      <c r="B139" s="432" t="s">
        <v>39</v>
      </c>
      <c r="C139" s="423" t="s">
        <v>1129</v>
      </c>
      <c r="D139" s="423"/>
      <c r="E139" s="682">
        <v>55.101999999999997</v>
      </c>
      <c r="F139" s="674">
        <v>521</v>
      </c>
      <c r="G139" s="675">
        <v>486</v>
      </c>
      <c r="H139" s="675">
        <v>1007</v>
      </c>
      <c r="I139" s="676">
        <v>18.275198722369399</v>
      </c>
      <c r="J139" s="677">
        <v>1</v>
      </c>
      <c r="K139" s="562"/>
      <c r="L139" s="684">
        <v>60</v>
      </c>
      <c r="M139" s="676">
        <v>1.0888896954738501</v>
      </c>
      <c r="N139" s="561">
        <v>1</v>
      </c>
      <c r="O139" s="562"/>
      <c r="P139" s="675">
        <v>1067</v>
      </c>
      <c r="Q139" s="676">
        <v>19.364088417843298</v>
      </c>
      <c r="R139" s="561">
        <v>1</v>
      </c>
      <c r="S139" s="557"/>
    </row>
    <row r="140" spans="1:19" s="488" customFormat="1" ht="14.25" customHeight="1" x14ac:dyDescent="0.2">
      <c r="A140" s="431" t="s">
        <v>759</v>
      </c>
      <c r="B140" s="432" t="s">
        <v>71</v>
      </c>
      <c r="C140" s="423" t="s">
        <v>1132</v>
      </c>
      <c r="D140" s="423"/>
      <c r="E140" s="681">
        <v>39.484999999999999</v>
      </c>
      <c r="F140" s="460">
        <v>421</v>
      </c>
      <c r="G140" s="460">
        <v>193</v>
      </c>
      <c r="H140" s="460">
        <v>614</v>
      </c>
      <c r="I140" s="599">
        <v>15.550208940103801</v>
      </c>
      <c r="J140" s="451"/>
      <c r="K140" s="451"/>
      <c r="L140" s="683">
        <v>0</v>
      </c>
      <c r="M140" s="673">
        <v>0</v>
      </c>
      <c r="N140" s="434"/>
      <c r="O140" s="454"/>
      <c r="P140" s="460">
        <v>614</v>
      </c>
      <c r="Q140" s="673">
        <v>15.550208940103801</v>
      </c>
      <c r="R140" s="550"/>
      <c r="S140" s="557"/>
    </row>
    <row r="141" spans="1:19" s="488" customFormat="1" ht="14.25" customHeight="1" x14ac:dyDescent="0.2">
      <c r="A141" s="431" t="s">
        <v>907</v>
      </c>
      <c r="B141" s="432" t="s">
        <v>218</v>
      </c>
      <c r="C141" s="423" t="s">
        <v>1166</v>
      </c>
      <c r="D141" s="423"/>
      <c r="E141" s="681">
        <v>83.415000000000006</v>
      </c>
      <c r="F141" s="460">
        <v>86</v>
      </c>
      <c r="G141" s="460">
        <v>192</v>
      </c>
      <c r="H141" s="460">
        <v>278</v>
      </c>
      <c r="I141" s="599">
        <v>3.3327339207576601</v>
      </c>
      <c r="J141" s="451"/>
      <c r="K141" s="451"/>
      <c r="L141" s="683">
        <v>0</v>
      </c>
      <c r="M141" s="673">
        <v>0</v>
      </c>
      <c r="N141" s="434"/>
      <c r="O141" s="454"/>
      <c r="P141" s="460">
        <v>278</v>
      </c>
      <c r="Q141" s="673">
        <v>3.3327339207576601</v>
      </c>
      <c r="R141" s="550"/>
      <c r="S141" s="557"/>
    </row>
    <row r="142" spans="1:19" s="488" customFormat="1" ht="14.25" customHeight="1" x14ac:dyDescent="0.2">
      <c r="A142" s="431" t="s">
        <v>792</v>
      </c>
      <c r="B142" s="432" t="s">
        <v>104</v>
      </c>
      <c r="C142" s="423" t="s">
        <v>1130</v>
      </c>
      <c r="D142" s="423"/>
      <c r="E142" s="681">
        <v>37.613999999999997</v>
      </c>
      <c r="F142" s="460">
        <v>26</v>
      </c>
      <c r="G142" s="460">
        <v>45</v>
      </c>
      <c r="H142" s="460">
        <v>71</v>
      </c>
      <c r="I142" s="599">
        <v>1.88759504439836</v>
      </c>
      <c r="J142" s="451"/>
      <c r="K142" s="451"/>
      <c r="L142" s="683">
        <v>17</v>
      </c>
      <c r="M142" s="673">
        <v>0.45195937682777698</v>
      </c>
      <c r="N142" s="434"/>
      <c r="O142" s="454"/>
      <c r="P142" s="460">
        <v>88</v>
      </c>
      <c r="Q142" s="673">
        <v>2.3395544212261399</v>
      </c>
      <c r="R142" s="550"/>
      <c r="S142" s="557"/>
    </row>
    <row r="143" spans="1:19" s="488" customFormat="1" ht="14.25" customHeight="1" x14ac:dyDescent="0.2">
      <c r="A143" s="431" t="s">
        <v>908</v>
      </c>
      <c r="B143" s="432" t="s">
        <v>219</v>
      </c>
      <c r="C143" s="423" t="s">
        <v>1166</v>
      </c>
      <c r="D143" s="423"/>
      <c r="E143" s="681">
        <v>116.96299999999999</v>
      </c>
      <c r="F143" s="460">
        <v>483</v>
      </c>
      <c r="G143" s="460">
        <v>371</v>
      </c>
      <c r="H143" s="460">
        <v>854</v>
      </c>
      <c r="I143" s="599">
        <v>7.3014543060625998</v>
      </c>
      <c r="J143" s="451"/>
      <c r="K143" s="451"/>
      <c r="L143" s="683">
        <v>162</v>
      </c>
      <c r="M143" s="673">
        <v>1.38505339295333</v>
      </c>
      <c r="N143" s="434"/>
      <c r="O143" s="454"/>
      <c r="P143" s="460">
        <v>1016</v>
      </c>
      <c r="Q143" s="673">
        <v>8.6865076990159302</v>
      </c>
      <c r="R143" s="550"/>
      <c r="S143" s="557"/>
    </row>
    <row r="144" spans="1:19" s="488" customFormat="1" ht="14.25" customHeight="1" x14ac:dyDescent="0.2">
      <c r="A144" s="431" t="s">
        <v>867</v>
      </c>
      <c r="B144" s="432" t="s">
        <v>178</v>
      </c>
      <c r="C144" s="423" t="s">
        <v>1131</v>
      </c>
      <c r="D144" s="423"/>
      <c r="E144" s="681">
        <v>36.537999999999997</v>
      </c>
      <c r="F144" s="460">
        <v>58</v>
      </c>
      <c r="G144" s="460">
        <v>114</v>
      </c>
      <c r="H144" s="460">
        <v>172</v>
      </c>
      <c r="I144" s="599">
        <v>4.7074278832995802</v>
      </c>
      <c r="J144" s="451"/>
      <c r="K144" s="451"/>
      <c r="L144" s="683">
        <v>5</v>
      </c>
      <c r="M144" s="673">
        <v>0.136843833816848</v>
      </c>
      <c r="N144" s="434"/>
      <c r="O144" s="454"/>
      <c r="P144" s="460">
        <v>177</v>
      </c>
      <c r="Q144" s="673">
        <v>4.8442717171164302</v>
      </c>
      <c r="R144" s="550"/>
      <c r="S144" s="557"/>
    </row>
    <row r="145" spans="1:19" s="488" customFormat="1" ht="14.25" customHeight="1" x14ac:dyDescent="0.2">
      <c r="A145" s="431" t="s">
        <v>760</v>
      </c>
      <c r="B145" s="432" t="s">
        <v>72</v>
      </c>
      <c r="C145" s="423" t="s">
        <v>1132</v>
      </c>
      <c r="D145" s="423"/>
      <c r="E145" s="681">
        <v>68.843999999999994</v>
      </c>
      <c r="F145" s="460">
        <v>336</v>
      </c>
      <c r="G145" s="460">
        <v>89</v>
      </c>
      <c r="H145" s="460">
        <v>425</v>
      </c>
      <c r="I145" s="599">
        <v>6.1733774911393899</v>
      </c>
      <c r="J145" s="451"/>
      <c r="K145" s="451"/>
      <c r="L145" s="683">
        <v>0</v>
      </c>
      <c r="M145" s="673">
        <v>0</v>
      </c>
      <c r="N145" s="434"/>
      <c r="O145" s="454"/>
      <c r="P145" s="460">
        <v>425</v>
      </c>
      <c r="Q145" s="673">
        <v>6.1733774911393899</v>
      </c>
      <c r="R145" s="550"/>
      <c r="S145" s="557"/>
    </row>
    <row r="146" spans="1:19" s="488" customFormat="1" ht="14.25" customHeight="1" x14ac:dyDescent="0.2">
      <c r="A146" s="431" t="s">
        <v>909</v>
      </c>
      <c r="B146" s="432" t="s">
        <v>220</v>
      </c>
      <c r="C146" s="423" t="s">
        <v>1166</v>
      </c>
      <c r="D146" s="423"/>
      <c r="E146" s="681">
        <v>92.772999999999996</v>
      </c>
      <c r="F146" s="460">
        <v>538</v>
      </c>
      <c r="G146" s="460">
        <v>23</v>
      </c>
      <c r="H146" s="460">
        <v>561</v>
      </c>
      <c r="I146" s="599">
        <v>6.0470179901480003</v>
      </c>
      <c r="J146" s="451"/>
      <c r="K146" s="451"/>
      <c r="L146" s="683">
        <v>22</v>
      </c>
      <c r="M146" s="673">
        <v>0.23713796039796101</v>
      </c>
      <c r="N146" s="434"/>
      <c r="O146" s="454"/>
      <c r="P146" s="460">
        <v>583</v>
      </c>
      <c r="Q146" s="673">
        <v>6.2841559505459603</v>
      </c>
      <c r="R146" s="550"/>
      <c r="S146" s="557"/>
    </row>
    <row r="147" spans="1:19" s="488" customFormat="1" ht="14.25" customHeight="1" x14ac:dyDescent="0.2">
      <c r="A147" s="431" t="s">
        <v>952</v>
      </c>
      <c r="B147" s="432" t="s">
        <v>263</v>
      </c>
      <c r="C147" s="423" t="s">
        <v>1128</v>
      </c>
      <c r="D147" s="423"/>
      <c r="E147" s="681">
        <v>37.302999999999997</v>
      </c>
      <c r="F147" s="460">
        <v>38</v>
      </c>
      <c r="G147" s="460">
        <v>149</v>
      </c>
      <c r="H147" s="460">
        <v>187</v>
      </c>
      <c r="I147" s="599">
        <v>5.0130016352572202</v>
      </c>
      <c r="J147" s="451"/>
      <c r="K147" s="451"/>
      <c r="L147" s="683">
        <v>0</v>
      </c>
      <c r="M147" s="673">
        <v>0</v>
      </c>
      <c r="N147" s="434"/>
      <c r="O147" s="454"/>
      <c r="P147" s="460">
        <v>187</v>
      </c>
      <c r="Q147" s="673">
        <v>5.0130016352572202</v>
      </c>
      <c r="R147" s="550"/>
      <c r="S147" s="557"/>
    </row>
    <row r="148" spans="1:19" s="488" customFormat="1" ht="14.25" customHeight="1" x14ac:dyDescent="0.2">
      <c r="A148" s="431" t="s">
        <v>703</v>
      </c>
      <c r="B148" s="432" t="s">
        <v>14</v>
      </c>
      <c r="C148" s="423" t="s">
        <v>1135</v>
      </c>
      <c r="D148" s="423"/>
      <c r="E148" s="681">
        <v>42.079000000000001</v>
      </c>
      <c r="F148" s="460">
        <v>53</v>
      </c>
      <c r="G148" s="460">
        <v>174</v>
      </c>
      <c r="H148" s="460">
        <v>227</v>
      </c>
      <c r="I148" s="599">
        <v>5.3946148910382803</v>
      </c>
      <c r="J148" s="451"/>
      <c r="K148" s="451"/>
      <c r="L148" s="683">
        <v>20</v>
      </c>
      <c r="M148" s="673">
        <v>0.47529646617077398</v>
      </c>
      <c r="N148" s="434"/>
      <c r="O148" s="454"/>
      <c r="P148" s="460">
        <v>247</v>
      </c>
      <c r="Q148" s="673">
        <v>5.8699113572090598</v>
      </c>
      <c r="R148" s="550"/>
      <c r="S148" s="557"/>
    </row>
    <row r="149" spans="1:19" s="488" customFormat="1" ht="14.25" customHeight="1" x14ac:dyDescent="0.2">
      <c r="A149" s="431" t="s">
        <v>953</v>
      </c>
      <c r="B149" s="432" t="s">
        <v>264</v>
      </c>
      <c r="C149" s="423" t="s">
        <v>1128</v>
      </c>
      <c r="D149" s="423"/>
      <c r="E149" s="681">
        <v>42.655000000000001</v>
      </c>
      <c r="F149" s="460">
        <v>1048</v>
      </c>
      <c r="G149" s="460">
        <v>554</v>
      </c>
      <c r="H149" s="460">
        <v>1602</v>
      </c>
      <c r="I149" s="599">
        <v>37.557144531707898</v>
      </c>
      <c r="J149" s="451"/>
      <c r="K149" s="451"/>
      <c r="L149" s="683">
        <v>163</v>
      </c>
      <c r="M149" s="673">
        <v>3.8213574024147201</v>
      </c>
      <c r="N149" s="434"/>
      <c r="O149" s="454"/>
      <c r="P149" s="460">
        <v>1765</v>
      </c>
      <c r="Q149" s="673">
        <v>41.378501934122603</v>
      </c>
      <c r="R149" s="550"/>
      <c r="S149" s="557"/>
    </row>
    <row r="150" spans="1:19" s="488" customFormat="1" ht="14.25" customHeight="1" x14ac:dyDescent="0.2">
      <c r="A150" s="431" t="s">
        <v>954</v>
      </c>
      <c r="B150" s="432" t="s">
        <v>265</v>
      </c>
      <c r="C150" s="423" t="s">
        <v>1128</v>
      </c>
      <c r="D150" s="423"/>
      <c r="E150" s="681">
        <v>53.226999999999997</v>
      </c>
      <c r="F150" s="460">
        <v>928</v>
      </c>
      <c r="G150" s="460">
        <v>266</v>
      </c>
      <c r="H150" s="460">
        <v>1194</v>
      </c>
      <c r="I150" s="599">
        <v>22.432224247092599</v>
      </c>
      <c r="J150" s="451"/>
      <c r="K150" s="451"/>
      <c r="L150" s="683">
        <v>72</v>
      </c>
      <c r="M150" s="673">
        <v>1.35269693952317</v>
      </c>
      <c r="N150" s="434"/>
      <c r="O150" s="454"/>
      <c r="P150" s="460">
        <v>1266</v>
      </c>
      <c r="Q150" s="673">
        <v>23.784921186615801</v>
      </c>
      <c r="R150" s="550"/>
      <c r="S150" s="557"/>
    </row>
    <row r="151" spans="1:19" s="488" customFormat="1" ht="14.25" customHeight="1" x14ac:dyDescent="0.2">
      <c r="A151" s="431" t="s">
        <v>910</v>
      </c>
      <c r="B151" s="432" t="s">
        <v>221</v>
      </c>
      <c r="C151" s="423" t="s">
        <v>1166</v>
      </c>
      <c r="D151" s="423"/>
      <c r="E151" s="681">
        <v>103.596</v>
      </c>
      <c r="F151" s="460">
        <v>148</v>
      </c>
      <c r="G151" s="460">
        <v>119</v>
      </c>
      <c r="H151" s="460">
        <v>267</v>
      </c>
      <c r="I151" s="599">
        <v>2.5773195876288701</v>
      </c>
      <c r="J151" s="451"/>
      <c r="K151" s="451"/>
      <c r="L151" s="683">
        <v>23</v>
      </c>
      <c r="M151" s="673">
        <v>0.22201629406540799</v>
      </c>
      <c r="N151" s="434"/>
      <c r="O151" s="454"/>
      <c r="P151" s="460">
        <v>290</v>
      </c>
      <c r="Q151" s="673">
        <v>2.7993358816942702</v>
      </c>
      <c r="R151" s="550"/>
      <c r="S151" s="557"/>
    </row>
    <row r="152" spans="1:19" s="488" customFormat="1" ht="14.25" customHeight="1" x14ac:dyDescent="0.2">
      <c r="A152" s="431" t="s">
        <v>822</v>
      </c>
      <c r="B152" s="432" t="s">
        <v>134</v>
      </c>
      <c r="C152" s="423" t="s">
        <v>1134</v>
      </c>
      <c r="D152" s="423"/>
      <c r="E152" s="681">
        <v>82.653000000000006</v>
      </c>
      <c r="F152" s="460">
        <v>128</v>
      </c>
      <c r="G152" s="460">
        <v>466</v>
      </c>
      <c r="H152" s="460">
        <v>594</v>
      </c>
      <c r="I152" s="599">
        <v>7.1866719901274001</v>
      </c>
      <c r="J152" s="451"/>
      <c r="K152" s="451"/>
      <c r="L152" s="683">
        <v>8</v>
      </c>
      <c r="M152" s="673">
        <v>9.6790195153231007E-2</v>
      </c>
      <c r="N152" s="434"/>
      <c r="O152" s="454"/>
      <c r="P152" s="460">
        <v>602</v>
      </c>
      <c r="Q152" s="673">
        <v>7.2834621852806301</v>
      </c>
      <c r="R152" s="550"/>
      <c r="S152" s="557"/>
    </row>
    <row r="153" spans="1:19" s="488" customFormat="1" ht="14.25" customHeight="1" x14ac:dyDescent="0.2">
      <c r="A153" s="431" t="s">
        <v>868</v>
      </c>
      <c r="B153" s="432" t="s">
        <v>179</v>
      </c>
      <c r="C153" s="423" t="s">
        <v>1131</v>
      </c>
      <c r="D153" s="423"/>
      <c r="E153" s="681">
        <v>42.250999999999998</v>
      </c>
      <c r="F153" s="460">
        <v>60</v>
      </c>
      <c r="G153" s="460">
        <v>20</v>
      </c>
      <c r="H153" s="460">
        <v>80</v>
      </c>
      <c r="I153" s="599">
        <v>1.8934463089631</v>
      </c>
      <c r="J153" s="451"/>
      <c r="K153" s="451"/>
      <c r="L153" s="683">
        <v>2</v>
      </c>
      <c r="M153" s="673">
        <v>4.7336157724077503E-2</v>
      </c>
      <c r="N153" s="434"/>
      <c r="O153" s="454"/>
      <c r="P153" s="460">
        <v>82</v>
      </c>
      <c r="Q153" s="673">
        <v>1.94078246668718</v>
      </c>
      <c r="R153" s="550"/>
      <c r="S153" s="557"/>
    </row>
    <row r="154" spans="1:19" s="488" customFormat="1" ht="14.25" customHeight="1" x14ac:dyDescent="0.2">
      <c r="A154" s="431" t="s">
        <v>793</v>
      </c>
      <c r="B154" s="432" t="s">
        <v>105</v>
      </c>
      <c r="C154" s="423" t="s">
        <v>1130</v>
      </c>
      <c r="D154" s="423"/>
      <c r="E154" s="681">
        <v>40.33</v>
      </c>
      <c r="F154" s="460">
        <v>107</v>
      </c>
      <c r="G154" s="460">
        <v>82</v>
      </c>
      <c r="H154" s="460">
        <v>189</v>
      </c>
      <c r="I154" s="599">
        <v>4.6863377138606497</v>
      </c>
      <c r="J154" s="451"/>
      <c r="K154" s="451"/>
      <c r="L154" s="683">
        <v>20</v>
      </c>
      <c r="M154" s="673">
        <v>0.49590875278948698</v>
      </c>
      <c r="N154" s="434"/>
      <c r="O154" s="454"/>
      <c r="P154" s="460">
        <v>209</v>
      </c>
      <c r="Q154" s="673">
        <v>5.18224646665014</v>
      </c>
      <c r="R154" s="550"/>
      <c r="S154" s="557"/>
    </row>
    <row r="155" spans="1:19" s="488" customFormat="1" ht="14.25" customHeight="1" x14ac:dyDescent="0.2">
      <c r="A155" s="431" t="s">
        <v>911</v>
      </c>
      <c r="B155" s="432" t="s">
        <v>222</v>
      </c>
      <c r="C155" s="423" t="s">
        <v>1166</v>
      </c>
      <c r="D155" s="423"/>
      <c r="E155" s="681">
        <v>113.744</v>
      </c>
      <c r="F155" s="460">
        <v>506</v>
      </c>
      <c r="G155" s="460">
        <v>484</v>
      </c>
      <c r="H155" s="460">
        <v>990</v>
      </c>
      <c r="I155" s="599">
        <v>8.7037558025038706</v>
      </c>
      <c r="J155" s="451"/>
      <c r="K155" s="451"/>
      <c r="L155" s="683">
        <v>84</v>
      </c>
      <c r="M155" s="673">
        <v>0.738500492333662</v>
      </c>
      <c r="N155" s="434"/>
      <c r="O155" s="454"/>
      <c r="P155" s="460">
        <v>1074</v>
      </c>
      <c r="Q155" s="673">
        <v>9.4422562948375308</v>
      </c>
      <c r="R155" s="550"/>
      <c r="S155" s="557"/>
    </row>
    <row r="156" spans="1:19" s="488" customFormat="1" ht="14.25" customHeight="1" x14ac:dyDescent="0.2">
      <c r="A156" s="431" t="s">
        <v>794</v>
      </c>
      <c r="B156" s="432" t="s">
        <v>106</v>
      </c>
      <c r="C156" s="423" t="s">
        <v>1130</v>
      </c>
      <c r="D156" s="423"/>
      <c r="E156" s="681">
        <v>47.765000000000001</v>
      </c>
      <c r="F156" s="460">
        <v>175</v>
      </c>
      <c r="G156" s="460">
        <v>98</v>
      </c>
      <c r="H156" s="460">
        <v>273</v>
      </c>
      <c r="I156" s="599">
        <v>5.7154820475243397</v>
      </c>
      <c r="J156" s="451"/>
      <c r="K156" s="451"/>
      <c r="L156" s="683">
        <v>205</v>
      </c>
      <c r="M156" s="673">
        <v>4.2918454935622297</v>
      </c>
      <c r="N156" s="434"/>
      <c r="O156" s="454"/>
      <c r="P156" s="460">
        <v>478</v>
      </c>
      <c r="Q156" s="673">
        <v>10.0073275410866</v>
      </c>
      <c r="R156" s="550"/>
      <c r="S156" s="557"/>
    </row>
    <row r="157" spans="1:19" s="488" customFormat="1" ht="14.25" customHeight="1" x14ac:dyDescent="0.2">
      <c r="A157" s="431" t="s">
        <v>955</v>
      </c>
      <c r="B157" s="432" t="s">
        <v>266</v>
      </c>
      <c r="C157" s="423" t="s">
        <v>1128</v>
      </c>
      <c r="D157" s="423"/>
      <c r="E157" s="681">
        <v>58.433</v>
      </c>
      <c r="F157" s="460">
        <v>105</v>
      </c>
      <c r="G157" s="460">
        <v>95</v>
      </c>
      <c r="H157" s="460">
        <v>200</v>
      </c>
      <c r="I157" s="599">
        <v>3.4227234610579602</v>
      </c>
      <c r="J157" s="451"/>
      <c r="K157" s="451"/>
      <c r="L157" s="683">
        <v>0</v>
      </c>
      <c r="M157" s="673">
        <v>0</v>
      </c>
      <c r="N157" s="434"/>
      <c r="O157" s="454"/>
      <c r="P157" s="460">
        <v>200</v>
      </c>
      <c r="Q157" s="673">
        <v>3.4227234610579602</v>
      </c>
      <c r="R157" s="550"/>
      <c r="S157" s="557"/>
    </row>
    <row r="158" spans="1:19" s="488" customFormat="1" ht="14.25" customHeight="1" x14ac:dyDescent="0.2">
      <c r="A158" s="431" t="s">
        <v>912</v>
      </c>
      <c r="B158" s="432" t="s">
        <v>223</v>
      </c>
      <c r="C158" s="423" t="s">
        <v>1166</v>
      </c>
      <c r="D158" s="423"/>
      <c r="E158" s="681">
        <v>108.015</v>
      </c>
      <c r="F158" s="460">
        <v>126</v>
      </c>
      <c r="G158" s="460">
        <v>253</v>
      </c>
      <c r="H158" s="460">
        <v>379</v>
      </c>
      <c r="I158" s="599">
        <v>3.5087719298245599</v>
      </c>
      <c r="J158" s="451"/>
      <c r="K158" s="451"/>
      <c r="L158" s="683">
        <v>0</v>
      </c>
      <c r="M158" s="673">
        <v>0</v>
      </c>
      <c r="N158" s="434"/>
      <c r="O158" s="454"/>
      <c r="P158" s="460">
        <v>379</v>
      </c>
      <c r="Q158" s="673">
        <v>3.5087719298245599</v>
      </c>
      <c r="R158" s="550"/>
      <c r="S158" s="557"/>
    </row>
    <row r="159" spans="1:19" s="488" customFormat="1" ht="14.25" customHeight="1" x14ac:dyDescent="0.2">
      <c r="A159" s="431" t="s">
        <v>869</v>
      </c>
      <c r="B159" s="432" t="s">
        <v>180</v>
      </c>
      <c r="C159" s="423" t="s">
        <v>1131</v>
      </c>
      <c r="D159" s="423"/>
      <c r="E159" s="681">
        <v>74.626000000000005</v>
      </c>
      <c r="F159" s="460">
        <v>165</v>
      </c>
      <c r="G159" s="460">
        <v>151</v>
      </c>
      <c r="H159" s="460">
        <v>316</v>
      </c>
      <c r="I159" s="599">
        <v>4.2344491196097902</v>
      </c>
      <c r="J159" s="451"/>
      <c r="K159" s="451"/>
      <c r="L159" s="683">
        <v>47</v>
      </c>
      <c r="M159" s="673">
        <v>0.62980730576474697</v>
      </c>
      <c r="N159" s="434"/>
      <c r="O159" s="454"/>
      <c r="P159" s="460">
        <v>363</v>
      </c>
      <c r="Q159" s="673">
        <v>4.8642564253745304</v>
      </c>
      <c r="R159" s="550"/>
      <c r="S159" s="557"/>
    </row>
    <row r="160" spans="1:19" s="488" customFormat="1" ht="14.25" customHeight="1" x14ac:dyDescent="0.2">
      <c r="A160" s="431" t="s">
        <v>728</v>
      </c>
      <c r="B160" s="432" t="s">
        <v>40</v>
      </c>
      <c r="C160" s="423" t="s">
        <v>1129</v>
      </c>
      <c r="D160" s="423"/>
      <c r="E160" s="681">
        <v>34.530999999999999</v>
      </c>
      <c r="F160" s="460">
        <v>6</v>
      </c>
      <c r="G160" s="460">
        <v>127</v>
      </c>
      <c r="H160" s="460">
        <v>133</v>
      </c>
      <c r="I160" s="599">
        <v>3.8516115953780701</v>
      </c>
      <c r="J160" s="451"/>
      <c r="K160" s="451"/>
      <c r="L160" s="683">
        <v>0</v>
      </c>
      <c r="M160" s="673">
        <v>0</v>
      </c>
      <c r="N160" s="434"/>
      <c r="O160" s="454"/>
      <c r="P160" s="460">
        <v>133</v>
      </c>
      <c r="Q160" s="673">
        <v>3.8516115953780701</v>
      </c>
      <c r="R160" s="550"/>
      <c r="S160" s="557"/>
    </row>
    <row r="161" spans="1:19" s="488" customFormat="1" ht="14.25" customHeight="1" x14ac:dyDescent="0.2">
      <c r="A161" s="431" t="s">
        <v>870</v>
      </c>
      <c r="B161" s="432" t="s">
        <v>181</v>
      </c>
      <c r="C161" s="423" t="s">
        <v>1131</v>
      </c>
      <c r="D161" s="423"/>
      <c r="E161" s="681">
        <v>59.853999999999999</v>
      </c>
      <c r="F161" s="460">
        <v>130</v>
      </c>
      <c r="G161" s="460">
        <v>391</v>
      </c>
      <c r="H161" s="460">
        <v>521</v>
      </c>
      <c r="I161" s="599">
        <v>8.7045143181742208</v>
      </c>
      <c r="J161" s="451"/>
      <c r="K161" s="451"/>
      <c r="L161" s="683">
        <v>80</v>
      </c>
      <c r="M161" s="673">
        <v>1.33658569185017</v>
      </c>
      <c r="N161" s="434"/>
      <c r="O161" s="454"/>
      <c r="P161" s="460">
        <v>601</v>
      </c>
      <c r="Q161" s="673">
        <v>10.041100010024399</v>
      </c>
      <c r="R161" s="550"/>
      <c r="S161" s="557"/>
    </row>
    <row r="162" spans="1:19" s="488" customFormat="1" ht="14.25" customHeight="1" x14ac:dyDescent="0.2">
      <c r="A162" s="431" t="s">
        <v>956</v>
      </c>
      <c r="B162" s="432" t="s">
        <v>267</v>
      </c>
      <c r="C162" s="423" t="s">
        <v>1128</v>
      </c>
      <c r="D162" s="423"/>
      <c r="E162" s="681">
        <v>63.517000000000003</v>
      </c>
      <c r="F162" s="460">
        <v>51</v>
      </c>
      <c r="G162" s="460">
        <v>170</v>
      </c>
      <c r="H162" s="460">
        <v>221</v>
      </c>
      <c r="I162" s="599">
        <v>3.4793834721413202</v>
      </c>
      <c r="J162" s="451"/>
      <c r="K162" s="451"/>
      <c r="L162" s="683">
        <v>25</v>
      </c>
      <c r="M162" s="673">
        <v>0.393595415400601</v>
      </c>
      <c r="N162" s="434"/>
      <c r="O162" s="454"/>
      <c r="P162" s="460">
        <v>246</v>
      </c>
      <c r="Q162" s="673">
        <v>3.8729788875419202</v>
      </c>
      <c r="R162" s="550"/>
      <c r="S162" s="557"/>
    </row>
    <row r="163" spans="1:19" s="488" customFormat="1" ht="14.25" customHeight="1" x14ac:dyDescent="0.2">
      <c r="A163" s="431" t="s">
        <v>698</v>
      </c>
      <c r="B163" s="432" t="s">
        <v>320</v>
      </c>
      <c r="C163" s="423" t="s">
        <v>1133</v>
      </c>
      <c r="D163" s="423"/>
      <c r="E163" s="682">
        <v>0.998</v>
      </c>
      <c r="F163" s="674">
        <v>0</v>
      </c>
      <c r="G163" s="675">
        <v>0</v>
      </c>
      <c r="H163" s="675">
        <v>0</v>
      </c>
      <c r="I163" s="676">
        <v>0</v>
      </c>
      <c r="J163" s="677">
        <v>3</v>
      </c>
      <c r="K163" s="562"/>
      <c r="L163" s="684">
        <v>2</v>
      </c>
      <c r="M163" s="676">
        <v>2.0040080160320599</v>
      </c>
      <c r="N163" s="561">
        <v>4</v>
      </c>
      <c r="O163" s="562"/>
      <c r="P163" s="675">
        <v>2</v>
      </c>
      <c r="Q163" s="676">
        <v>2.0040080160320599</v>
      </c>
      <c r="R163" s="561">
        <v>4</v>
      </c>
      <c r="S163" s="557"/>
    </row>
    <row r="164" spans="1:19" s="488" customFormat="1" ht="14.25" customHeight="1" x14ac:dyDescent="0.2">
      <c r="A164" s="431" t="s">
        <v>913</v>
      </c>
      <c r="B164" s="432" t="s">
        <v>224</v>
      </c>
      <c r="C164" s="423" t="s">
        <v>1166</v>
      </c>
      <c r="D164" s="423"/>
      <c r="E164" s="682">
        <v>108.001</v>
      </c>
      <c r="F164" s="678">
        <v>120</v>
      </c>
      <c r="G164" s="679">
        <v>265</v>
      </c>
      <c r="H164" s="679">
        <v>385</v>
      </c>
      <c r="I164" s="676">
        <v>3.5647818075758599</v>
      </c>
      <c r="J164" s="680"/>
      <c r="K164" s="556"/>
      <c r="L164" s="685">
        <v>12</v>
      </c>
      <c r="M164" s="676">
        <v>0.111110082314053</v>
      </c>
      <c r="N164" s="555"/>
      <c r="O164" s="556"/>
      <c r="P164" s="679">
        <v>397</v>
      </c>
      <c r="Q164" s="676">
        <v>3.6758918898899098</v>
      </c>
      <c r="R164" s="555"/>
      <c r="S164" s="557"/>
    </row>
    <row r="165" spans="1:19" s="488" customFormat="1" ht="14.25" customHeight="1" x14ac:dyDescent="0.2">
      <c r="A165" s="431" t="s">
        <v>914</v>
      </c>
      <c r="B165" s="432" t="s">
        <v>225</v>
      </c>
      <c r="C165" s="423" t="s">
        <v>1166</v>
      </c>
      <c r="D165" s="423"/>
      <c r="E165" s="682">
        <v>79.403999999999996</v>
      </c>
      <c r="F165" s="674">
        <v>44</v>
      </c>
      <c r="G165" s="679">
        <v>306</v>
      </c>
      <c r="H165" s="675">
        <v>350</v>
      </c>
      <c r="I165" s="676">
        <v>4.4078383960505798</v>
      </c>
      <c r="J165" s="677">
        <v>1</v>
      </c>
      <c r="K165" s="562"/>
      <c r="L165" s="685">
        <v>0</v>
      </c>
      <c r="M165" s="676">
        <v>0</v>
      </c>
      <c r="N165" s="555"/>
      <c r="O165" s="562"/>
      <c r="P165" s="675">
        <v>350</v>
      </c>
      <c r="Q165" s="676">
        <v>4.4078383960505798</v>
      </c>
      <c r="R165" s="561">
        <v>1</v>
      </c>
      <c r="S165" s="557"/>
    </row>
    <row r="166" spans="1:19" s="488" customFormat="1" ht="14.25" customHeight="1" x14ac:dyDescent="0.2">
      <c r="A166" s="431" t="s">
        <v>795</v>
      </c>
      <c r="B166" s="432" t="s">
        <v>107</v>
      </c>
      <c r="C166" s="423" t="s">
        <v>1130</v>
      </c>
      <c r="D166" s="423"/>
      <c r="E166" s="682">
        <v>42.646999999999998</v>
      </c>
      <c r="F166" s="678">
        <v>124</v>
      </c>
      <c r="G166" s="679">
        <v>68</v>
      </c>
      <c r="H166" s="679">
        <v>192</v>
      </c>
      <c r="I166" s="676">
        <v>4.5020751752760999</v>
      </c>
      <c r="J166" s="680"/>
      <c r="K166" s="556"/>
      <c r="L166" s="685">
        <v>0</v>
      </c>
      <c r="M166" s="676">
        <v>0</v>
      </c>
      <c r="N166" s="555"/>
      <c r="O166" s="556"/>
      <c r="P166" s="679">
        <v>192</v>
      </c>
      <c r="Q166" s="676">
        <v>4.5020751752760999</v>
      </c>
      <c r="R166" s="555"/>
      <c r="S166" s="557"/>
    </row>
    <row r="167" spans="1:19" s="488" customFormat="1" ht="14.25" customHeight="1" x14ac:dyDescent="0.2">
      <c r="A167" s="431" t="s">
        <v>871</v>
      </c>
      <c r="B167" s="432" t="s">
        <v>182</v>
      </c>
      <c r="C167" s="423" t="s">
        <v>1131</v>
      </c>
      <c r="D167" s="423"/>
      <c r="E167" s="682">
        <v>65.486000000000004</v>
      </c>
      <c r="F167" s="674">
        <v>148</v>
      </c>
      <c r="G167" s="675">
        <v>205</v>
      </c>
      <c r="H167" s="675">
        <v>353</v>
      </c>
      <c r="I167" s="676">
        <v>5.3904651375866601</v>
      </c>
      <c r="J167" s="677">
        <v>3</v>
      </c>
      <c r="K167" s="562"/>
      <c r="L167" s="684">
        <v>43</v>
      </c>
      <c r="M167" s="676">
        <v>0.65662889777967803</v>
      </c>
      <c r="N167" s="561">
        <v>3</v>
      </c>
      <c r="O167" s="562"/>
      <c r="P167" s="675">
        <v>396</v>
      </c>
      <c r="Q167" s="676">
        <v>6.0470940353663396</v>
      </c>
      <c r="R167" s="561">
        <v>3</v>
      </c>
      <c r="S167" s="557"/>
    </row>
    <row r="168" spans="1:19" s="488" customFormat="1" ht="14.25" customHeight="1" x14ac:dyDescent="0.2">
      <c r="A168" s="431" t="s">
        <v>761</v>
      </c>
      <c r="B168" s="432" t="s">
        <v>73</v>
      </c>
      <c r="C168" s="423" t="s">
        <v>1132</v>
      </c>
      <c r="D168" s="423"/>
      <c r="E168" s="681">
        <v>115.36</v>
      </c>
      <c r="F168" s="460">
        <v>4264</v>
      </c>
      <c r="G168" s="460">
        <v>377</v>
      </c>
      <c r="H168" s="460">
        <v>4641</v>
      </c>
      <c r="I168" s="599">
        <v>40.230582524271803</v>
      </c>
      <c r="J168" s="451"/>
      <c r="K168" s="451"/>
      <c r="L168" s="683">
        <v>343</v>
      </c>
      <c r="M168" s="673">
        <v>2.9733009708737899</v>
      </c>
      <c r="N168" s="434"/>
      <c r="O168" s="454"/>
      <c r="P168" s="460">
        <v>4984</v>
      </c>
      <c r="Q168" s="673">
        <v>43.203883495145597</v>
      </c>
      <c r="R168" s="550"/>
      <c r="S168" s="557"/>
    </row>
    <row r="169" spans="1:19" s="488" customFormat="1" ht="14.25" customHeight="1" x14ac:dyDescent="0.2">
      <c r="A169" s="431" t="s">
        <v>915</v>
      </c>
      <c r="B169" s="432" t="s">
        <v>226</v>
      </c>
      <c r="C169" s="423" t="s">
        <v>1166</v>
      </c>
      <c r="D169" s="423"/>
      <c r="E169" s="681">
        <v>71.242000000000004</v>
      </c>
      <c r="F169" s="460">
        <v>425</v>
      </c>
      <c r="G169" s="460">
        <v>0</v>
      </c>
      <c r="H169" s="460">
        <v>425</v>
      </c>
      <c r="I169" s="599">
        <v>5.9655821004463698</v>
      </c>
      <c r="J169" s="451"/>
      <c r="K169" s="451"/>
      <c r="L169" s="683">
        <v>173</v>
      </c>
      <c r="M169" s="673">
        <v>2.4283428314758102</v>
      </c>
      <c r="N169" s="434"/>
      <c r="O169" s="454"/>
      <c r="P169" s="460">
        <v>598</v>
      </c>
      <c r="Q169" s="673">
        <v>8.3939249319221805</v>
      </c>
      <c r="R169" s="550"/>
      <c r="S169" s="557"/>
    </row>
    <row r="170" spans="1:19" s="488" customFormat="1" ht="14.25" customHeight="1" x14ac:dyDescent="0.2">
      <c r="A170" s="431" t="s">
        <v>762</v>
      </c>
      <c r="B170" s="432" t="s">
        <v>74</v>
      </c>
      <c r="C170" s="423" t="s">
        <v>1132</v>
      </c>
      <c r="D170" s="423"/>
      <c r="E170" s="681">
        <v>182.589</v>
      </c>
      <c r="F170" s="460">
        <v>844</v>
      </c>
      <c r="G170" s="460">
        <v>886</v>
      </c>
      <c r="H170" s="460">
        <v>1730</v>
      </c>
      <c r="I170" s="599">
        <v>9.474831452059</v>
      </c>
      <c r="J170" s="451"/>
      <c r="K170" s="451"/>
      <c r="L170" s="683">
        <v>23</v>
      </c>
      <c r="M170" s="673">
        <v>0.125965967281709</v>
      </c>
      <c r="N170" s="434"/>
      <c r="O170" s="454"/>
      <c r="P170" s="460">
        <v>1753</v>
      </c>
      <c r="Q170" s="673">
        <v>9.6007974193407009</v>
      </c>
      <c r="R170" s="550"/>
      <c r="S170" s="557"/>
    </row>
    <row r="171" spans="1:19" s="488" customFormat="1" ht="14.25" customHeight="1" x14ac:dyDescent="0.2">
      <c r="A171" s="431" t="s">
        <v>729</v>
      </c>
      <c r="B171" s="432" t="s">
        <v>41</v>
      </c>
      <c r="C171" s="423" t="s">
        <v>1129</v>
      </c>
      <c r="D171" s="423"/>
      <c r="E171" s="681">
        <v>63.255000000000003</v>
      </c>
      <c r="F171" s="460">
        <v>90</v>
      </c>
      <c r="G171" s="460">
        <v>418</v>
      </c>
      <c r="H171" s="460">
        <v>508</v>
      </c>
      <c r="I171" s="599">
        <v>8.03098569283061</v>
      </c>
      <c r="J171" s="451"/>
      <c r="K171" s="451"/>
      <c r="L171" s="683">
        <v>18</v>
      </c>
      <c r="M171" s="673">
        <v>0.28456248517903698</v>
      </c>
      <c r="N171" s="434"/>
      <c r="O171" s="454"/>
      <c r="P171" s="460">
        <v>526</v>
      </c>
      <c r="Q171" s="673">
        <v>8.3155481780096405</v>
      </c>
      <c r="R171" s="550"/>
      <c r="S171" s="557"/>
    </row>
    <row r="172" spans="1:19" s="488" customFormat="1" ht="14.25" customHeight="1" x14ac:dyDescent="0.2">
      <c r="A172" s="431" t="s">
        <v>916</v>
      </c>
      <c r="B172" s="432" t="s">
        <v>227</v>
      </c>
      <c r="C172" s="423" t="s">
        <v>1166</v>
      </c>
      <c r="D172" s="423"/>
      <c r="E172" s="681">
        <v>145.56100000000001</v>
      </c>
      <c r="F172" s="460">
        <v>592</v>
      </c>
      <c r="G172" s="460">
        <v>759</v>
      </c>
      <c r="H172" s="460">
        <v>1351</v>
      </c>
      <c r="I172" s="599">
        <v>9.2813322249778398</v>
      </c>
      <c r="J172" s="451"/>
      <c r="K172" s="451"/>
      <c r="L172" s="683">
        <v>236</v>
      </c>
      <c r="M172" s="673">
        <v>1.6213134012544601</v>
      </c>
      <c r="N172" s="434"/>
      <c r="O172" s="454"/>
      <c r="P172" s="460">
        <v>1587</v>
      </c>
      <c r="Q172" s="673">
        <v>10.902645626232299</v>
      </c>
      <c r="R172" s="550"/>
      <c r="S172" s="557"/>
    </row>
    <row r="173" spans="1:19" s="488" customFormat="1" ht="14.25" customHeight="1" x14ac:dyDescent="0.2">
      <c r="A173" s="431" t="s">
        <v>730</v>
      </c>
      <c r="B173" s="432" t="s">
        <v>42</v>
      </c>
      <c r="C173" s="423" t="s">
        <v>1129</v>
      </c>
      <c r="D173" s="423"/>
      <c r="E173" s="681">
        <v>60.533000000000001</v>
      </c>
      <c r="F173" s="460">
        <v>199</v>
      </c>
      <c r="G173" s="460">
        <v>401</v>
      </c>
      <c r="H173" s="460">
        <v>600</v>
      </c>
      <c r="I173" s="599">
        <v>9.91194885434391</v>
      </c>
      <c r="J173" s="451"/>
      <c r="K173" s="451"/>
      <c r="L173" s="683">
        <v>220</v>
      </c>
      <c r="M173" s="673">
        <v>3.6343812465927701</v>
      </c>
      <c r="N173" s="434"/>
      <c r="O173" s="454"/>
      <c r="P173" s="460">
        <v>820</v>
      </c>
      <c r="Q173" s="673">
        <v>13.5463301009367</v>
      </c>
      <c r="R173" s="550"/>
      <c r="S173" s="557"/>
    </row>
    <row r="174" spans="1:19" s="488" customFormat="1" ht="14.25" customHeight="1" x14ac:dyDescent="0.2">
      <c r="A174" s="431" t="s">
        <v>763</v>
      </c>
      <c r="B174" s="432" t="s">
        <v>75</v>
      </c>
      <c r="C174" s="423" t="s">
        <v>1132</v>
      </c>
      <c r="D174" s="423"/>
      <c r="E174" s="681">
        <v>334.142</v>
      </c>
      <c r="F174" s="460">
        <v>3218</v>
      </c>
      <c r="G174" s="460">
        <v>6292</v>
      </c>
      <c r="H174" s="460">
        <v>9510</v>
      </c>
      <c r="I174" s="599">
        <v>28.460953726260101</v>
      </c>
      <c r="J174" s="451"/>
      <c r="K174" s="451"/>
      <c r="L174" s="683">
        <v>0</v>
      </c>
      <c r="M174" s="673">
        <v>0</v>
      </c>
      <c r="N174" s="434"/>
      <c r="O174" s="454"/>
      <c r="P174" s="460">
        <v>9510</v>
      </c>
      <c r="Q174" s="673">
        <v>28.460953726260101</v>
      </c>
      <c r="R174" s="550"/>
      <c r="S174" s="557"/>
    </row>
    <row r="175" spans="1:19" s="488" customFormat="1" ht="14.25" customHeight="1" x14ac:dyDescent="0.2">
      <c r="A175" s="431" t="s">
        <v>796</v>
      </c>
      <c r="B175" s="432" t="s">
        <v>108</v>
      </c>
      <c r="C175" s="423" t="s">
        <v>1130</v>
      </c>
      <c r="D175" s="423"/>
      <c r="E175" s="681">
        <v>131.75200000000001</v>
      </c>
      <c r="F175" s="460">
        <v>1601</v>
      </c>
      <c r="G175" s="460">
        <v>2031</v>
      </c>
      <c r="H175" s="460">
        <v>3632</v>
      </c>
      <c r="I175" s="599">
        <v>27.566943955309998</v>
      </c>
      <c r="J175" s="451"/>
      <c r="K175" s="451"/>
      <c r="L175" s="683">
        <v>52</v>
      </c>
      <c r="M175" s="673">
        <v>0.39468091565972402</v>
      </c>
      <c r="N175" s="434"/>
      <c r="O175" s="454"/>
      <c r="P175" s="460">
        <v>3684</v>
      </c>
      <c r="Q175" s="673">
        <v>27.9616248709697</v>
      </c>
      <c r="R175" s="550"/>
      <c r="S175" s="557"/>
    </row>
    <row r="176" spans="1:19" s="488" customFormat="1" ht="14.25" customHeight="1" x14ac:dyDescent="0.2">
      <c r="A176" s="431" t="s">
        <v>957</v>
      </c>
      <c r="B176" s="432" t="s">
        <v>268</v>
      </c>
      <c r="C176" s="423" t="s">
        <v>1128</v>
      </c>
      <c r="D176" s="423"/>
      <c r="E176" s="681">
        <v>45.033999999999999</v>
      </c>
      <c r="F176" s="460">
        <v>193</v>
      </c>
      <c r="G176" s="460">
        <v>178</v>
      </c>
      <c r="H176" s="460">
        <v>371</v>
      </c>
      <c r="I176" s="599">
        <v>8.2382200115468294</v>
      </c>
      <c r="J176" s="451"/>
      <c r="K176" s="451"/>
      <c r="L176" s="683">
        <v>34</v>
      </c>
      <c r="M176" s="673">
        <v>0.75498512235200099</v>
      </c>
      <c r="N176" s="434"/>
      <c r="O176" s="454"/>
      <c r="P176" s="460">
        <v>405</v>
      </c>
      <c r="Q176" s="673">
        <v>8.9932051338988295</v>
      </c>
      <c r="R176" s="550"/>
      <c r="S176" s="557"/>
    </row>
    <row r="177" spans="1:19" s="488" customFormat="1" ht="14.25" customHeight="1" x14ac:dyDescent="0.2">
      <c r="A177" s="431" t="s">
        <v>917</v>
      </c>
      <c r="B177" s="432" t="s">
        <v>228</v>
      </c>
      <c r="C177" s="423" t="s">
        <v>1166</v>
      </c>
      <c r="D177" s="423"/>
      <c r="E177" s="681">
        <v>131.815</v>
      </c>
      <c r="F177" s="460">
        <v>166</v>
      </c>
      <c r="G177" s="460">
        <v>288</v>
      </c>
      <c r="H177" s="460">
        <v>454</v>
      </c>
      <c r="I177" s="599">
        <v>3.4442210674050799</v>
      </c>
      <c r="J177" s="451"/>
      <c r="K177" s="451"/>
      <c r="L177" s="683">
        <v>126</v>
      </c>
      <c r="M177" s="673">
        <v>0.95588514205515296</v>
      </c>
      <c r="N177" s="434"/>
      <c r="O177" s="454"/>
      <c r="P177" s="460">
        <v>580</v>
      </c>
      <c r="Q177" s="673">
        <v>4.4001062094602297</v>
      </c>
      <c r="R177" s="550"/>
      <c r="S177" s="557"/>
    </row>
    <row r="178" spans="1:19" s="488" customFormat="1" ht="14.25" customHeight="1" x14ac:dyDescent="0.2">
      <c r="A178" s="431" t="s">
        <v>823</v>
      </c>
      <c r="B178" s="432" t="s">
        <v>135</v>
      </c>
      <c r="C178" s="423" t="s">
        <v>1134</v>
      </c>
      <c r="D178" s="423"/>
      <c r="E178" s="681">
        <v>43.192</v>
      </c>
      <c r="F178" s="460">
        <v>23</v>
      </c>
      <c r="G178" s="460">
        <v>114</v>
      </c>
      <c r="H178" s="460">
        <v>137</v>
      </c>
      <c r="I178" s="599">
        <v>3.1718836821633598</v>
      </c>
      <c r="J178" s="451"/>
      <c r="K178" s="451"/>
      <c r="L178" s="683">
        <v>0</v>
      </c>
      <c r="M178" s="673">
        <v>0</v>
      </c>
      <c r="N178" s="434"/>
      <c r="O178" s="454"/>
      <c r="P178" s="460">
        <v>137</v>
      </c>
      <c r="Q178" s="673">
        <v>3.1718836821633598</v>
      </c>
      <c r="R178" s="550"/>
      <c r="S178" s="557"/>
    </row>
    <row r="179" spans="1:19" s="488" customFormat="1" ht="14.25" customHeight="1" x14ac:dyDescent="0.2">
      <c r="A179" s="431" t="s">
        <v>797</v>
      </c>
      <c r="B179" s="432" t="s">
        <v>109</v>
      </c>
      <c r="C179" s="423" t="s">
        <v>1130</v>
      </c>
      <c r="D179" s="423" t="s">
        <v>1071</v>
      </c>
      <c r="E179" s="682">
        <v>41.872999999999998</v>
      </c>
      <c r="F179" s="678">
        <v>408</v>
      </c>
      <c r="G179" s="679">
        <v>105</v>
      </c>
      <c r="H179" s="679">
        <v>513</v>
      </c>
      <c r="I179" s="676">
        <v>12.2513314068732</v>
      </c>
      <c r="J179" s="680"/>
      <c r="K179" s="562"/>
      <c r="L179" s="685">
        <v>5</v>
      </c>
      <c r="M179" s="676">
        <v>0.11940868817615199</v>
      </c>
      <c r="N179" s="434"/>
      <c r="O179" s="562"/>
      <c r="P179" s="679">
        <v>518</v>
      </c>
      <c r="Q179" s="676">
        <v>12.3707400950493</v>
      </c>
      <c r="R179" s="550"/>
      <c r="S179" s="557"/>
    </row>
    <row r="180" spans="1:19" s="488" customFormat="1" ht="14.25" customHeight="1" x14ac:dyDescent="0.2">
      <c r="A180" s="431" t="s">
        <v>731</v>
      </c>
      <c r="B180" s="432" t="s">
        <v>43</v>
      </c>
      <c r="C180" s="423" t="s">
        <v>1129</v>
      </c>
      <c r="D180" s="423"/>
      <c r="E180" s="681">
        <v>218.41</v>
      </c>
      <c r="F180" s="460">
        <v>388</v>
      </c>
      <c r="G180" s="460">
        <v>1055</v>
      </c>
      <c r="H180" s="460">
        <v>1443</v>
      </c>
      <c r="I180" s="599">
        <v>6.6068403461380001</v>
      </c>
      <c r="J180" s="451"/>
      <c r="K180" s="451"/>
      <c r="L180" s="683">
        <v>205</v>
      </c>
      <c r="M180" s="673">
        <v>0.93860171237580703</v>
      </c>
      <c r="N180" s="434"/>
      <c r="O180" s="454"/>
      <c r="P180" s="460">
        <v>1648</v>
      </c>
      <c r="Q180" s="673">
        <v>7.5454420585137996</v>
      </c>
      <c r="R180" s="550"/>
      <c r="S180" s="557"/>
    </row>
    <row r="181" spans="1:19" s="488" customFormat="1" ht="14.25" customHeight="1" x14ac:dyDescent="0.2">
      <c r="A181" s="431" t="s">
        <v>872</v>
      </c>
      <c r="B181" s="432" t="s">
        <v>183</v>
      </c>
      <c r="C181" s="423" t="s">
        <v>1131</v>
      </c>
      <c r="D181" s="423"/>
      <c r="E181" s="681">
        <v>81.762</v>
      </c>
      <c r="F181" s="460">
        <v>801</v>
      </c>
      <c r="G181" s="460">
        <v>0</v>
      </c>
      <c r="H181" s="460">
        <v>801</v>
      </c>
      <c r="I181" s="599">
        <v>9.7967270859323392</v>
      </c>
      <c r="J181" s="451"/>
      <c r="K181" s="451"/>
      <c r="L181" s="683">
        <v>207</v>
      </c>
      <c r="M181" s="673">
        <v>2.5317384604094801</v>
      </c>
      <c r="N181" s="434"/>
      <c r="O181" s="454"/>
      <c r="P181" s="460">
        <v>1008</v>
      </c>
      <c r="Q181" s="673">
        <v>12.3284655463418</v>
      </c>
      <c r="R181" s="550"/>
      <c r="S181" s="557"/>
    </row>
    <row r="182" spans="1:19" s="488" customFormat="1" ht="14.25" customHeight="1" x14ac:dyDescent="0.2">
      <c r="A182" s="431" t="s">
        <v>958</v>
      </c>
      <c r="B182" s="432" t="s">
        <v>269</v>
      </c>
      <c r="C182" s="423" t="s">
        <v>1128</v>
      </c>
      <c r="D182" s="423"/>
      <c r="E182" s="681">
        <v>69.254999999999995</v>
      </c>
      <c r="F182" s="460">
        <v>347</v>
      </c>
      <c r="G182" s="460">
        <v>61</v>
      </c>
      <c r="H182" s="460">
        <v>408</v>
      </c>
      <c r="I182" s="599">
        <v>5.8912713883474099</v>
      </c>
      <c r="J182" s="451"/>
      <c r="K182" s="451"/>
      <c r="L182" s="683">
        <v>54</v>
      </c>
      <c r="M182" s="673">
        <v>0.77972709551656905</v>
      </c>
      <c r="N182" s="434"/>
      <c r="O182" s="454"/>
      <c r="P182" s="460">
        <v>462</v>
      </c>
      <c r="Q182" s="673">
        <v>6.67099848386398</v>
      </c>
      <c r="R182" s="550"/>
      <c r="S182" s="557"/>
    </row>
    <row r="183" spans="1:19" s="488" customFormat="1" ht="14.25" customHeight="1" x14ac:dyDescent="0.2">
      <c r="A183" s="431" t="s">
        <v>873</v>
      </c>
      <c r="B183" s="432" t="s">
        <v>184</v>
      </c>
      <c r="C183" s="423" t="s">
        <v>1131</v>
      </c>
      <c r="D183" s="423"/>
      <c r="E183" s="681">
        <v>27.117000000000001</v>
      </c>
      <c r="F183" s="460">
        <v>33</v>
      </c>
      <c r="G183" s="460">
        <v>26</v>
      </c>
      <c r="H183" s="460">
        <v>59</v>
      </c>
      <c r="I183" s="599">
        <v>2.17575690526238</v>
      </c>
      <c r="J183" s="451"/>
      <c r="K183" s="451"/>
      <c r="L183" s="683">
        <v>4</v>
      </c>
      <c r="M183" s="673">
        <v>0.14750894272965301</v>
      </c>
      <c r="N183" s="434"/>
      <c r="O183" s="454"/>
      <c r="P183" s="460">
        <v>63</v>
      </c>
      <c r="Q183" s="673">
        <v>2.3232658479920301</v>
      </c>
      <c r="R183" s="550"/>
      <c r="S183" s="557"/>
    </row>
    <row r="184" spans="1:19" s="488" customFormat="1" ht="14.25" customHeight="1" x14ac:dyDescent="0.2">
      <c r="A184" s="431" t="s">
        <v>824</v>
      </c>
      <c r="B184" s="432" t="s">
        <v>136</v>
      </c>
      <c r="C184" s="423" t="s">
        <v>1134</v>
      </c>
      <c r="D184" s="423"/>
      <c r="E184" s="681">
        <v>33.814999999999998</v>
      </c>
      <c r="F184" s="460">
        <v>9</v>
      </c>
      <c r="G184" s="460">
        <v>94</v>
      </c>
      <c r="H184" s="460">
        <v>103</v>
      </c>
      <c r="I184" s="599">
        <v>3.04598550938932</v>
      </c>
      <c r="J184" s="451"/>
      <c r="K184" s="451"/>
      <c r="L184" s="683">
        <v>1</v>
      </c>
      <c r="M184" s="673">
        <v>2.9572674848439999E-2</v>
      </c>
      <c r="N184" s="434"/>
      <c r="O184" s="454"/>
      <c r="P184" s="460">
        <v>104</v>
      </c>
      <c r="Q184" s="673">
        <v>3.0755581842377602</v>
      </c>
      <c r="R184" s="550"/>
      <c r="S184" s="557"/>
    </row>
    <row r="185" spans="1:19" s="488" customFormat="1" ht="14.25" customHeight="1" x14ac:dyDescent="0.2">
      <c r="A185" s="431" t="s">
        <v>732</v>
      </c>
      <c r="B185" s="432" t="s">
        <v>44</v>
      </c>
      <c r="C185" s="423" t="s">
        <v>1129</v>
      </c>
      <c r="D185" s="423"/>
      <c r="E185" s="681">
        <v>223.09200000000001</v>
      </c>
      <c r="F185" s="460">
        <v>1204</v>
      </c>
      <c r="G185" s="460">
        <v>1094</v>
      </c>
      <c r="H185" s="460">
        <v>2298</v>
      </c>
      <c r="I185" s="599">
        <v>10.3006831262439</v>
      </c>
      <c r="J185" s="451"/>
      <c r="K185" s="451"/>
      <c r="L185" s="683">
        <v>6</v>
      </c>
      <c r="M185" s="673">
        <v>2.6894734011080602E-2</v>
      </c>
      <c r="N185" s="434"/>
      <c r="O185" s="454"/>
      <c r="P185" s="460">
        <v>2304</v>
      </c>
      <c r="Q185" s="673">
        <v>10.327577860254999</v>
      </c>
      <c r="R185" s="550"/>
      <c r="S185" s="557"/>
    </row>
    <row r="186" spans="1:19" s="488" customFormat="1" ht="14.25" customHeight="1" x14ac:dyDescent="0.2">
      <c r="A186" s="431" t="s">
        <v>798</v>
      </c>
      <c r="B186" s="432" t="s">
        <v>110</v>
      </c>
      <c r="C186" s="423" t="s">
        <v>1130</v>
      </c>
      <c r="D186" s="423"/>
      <c r="E186" s="681">
        <v>46.81</v>
      </c>
      <c r="F186" s="460">
        <v>985</v>
      </c>
      <c r="G186" s="460">
        <v>84</v>
      </c>
      <c r="H186" s="460">
        <v>1069</v>
      </c>
      <c r="I186" s="599">
        <v>22.8370006408887</v>
      </c>
      <c r="J186" s="451"/>
      <c r="K186" s="451"/>
      <c r="L186" s="683">
        <v>0</v>
      </c>
      <c r="M186" s="673">
        <v>0</v>
      </c>
      <c r="N186" s="434"/>
      <c r="O186" s="454"/>
      <c r="P186" s="460">
        <v>1069</v>
      </c>
      <c r="Q186" s="673">
        <v>22.8370006408887</v>
      </c>
      <c r="R186" s="550"/>
      <c r="S186" s="557"/>
    </row>
    <row r="187" spans="1:19" s="488" customFormat="1" ht="14.25" customHeight="1" x14ac:dyDescent="0.2">
      <c r="A187" s="431" t="s">
        <v>959</v>
      </c>
      <c r="B187" s="432" t="s">
        <v>270</v>
      </c>
      <c r="C187" s="423" t="s">
        <v>1128</v>
      </c>
      <c r="D187" s="423"/>
      <c r="E187" s="681">
        <v>115.571</v>
      </c>
      <c r="F187" s="460">
        <v>286</v>
      </c>
      <c r="G187" s="460">
        <v>350</v>
      </c>
      <c r="H187" s="460">
        <v>636</v>
      </c>
      <c r="I187" s="599">
        <v>5.5031106419430502</v>
      </c>
      <c r="J187" s="451"/>
      <c r="K187" s="451"/>
      <c r="L187" s="683">
        <v>9</v>
      </c>
      <c r="M187" s="673">
        <v>7.7874207197307296E-2</v>
      </c>
      <c r="N187" s="434"/>
      <c r="O187" s="454"/>
      <c r="P187" s="460">
        <v>645</v>
      </c>
      <c r="Q187" s="673">
        <v>5.5809848491403597</v>
      </c>
      <c r="R187" s="550"/>
      <c r="S187" s="557"/>
    </row>
    <row r="188" spans="1:19" s="488" customFormat="1" ht="14.25" customHeight="1" x14ac:dyDescent="0.2">
      <c r="A188" s="431" t="s">
        <v>799</v>
      </c>
      <c r="B188" s="432" t="s">
        <v>111</v>
      </c>
      <c r="C188" s="423" t="s">
        <v>1130</v>
      </c>
      <c r="D188" s="423"/>
      <c r="E188" s="681">
        <v>22.417000000000002</v>
      </c>
      <c r="F188" s="460">
        <v>34</v>
      </c>
      <c r="G188" s="460">
        <v>32</v>
      </c>
      <c r="H188" s="460">
        <v>66</v>
      </c>
      <c r="I188" s="599">
        <v>2.94419413837712</v>
      </c>
      <c r="J188" s="451"/>
      <c r="K188" s="451"/>
      <c r="L188" s="683">
        <v>2</v>
      </c>
      <c r="M188" s="673">
        <v>8.92180041932462E-2</v>
      </c>
      <c r="N188" s="434"/>
      <c r="O188" s="454"/>
      <c r="P188" s="460">
        <v>68</v>
      </c>
      <c r="Q188" s="673">
        <v>3.03341214257037</v>
      </c>
      <c r="R188" s="550"/>
      <c r="S188" s="557"/>
    </row>
    <row r="189" spans="1:19" s="488" customFormat="1" ht="14.25" customHeight="1" x14ac:dyDescent="0.2">
      <c r="A189" s="431" t="s">
        <v>1009</v>
      </c>
      <c r="B189" s="432" t="s">
        <v>321</v>
      </c>
      <c r="C189" s="423" t="s">
        <v>1133</v>
      </c>
      <c r="D189" s="423"/>
      <c r="E189" s="681">
        <v>48.776000000000003</v>
      </c>
      <c r="F189" s="460">
        <v>117</v>
      </c>
      <c r="G189" s="460">
        <v>159</v>
      </c>
      <c r="H189" s="460">
        <v>276</v>
      </c>
      <c r="I189" s="599">
        <v>5.6585205838937203</v>
      </c>
      <c r="J189" s="451"/>
      <c r="K189" s="451"/>
      <c r="L189" s="683">
        <v>48</v>
      </c>
      <c r="M189" s="673">
        <v>0.98409053632934196</v>
      </c>
      <c r="N189" s="434"/>
      <c r="O189" s="454"/>
      <c r="P189" s="460">
        <v>324</v>
      </c>
      <c r="Q189" s="673">
        <v>6.6426111202230604</v>
      </c>
      <c r="R189" s="550"/>
      <c r="S189" s="557"/>
    </row>
    <row r="190" spans="1:19" s="488" customFormat="1" ht="14.25" customHeight="1" x14ac:dyDescent="0.2">
      <c r="A190" s="431" t="s">
        <v>918</v>
      </c>
      <c r="B190" s="432" t="s">
        <v>229</v>
      </c>
      <c r="C190" s="423" t="s">
        <v>1166</v>
      </c>
      <c r="D190" s="423"/>
      <c r="E190" s="681">
        <v>84.995999999999995</v>
      </c>
      <c r="F190" s="460">
        <v>174</v>
      </c>
      <c r="G190" s="460">
        <v>286</v>
      </c>
      <c r="H190" s="460">
        <v>460</v>
      </c>
      <c r="I190" s="599">
        <v>5.4120193891477202</v>
      </c>
      <c r="J190" s="451"/>
      <c r="K190" s="451"/>
      <c r="L190" s="683">
        <v>5</v>
      </c>
      <c r="M190" s="673">
        <v>5.8826297708127397E-2</v>
      </c>
      <c r="N190" s="434"/>
      <c r="O190" s="454"/>
      <c r="P190" s="460">
        <v>465</v>
      </c>
      <c r="Q190" s="673">
        <v>5.4708456868558502</v>
      </c>
      <c r="R190" s="550"/>
      <c r="S190" s="557"/>
    </row>
    <row r="191" spans="1:19" s="488" customFormat="1" ht="14.25" customHeight="1" x14ac:dyDescent="0.2">
      <c r="A191" s="431" t="s">
        <v>1010</v>
      </c>
      <c r="B191" s="432" t="s">
        <v>322</v>
      </c>
      <c r="C191" s="423" t="s">
        <v>1133</v>
      </c>
      <c r="D191" s="423"/>
      <c r="E191" s="681">
        <v>34.383000000000003</v>
      </c>
      <c r="F191" s="460">
        <v>200</v>
      </c>
      <c r="G191" s="460">
        <v>115</v>
      </c>
      <c r="H191" s="460">
        <v>315</v>
      </c>
      <c r="I191" s="599">
        <v>9.1615042317424304</v>
      </c>
      <c r="J191" s="451"/>
      <c r="K191" s="451"/>
      <c r="L191" s="683">
        <v>29</v>
      </c>
      <c r="M191" s="673">
        <v>0.84344007212866801</v>
      </c>
      <c r="N191" s="434"/>
      <c r="O191" s="454"/>
      <c r="P191" s="460">
        <v>344</v>
      </c>
      <c r="Q191" s="673">
        <v>10.004944303871101</v>
      </c>
      <c r="R191" s="550"/>
      <c r="S191" s="557"/>
    </row>
    <row r="192" spans="1:19" s="488" customFormat="1" ht="14.25" customHeight="1" x14ac:dyDescent="0.2">
      <c r="A192" s="431" t="s">
        <v>874</v>
      </c>
      <c r="B192" s="432" t="s">
        <v>185</v>
      </c>
      <c r="C192" s="423" t="s">
        <v>1131</v>
      </c>
      <c r="D192" s="423"/>
      <c r="E192" s="681">
        <v>43.3</v>
      </c>
      <c r="F192" s="460">
        <v>240</v>
      </c>
      <c r="G192" s="460">
        <v>57</v>
      </c>
      <c r="H192" s="460">
        <v>297</v>
      </c>
      <c r="I192" s="599">
        <v>6.8591224018475696</v>
      </c>
      <c r="J192" s="451"/>
      <c r="K192" s="451"/>
      <c r="L192" s="683">
        <v>2</v>
      </c>
      <c r="M192" s="673">
        <v>4.6189376443418001E-2</v>
      </c>
      <c r="N192" s="434"/>
      <c r="O192" s="454"/>
      <c r="P192" s="460">
        <v>299</v>
      </c>
      <c r="Q192" s="673">
        <v>6.9053117782909901</v>
      </c>
      <c r="R192" s="550"/>
      <c r="S192" s="557"/>
    </row>
    <row r="193" spans="1:19" s="488" customFormat="1" ht="14.25" customHeight="1" x14ac:dyDescent="0.2">
      <c r="A193" s="431" t="s">
        <v>960</v>
      </c>
      <c r="B193" s="432" t="s">
        <v>271</v>
      </c>
      <c r="C193" s="423" t="s">
        <v>1128</v>
      </c>
      <c r="D193" s="423"/>
      <c r="E193" s="681">
        <v>61.838000000000001</v>
      </c>
      <c r="F193" s="460">
        <v>39</v>
      </c>
      <c r="G193" s="460">
        <v>120</v>
      </c>
      <c r="H193" s="460">
        <v>159</v>
      </c>
      <c r="I193" s="599">
        <v>2.5712345159934</v>
      </c>
      <c r="J193" s="451"/>
      <c r="K193" s="451"/>
      <c r="L193" s="683">
        <v>34</v>
      </c>
      <c r="M193" s="673">
        <v>0.54982373297972098</v>
      </c>
      <c r="N193" s="434"/>
      <c r="O193" s="454"/>
      <c r="P193" s="460">
        <v>193</v>
      </c>
      <c r="Q193" s="673">
        <v>3.12105824897312</v>
      </c>
      <c r="R193" s="550"/>
      <c r="S193" s="557"/>
    </row>
    <row r="194" spans="1:19" s="488" customFormat="1" ht="14.25" customHeight="1" x14ac:dyDescent="0.2">
      <c r="A194" s="431" t="s">
        <v>704</v>
      </c>
      <c r="B194" s="432" t="s">
        <v>15</v>
      </c>
      <c r="C194" s="423" t="s">
        <v>1135</v>
      </c>
      <c r="D194" s="423"/>
      <c r="E194" s="681">
        <v>58.588999999999999</v>
      </c>
      <c r="F194" s="460">
        <v>81</v>
      </c>
      <c r="G194" s="460">
        <v>367</v>
      </c>
      <c r="H194" s="460">
        <v>448</v>
      </c>
      <c r="I194" s="599">
        <v>7.6464865418423296</v>
      </c>
      <c r="J194" s="451"/>
      <c r="K194" s="451"/>
      <c r="L194" s="683">
        <v>0</v>
      </c>
      <c r="M194" s="673">
        <v>0</v>
      </c>
      <c r="N194" s="434"/>
      <c r="O194" s="454"/>
      <c r="P194" s="460">
        <v>448</v>
      </c>
      <c r="Q194" s="673">
        <v>7.6464865418423296</v>
      </c>
      <c r="R194" s="550"/>
      <c r="S194" s="557"/>
    </row>
    <row r="195" spans="1:19" s="488" customFormat="1" ht="14.25" customHeight="1" x14ac:dyDescent="0.2">
      <c r="A195" s="431" t="s">
        <v>961</v>
      </c>
      <c r="B195" s="432" t="s">
        <v>272</v>
      </c>
      <c r="C195" s="423" t="s">
        <v>1128</v>
      </c>
      <c r="D195" s="423"/>
      <c r="E195" s="681">
        <v>108.09</v>
      </c>
      <c r="F195" s="460">
        <v>148</v>
      </c>
      <c r="G195" s="460">
        <v>0</v>
      </c>
      <c r="H195" s="460">
        <v>148</v>
      </c>
      <c r="I195" s="599">
        <v>1.3692293459154401</v>
      </c>
      <c r="J195" s="451"/>
      <c r="K195" s="451"/>
      <c r="L195" s="683">
        <v>506</v>
      </c>
      <c r="M195" s="673">
        <v>4.6812841150892801</v>
      </c>
      <c r="N195" s="434"/>
      <c r="O195" s="454"/>
      <c r="P195" s="460">
        <v>654</v>
      </c>
      <c r="Q195" s="673">
        <v>6.0505134610047202</v>
      </c>
      <c r="R195" s="550"/>
      <c r="S195" s="557"/>
    </row>
    <row r="196" spans="1:19" s="488" customFormat="1" ht="14.25" customHeight="1" x14ac:dyDescent="0.2">
      <c r="A196" s="431" t="s">
        <v>962</v>
      </c>
      <c r="B196" s="432" t="s">
        <v>273</v>
      </c>
      <c r="C196" s="423" t="s">
        <v>1128</v>
      </c>
      <c r="D196" s="423"/>
      <c r="E196" s="681">
        <v>37.246000000000002</v>
      </c>
      <c r="F196" s="460">
        <v>25</v>
      </c>
      <c r="G196" s="460">
        <v>121</v>
      </c>
      <c r="H196" s="460">
        <v>146</v>
      </c>
      <c r="I196" s="599">
        <v>3.91988401439081</v>
      </c>
      <c r="J196" s="451"/>
      <c r="K196" s="451"/>
      <c r="L196" s="683">
        <v>26</v>
      </c>
      <c r="M196" s="673">
        <v>0.69806153680932204</v>
      </c>
      <c r="N196" s="434"/>
      <c r="O196" s="454"/>
      <c r="P196" s="460">
        <v>172</v>
      </c>
      <c r="Q196" s="673">
        <v>4.6179455512001297</v>
      </c>
      <c r="R196" s="550"/>
      <c r="S196" s="557"/>
    </row>
    <row r="197" spans="1:19" s="488" customFormat="1" ht="14.25" customHeight="1" x14ac:dyDescent="0.2">
      <c r="A197" s="431" t="s">
        <v>963</v>
      </c>
      <c r="B197" s="432" t="s">
        <v>274</v>
      </c>
      <c r="C197" s="423" t="s">
        <v>1128</v>
      </c>
      <c r="D197" s="423"/>
      <c r="E197" s="681">
        <v>80.182000000000002</v>
      </c>
      <c r="F197" s="460">
        <v>8</v>
      </c>
      <c r="G197" s="460">
        <v>115</v>
      </c>
      <c r="H197" s="460">
        <v>123</v>
      </c>
      <c r="I197" s="599">
        <v>1.5340101269611599</v>
      </c>
      <c r="J197" s="451"/>
      <c r="K197" s="451"/>
      <c r="L197" s="683">
        <v>0</v>
      </c>
      <c r="M197" s="673">
        <v>0</v>
      </c>
      <c r="N197" s="434"/>
      <c r="O197" s="454"/>
      <c r="P197" s="460">
        <v>123</v>
      </c>
      <c r="Q197" s="673">
        <v>1.5340101269611599</v>
      </c>
      <c r="R197" s="550"/>
      <c r="S197" s="557"/>
    </row>
    <row r="198" spans="1:19" s="488" customFormat="1" ht="14.25" customHeight="1" x14ac:dyDescent="0.2">
      <c r="A198" s="431" t="s">
        <v>800</v>
      </c>
      <c r="B198" s="432" t="s">
        <v>112</v>
      </c>
      <c r="C198" s="423" t="s">
        <v>1130</v>
      </c>
      <c r="D198" s="423"/>
      <c r="E198" s="681">
        <v>51.713999999999999</v>
      </c>
      <c r="F198" s="460">
        <v>27</v>
      </c>
      <c r="G198" s="460">
        <v>0</v>
      </c>
      <c r="H198" s="460">
        <v>27</v>
      </c>
      <c r="I198" s="599">
        <v>0.52210233205708301</v>
      </c>
      <c r="J198" s="451"/>
      <c r="K198" s="451"/>
      <c r="L198" s="683">
        <v>68</v>
      </c>
      <c r="M198" s="673">
        <v>1.31492439184747</v>
      </c>
      <c r="N198" s="434"/>
      <c r="O198" s="454"/>
      <c r="P198" s="460">
        <v>95</v>
      </c>
      <c r="Q198" s="673">
        <v>1.8370267239045499</v>
      </c>
      <c r="R198" s="550"/>
      <c r="S198" s="557"/>
    </row>
    <row r="199" spans="1:19" s="488" customFormat="1" ht="14.25" customHeight="1" x14ac:dyDescent="0.2">
      <c r="A199" s="431" t="s">
        <v>705</v>
      </c>
      <c r="B199" s="432" t="s">
        <v>16</v>
      </c>
      <c r="C199" s="423" t="s">
        <v>1135</v>
      </c>
      <c r="D199" s="423"/>
      <c r="E199" s="681">
        <v>125.07</v>
      </c>
      <c r="F199" s="460">
        <v>2836</v>
      </c>
      <c r="G199" s="460">
        <v>1907</v>
      </c>
      <c r="H199" s="460">
        <v>4743</v>
      </c>
      <c r="I199" s="599">
        <v>37.922763252578598</v>
      </c>
      <c r="J199" s="451"/>
      <c r="K199" s="451"/>
      <c r="L199" s="683">
        <v>151</v>
      </c>
      <c r="M199" s="673">
        <v>1.20732389861677</v>
      </c>
      <c r="N199" s="434"/>
      <c r="O199" s="454"/>
      <c r="P199" s="460">
        <v>4894</v>
      </c>
      <c r="Q199" s="673">
        <v>39.130087151195298</v>
      </c>
      <c r="R199" s="550"/>
      <c r="S199" s="557"/>
    </row>
    <row r="200" spans="1:19" s="488" customFormat="1" ht="14.25" customHeight="1" x14ac:dyDescent="0.2">
      <c r="A200" s="431" t="s">
        <v>825</v>
      </c>
      <c r="B200" s="432" t="s">
        <v>137</v>
      </c>
      <c r="C200" s="423" t="s">
        <v>1134</v>
      </c>
      <c r="D200" s="423"/>
      <c r="E200" s="681">
        <v>54.795999999999999</v>
      </c>
      <c r="F200" s="460">
        <v>368</v>
      </c>
      <c r="G200" s="460">
        <v>186</v>
      </c>
      <c r="H200" s="460">
        <v>554</v>
      </c>
      <c r="I200" s="599">
        <v>10.110227023870401</v>
      </c>
      <c r="J200" s="451"/>
      <c r="K200" s="451"/>
      <c r="L200" s="683">
        <v>9</v>
      </c>
      <c r="M200" s="673">
        <v>0.164245565369735</v>
      </c>
      <c r="N200" s="434"/>
      <c r="O200" s="454"/>
      <c r="P200" s="460">
        <v>563</v>
      </c>
      <c r="Q200" s="673">
        <v>10.2744725892401</v>
      </c>
      <c r="R200" s="550"/>
      <c r="S200" s="557"/>
    </row>
    <row r="201" spans="1:19" s="488" customFormat="1" ht="14.25" customHeight="1" x14ac:dyDescent="0.2">
      <c r="A201" s="431" t="s">
        <v>919</v>
      </c>
      <c r="B201" s="432" t="s">
        <v>230</v>
      </c>
      <c r="C201" s="423" t="s">
        <v>1166</v>
      </c>
      <c r="D201" s="423"/>
      <c r="E201" s="681">
        <v>122.066</v>
      </c>
      <c r="F201" s="460">
        <v>575</v>
      </c>
      <c r="G201" s="460">
        <v>222</v>
      </c>
      <c r="H201" s="460">
        <v>797</v>
      </c>
      <c r="I201" s="599">
        <v>6.5292546655088204</v>
      </c>
      <c r="J201" s="451"/>
      <c r="K201" s="451"/>
      <c r="L201" s="683">
        <v>48</v>
      </c>
      <c r="M201" s="673">
        <v>0.39322989202562503</v>
      </c>
      <c r="N201" s="434"/>
      <c r="O201" s="454"/>
      <c r="P201" s="460">
        <v>845</v>
      </c>
      <c r="Q201" s="673">
        <v>6.9224845575344496</v>
      </c>
      <c r="R201" s="550"/>
      <c r="S201" s="557"/>
    </row>
    <row r="202" spans="1:19" s="488" customFormat="1" ht="14.25" customHeight="1" x14ac:dyDescent="0.2">
      <c r="A202" s="431" t="s">
        <v>1011</v>
      </c>
      <c r="B202" s="432" t="s">
        <v>323</v>
      </c>
      <c r="C202" s="423" t="s">
        <v>1133</v>
      </c>
      <c r="D202" s="423" t="s">
        <v>1071</v>
      </c>
      <c r="E202" s="682">
        <v>41.223999999999997</v>
      </c>
      <c r="F202" s="678">
        <v>127</v>
      </c>
      <c r="G202" s="679">
        <v>535</v>
      </c>
      <c r="H202" s="679">
        <v>662</v>
      </c>
      <c r="I202" s="676">
        <v>16.0586066369105</v>
      </c>
      <c r="J202" s="680"/>
      <c r="K202" s="562"/>
      <c r="L202" s="685">
        <v>52</v>
      </c>
      <c r="M202" s="676">
        <v>1.26140112555793</v>
      </c>
      <c r="N202" s="434"/>
      <c r="O202" s="562"/>
      <c r="P202" s="679">
        <v>714</v>
      </c>
      <c r="Q202" s="676">
        <v>17.320007762468499</v>
      </c>
      <c r="R202" s="550"/>
      <c r="S202" s="557"/>
    </row>
    <row r="203" spans="1:19" s="488" customFormat="1" ht="14.25" customHeight="1" x14ac:dyDescent="0.2">
      <c r="A203" s="431" t="s">
        <v>1012</v>
      </c>
      <c r="B203" s="432" t="s">
        <v>324</v>
      </c>
      <c r="C203" s="423" t="s">
        <v>1133</v>
      </c>
      <c r="D203" s="423"/>
      <c r="E203" s="681">
        <v>30.63</v>
      </c>
      <c r="F203" s="460">
        <v>19</v>
      </c>
      <c r="G203" s="460">
        <v>60</v>
      </c>
      <c r="H203" s="460">
        <v>79</v>
      </c>
      <c r="I203" s="599">
        <v>2.5791707476330399</v>
      </c>
      <c r="J203" s="451"/>
      <c r="K203" s="451"/>
      <c r="L203" s="683">
        <v>19</v>
      </c>
      <c r="M203" s="673">
        <v>0.62030688867123696</v>
      </c>
      <c r="N203" s="434"/>
      <c r="O203" s="454"/>
      <c r="P203" s="460">
        <v>98</v>
      </c>
      <c r="Q203" s="673">
        <v>3.1994776363042798</v>
      </c>
      <c r="R203" s="550"/>
      <c r="S203" s="557"/>
    </row>
    <row r="204" spans="1:19" s="488" customFormat="1" ht="14.25" customHeight="1" x14ac:dyDescent="0.2">
      <c r="A204" s="431" t="s">
        <v>801</v>
      </c>
      <c r="B204" s="432" t="s">
        <v>113</v>
      </c>
      <c r="C204" s="423" t="s">
        <v>1130</v>
      </c>
      <c r="D204" s="423"/>
      <c r="E204" s="681">
        <v>44.222999999999999</v>
      </c>
      <c r="F204" s="460">
        <v>127</v>
      </c>
      <c r="G204" s="460">
        <v>23</v>
      </c>
      <c r="H204" s="460">
        <v>150</v>
      </c>
      <c r="I204" s="599">
        <v>3.3919001424598099</v>
      </c>
      <c r="J204" s="451"/>
      <c r="K204" s="451"/>
      <c r="L204" s="683">
        <v>147</v>
      </c>
      <c r="M204" s="673">
        <v>3.3240621396106098</v>
      </c>
      <c r="N204" s="434"/>
      <c r="O204" s="454"/>
      <c r="P204" s="460">
        <v>297</v>
      </c>
      <c r="Q204" s="673">
        <v>6.7159622820704197</v>
      </c>
      <c r="R204" s="550"/>
      <c r="S204" s="557"/>
    </row>
    <row r="205" spans="1:19" s="488" customFormat="1" ht="14.25" customHeight="1" x14ac:dyDescent="0.2">
      <c r="A205" s="431" t="s">
        <v>764</v>
      </c>
      <c r="B205" s="432" t="s">
        <v>76</v>
      </c>
      <c r="C205" s="423" t="s">
        <v>1132</v>
      </c>
      <c r="D205" s="423"/>
      <c r="E205" s="682">
        <v>71.106999999999999</v>
      </c>
      <c r="F205" s="674">
        <v>248</v>
      </c>
      <c r="G205" s="675">
        <v>351</v>
      </c>
      <c r="H205" s="675">
        <v>599</v>
      </c>
      <c r="I205" s="676">
        <v>8.4239245081356309</v>
      </c>
      <c r="J205" s="677">
        <v>1</v>
      </c>
      <c r="K205" s="562"/>
      <c r="L205" s="684">
        <v>151</v>
      </c>
      <c r="M205" s="676">
        <v>2.1235602683280099</v>
      </c>
      <c r="N205" s="561">
        <v>1</v>
      </c>
      <c r="O205" s="562"/>
      <c r="P205" s="675">
        <v>750</v>
      </c>
      <c r="Q205" s="676">
        <v>10.5474847764636</v>
      </c>
      <c r="R205" s="561">
        <v>1</v>
      </c>
      <c r="S205" s="557"/>
    </row>
    <row r="206" spans="1:19" s="488" customFormat="1" ht="14.25" customHeight="1" x14ac:dyDescent="0.2">
      <c r="A206" s="431" t="s">
        <v>875</v>
      </c>
      <c r="B206" s="432" t="s">
        <v>186</v>
      </c>
      <c r="C206" s="423" t="s">
        <v>1131</v>
      </c>
      <c r="D206" s="423"/>
      <c r="E206" s="681">
        <v>57.499000000000002</v>
      </c>
      <c r="F206" s="460">
        <v>85</v>
      </c>
      <c r="G206" s="460">
        <v>39</v>
      </c>
      <c r="H206" s="460">
        <v>124</v>
      </c>
      <c r="I206" s="599">
        <v>2.1565592445086001</v>
      </c>
      <c r="J206" s="451"/>
      <c r="K206" s="451"/>
      <c r="L206" s="683">
        <v>9</v>
      </c>
      <c r="M206" s="673">
        <v>0.15652446129497899</v>
      </c>
      <c r="N206" s="434"/>
      <c r="O206" s="454"/>
      <c r="P206" s="460">
        <v>133</v>
      </c>
      <c r="Q206" s="673">
        <v>2.3130837058035798</v>
      </c>
      <c r="R206" s="550"/>
      <c r="S206" s="557"/>
    </row>
    <row r="207" spans="1:19" s="488" customFormat="1" ht="14.25" customHeight="1" x14ac:dyDescent="0.2">
      <c r="A207" s="431" t="s">
        <v>802</v>
      </c>
      <c r="B207" s="432" t="s">
        <v>114</v>
      </c>
      <c r="C207" s="423" t="s">
        <v>1130</v>
      </c>
      <c r="D207" s="423"/>
      <c r="E207" s="681">
        <v>48.911999999999999</v>
      </c>
      <c r="F207" s="460">
        <v>815</v>
      </c>
      <c r="G207" s="460">
        <v>0</v>
      </c>
      <c r="H207" s="460">
        <v>815</v>
      </c>
      <c r="I207" s="599">
        <v>16.6625776905463</v>
      </c>
      <c r="J207" s="451"/>
      <c r="K207" s="451"/>
      <c r="L207" s="683">
        <v>83</v>
      </c>
      <c r="M207" s="673">
        <v>1.6969250899574699</v>
      </c>
      <c r="N207" s="434"/>
      <c r="O207" s="454"/>
      <c r="P207" s="460">
        <v>898</v>
      </c>
      <c r="Q207" s="673">
        <v>18.359502780503799</v>
      </c>
      <c r="R207" s="550"/>
      <c r="S207" s="557"/>
    </row>
    <row r="208" spans="1:19" s="488" customFormat="1" ht="14.25" customHeight="1" x14ac:dyDescent="0.2">
      <c r="A208" s="431" t="s">
        <v>765</v>
      </c>
      <c r="B208" s="432" t="s">
        <v>77</v>
      </c>
      <c r="C208" s="423" t="s">
        <v>1132</v>
      </c>
      <c r="D208" s="423"/>
      <c r="E208" s="681">
        <v>73.320999999999998</v>
      </c>
      <c r="F208" s="460">
        <v>260</v>
      </c>
      <c r="G208" s="460">
        <v>417</v>
      </c>
      <c r="H208" s="460">
        <v>677</v>
      </c>
      <c r="I208" s="599">
        <v>9.23337106695217</v>
      </c>
      <c r="J208" s="451"/>
      <c r="K208" s="451"/>
      <c r="L208" s="683">
        <v>7</v>
      </c>
      <c r="M208" s="673">
        <v>9.5470601873951497E-2</v>
      </c>
      <c r="N208" s="434"/>
      <c r="O208" s="454"/>
      <c r="P208" s="460">
        <v>684</v>
      </c>
      <c r="Q208" s="673">
        <v>9.3288416688261204</v>
      </c>
      <c r="R208" s="550"/>
      <c r="S208" s="557"/>
    </row>
    <row r="209" spans="1:19" s="488" customFormat="1" ht="14.25" customHeight="1" x14ac:dyDescent="0.2">
      <c r="A209" s="431" t="s">
        <v>876</v>
      </c>
      <c r="B209" s="432" t="s">
        <v>187</v>
      </c>
      <c r="C209" s="423" t="s">
        <v>1131</v>
      </c>
      <c r="D209" s="423"/>
      <c r="E209" s="681">
        <v>48.329000000000001</v>
      </c>
      <c r="F209" s="460">
        <v>22</v>
      </c>
      <c r="G209" s="460">
        <v>37</v>
      </c>
      <c r="H209" s="460">
        <v>59</v>
      </c>
      <c r="I209" s="599">
        <v>1.22079910612676</v>
      </c>
      <c r="J209" s="451"/>
      <c r="K209" s="451"/>
      <c r="L209" s="683">
        <v>7</v>
      </c>
      <c r="M209" s="673">
        <v>0.14484057191334401</v>
      </c>
      <c r="N209" s="434"/>
      <c r="O209" s="454"/>
      <c r="P209" s="460">
        <v>66</v>
      </c>
      <c r="Q209" s="673">
        <v>1.3656396780400999</v>
      </c>
      <c r="R209" s="550"/>
      <c r="S209" s="557"/>
    </row>
    <row r="210" spans="1:19" s="488" customFormat="1" ht="14.25" customHeight="1" x14ac:dyDescent="0.2">
      <c r="A210" s="431" t="s">
        <v>1013</v>
      </c>
      <c r="B210" s="432" t="s">
        <v>325</v>
      </c>
      <c r="C210" s="423" t="s">
        <v>1133</v>
      </c>
      <c r="D210" s="423"/>
      <c r="E210" s="681">
        <v>94.191999999999993</v>
      </c>
      <c r="F210" s="460">
        <v>133</v>
      </c>
      <c r="G210" s="460">
        <v>401</v>
      </c>
      <c r="H210" s="460">
        <v>534</v>
      </c>
      <c r="I210" s="599">
        <v>5.6692712756921999</v>
      </c>
      <c r="J210" s="451"/>
      <c r="K210" s="451"/>
      <c r="L210" s="683">
        <v>15</v>
      </c>
      <c r="M210" s="673">
        <v>0.159249193137421</v>
      </c>
      <c r="N210" s="434"/>
      <c r="O210" s="454"/>
      <c r="P210" s="460">
        <v>549</v>
      </c>
      <c r="Q210" s="673">
        <v>5.8285204688296304</v>
      </c>
      <c r="R210" s="550"/>
      <c r="S210" s="557"/>
    </row>
    <row r="211" spans="1:19" s="488" customFormat="1" ht="14.25" customHeight="1" x14ac:dyDescent="0.2">
      <c r="A211" s="431" t="s">
        <v>706</v>
      </c>
      <c r="B211" s="432" t="s">
        <v>17</v>
      </c>
      <c r="C211" s="423" t="s">
        <v>1135</v>
      </c>
      <c r="D211" s="423"/>
      <c r="E211" s="681">
        <v>95.200999999999993</v>
      </c>
      <c r="F211" s="460">
        <v>244</v>
      </c>
      <c r="G211" s="460">
        <v>208</v>
      </c>
      <c r="H211" s="460">
        <v>452</v>
      </c>
      <c r="I211" s="599">
        <v>4.7478492872973996</v>
      </c>
      <c r="J211" s="451"/>
      <c r="K211" s="451"/>
      <c r="L211" s="683">
        <v>12</v>
      </c>
      <c r="M211" s="673">
        <v>0.12604909612293999</v>
      </c>
      <c r="N211" s="434"/>
      <c r="O211" s="454"/>
      <c r="P211" s="460">
        <v>464</v>
      </c>
      <c r="Q211" s="673">
        <v>4.8738983834203404</v>
      </c>
      <c r="R211" s="550"/>
      <c r="S211" s="557"/>
    </row>
    <row r="212" spans="1:19" s="488" customFormat="1" ht="14.25" customHeight="1" x14ac:dyDescent="0.2">
      <c r="A212" s="431" t="s">
        <v>826</v>
      </c>
      <c r="B212" s="432" t="s">
        <v>138</v>
      </c>
      <c r="C212" s="423" t="s">
        <v>1134</v>
      </c>
      <c r="D212" s="423"/>
      <c r="E212" s="681">
        <v>26.638000000000002</v>
      </c>
      <c r="F212" s="460">
        <v>17</v>
      </c>
      <c r="G212" s="460">
        <v>0</v>
      </c>
      <c r="H212" s="460">
        <v>17</v>
      </c>
      <c r="I212" s="599">
        <v>0.63818605000375395</v>
      </c>
      <c r="J212" s="451"/>
      <c r="K212" s="451"/>
      <c r="L212" s="683">
        <v>5</v>
      </c>
      <c r="M212" s="673">
        <v>0.187701779412869</v>
      </c>
      <c r="N212" s="434"/>
      <c r="O212" s="454"/>
      <c r="P212" s="460">
        <v>22</v>
      </c>
      <c r="Q212" s="673">
        <v>0.82588782941662298</v>
      </c>
      <c r="R212" s="550"/>
      <c r="S212" s="557"/>
    </row>
    <row r="213" spans="1:19" s="488" customFormat="1" ht="14.25" customHeight="1" x14ac:dyDescent="0.2">
      <c r="A213" s="431" t="s">
        <v>803</v>
      </c>
      <c r="B213" s="432" t="s">
        <v>115</v>
      </c>
      <c r="C213" s="423" t="s">
        <v>1130</v>
      </c>
      <c r="D213" s="423"/>
      <c r="E213" s="681">
        <v>41.043999999999997</v>
      </c>
      <c r="F213" s="460">
        <v>23</v>
      </c>
      <c r="G213" s="460">
        <v>127</v>
      </c>
      <c r="H213" s="460">
        <v>150</v>
      </c>
      <c r="I213" s="599">
        <v>3.65461455998441</v>
      </c>
      <c r="J213" s="451"/>
      <c r="K213" s="451"/>
      <c r="L213" s="683">
        <v>26</v>
      </c>
      <c r="M213" s="673">
        <v>0.63346652373063095</v>
      </c>
      <c r="N213" s="434"/>
      <c r="O213" s="454"/>
      <c r="P213" s="460">
        <v>176</v>
      </c>
      <c r="Q213" s="673">
        <v>4.2880810837150403</v>
      </c>
      <c r="R213" s="550"/>
      <c r="S213" s="557"/>
    </row>
    <row r="214" spans="1:19" s="488" customFormat="1" ht="14.25" customHeight="1" x14ac:dyDescent="0.2">
      <c r="A214" s="431" t="s">
        <v>804</v>
      </c>
      <c r="B214" s="432" t="s">
        <v>116</v>
      </c>
      <c r="C214" s="423" t="s">
        <v>1130</v>
      </c>
      <c r="D214" s="423"/>
      <c r="E214" s="681">
        <v>96.058999999999997</v>
      </c>
      <c r="F214" s="460">
        <v>327</v>
      </c>
      <c r="G214" s="460">
        <v>483</v>
      </c>
      <c r="H214" s="460">
        <v>810</v>
      </c>
      <c r="I214" s="599">
        <v>8.4323176381182403</v>
      </c>
      <c r="J214" s="451"/>
      <c r="K214" s="451"/>
      <c r="L214" s="683">
        <v>0</v>
      </c>
      <c r="M214" s="673">
        <v>0</v>
      </c>
      <c r="N214" s="434"/>
      <c r="O214" s="454"/>
      <c r="P214" s="460">
        <v>810</v>
      </c>
      <c r="Q214" s="673">
        <v>8.4323176381182403</v>
      </c>
      <c r="R214" s="550"/>
      <c r="S214" s="557"/>
    </row>
    <row r="215" spans="1:19" s="488" customFormat="1" ht="14.25" customHeight="1" x14ac:dyDescent="0.2">
      <c r="A215" s="431" t="s">
        <v>1054</v>
      </c>
      <c r="B215" s="432" t="s">
        <v>19</v>
      </c>
      <c r="C215" s="423" t="s">
        <v>1135</v>
      </c>
      <c r="D215" s="423"/>
      <c r="E215" s="681">
        <v>142.21799999999999</v>
      </c>
      <c r="F215" s="460">
        <v>53</v>
      </c>
      <c r="G215" s="460">
        <v>235</v>
      </c>
      <c r="H215" s="460">
        <v>288</v>
      </c>
      <c r="I215" s="599">
        <v>2.0250601189722799</v>
      </c>
      <c r="J215" s="451"/>
      <c r="K215" s="451"/>
      <c r="L215" s="683">
        <v>57</v>
      </c>
      <c r="M215" s="673">
        <v>0.40079314854659798</v>
      </c>
      <c r="N215" s="434"/>
      <c r="O215" s="454"/>
      <c r="P215" s="460">
        <v>345</v>
      </c>
      <c r="Q215" s="673">
        <v>2.42585326751888</v>
      </c>
      <c r="R215" s="550"/>
      <c r="S215" s="557"/>
    </row>
    <row r="216" spans="1:19" s="488" customFormat="1" ht="14.25" customHeight="1" x14ac:dyDescent="0.2">
      <c r="A216" s="431" t="s">
        <v>877</v>
      </c>
      <c r="B216" s="432" t="s">
        <v>188</v>
      </c>
      <c r="C216" s="423" t="s">
        <v>1131</v>
      </c>
      <c r="D216" s="423"/>
      <c r="E216" s="681">
        <v>64.143000000000001</v>
      </c>
      <c r="F216" s="460">
        <v>108</v>
      </c>
      <c r="G216" s="460">
        <v>567</v>
      </c>
      <c r="H216" s="460">
        <v>675</v>
      </c>
      <c r="I216" s="599">
        <v>10.5233618633366</v>
      </c>
      <c r="J216" s="451"/>
      <c r="K216" s="451"/>
      <c r="L216" s="683">
        <v>0</v>
      </c>
      <c r="M216" s="673">
        <v>0</v>
      </c>
      <c r="N216" s="434"/>
      <c r="O216" s="454"/>
      <c r="P216" s="460">
        <v>675</v>
      </c>
      <c r="Q216" s="673">
        <v>10.5233618633366</v>
      </c>
      <c r="R216" s="550"/>
      <c r="S216" s="557"/>
    </row>
    <row r="217" spans="1:19" s="488" customFormat="1" ht="14.25" customHeight="1" x14ac:dyDescent="0.2">
      <c r="A217" s="431" t="s">
        <v>805</v>
      </c>
      <c r="B217" s="432" t="s">
        <v>117</v>
      </c>
      <c r="C217" s="423" t="s">
        <v>1130</v>
      </c>
      <c r="D217" s="423"/>
      <c r="E217" s="681">
        <v>132.81299999999999</v>
      </c>
      <c r="F217" s="460">
        <v>791</v>
      </c>
      <c r="G217" s="460">
        <v>619</v>
      </c>
      <c r="H217" s="460">
        <v>1410</v>
      </c>
      <c r="I217" s="599">
        <v>10.6164306204965</v>
      </c>
      <c r="J217" s="451"/>
      <c r="K217" s="451"/>
      <c r="L217" s="683">
        <v>458</v>
      </c>
      <c r="M217" s="673">
        <v>3.4484576058066598</v>
      </c>
      <c r="N217" s="434"/>
      <c r="O217" s="454"/>
      <c r="P217" s="460">
        <v>1868</v>
      </c>
      <c r="Q217" s="673">
        <v>14.064888226303101</v>
      </c>
      <c r="R217" s="550"/>
      <c r="S217" s="557"/>
    </row>
    <row r="218" spans="1:19" s="488" customFormat="1" ht="14.25" customHeight="1" x14ac:dyDescent="0.2">
      <c r="A218" s="431" t="s">
        <v>827</v>
      </c>
      <c r="B218" s="432" t="s">
        <v>139</v>
      </c>
      <c r="C218" s="423" t="s">
        <v>1134</v>
      </c>
      <c r="D218" s="423"/>
      <c r="E218" s="681">
        <v>54.616</v>
      </c>
      <c r="F218" s="460">
        <v>5</v>
      </c>
      <c r="G218" s="460">
        <v>42</v>
      </c>
      <c r="H218" s="460">
        <v>47</v>
      </c>
      <c r="I218" s="599">
        <v>0.86055368390215303</v>
      </c>
      <c r="J218" s="451"/>
      <c r="K218" s="451"/>
      <c r="L218" s="683">
        <v>41</v>
      </c>
      <c r="M218" s="673">
        <v>0.750695766808261</v>
      </c>
      <c r="N218" s="434"/>
      <c r="O218" s="454"/>
      <c r="P218" s="460">
        <v>88</v>
      </c>
      <c r="Q218" s="673">
        <v>1.61124945071041</v>
      </c>
      <c r="R218" s="550"/>
      <c r="S218" s="557"/>
    </row>
    <row r="219" spans="1:19" s="488" customFormat="1" ht="14.25" customHeight="1" x14ac:dyDescent="0.2">
      <c r="A219" s="431" t="s">
        <v>806</v>
      </c>
      <c r="B219" s="432" t="s">
        <v>118</v>
      </c>
      <c r="C219" s="423" t="s">
        <v>1130</v>
      </c>
      <c r="D219" s="423"/>
      <c r="E219" s="681">
        <v>21.571000000000002</v>
      </c>
      <c r="F219" s="460">
        <v>16</v>
      </c>
      <c r="G219" s="460">
        <v>39</v>
      </c>
      <c r="H219" s="460">
        <v>55</v>
      </c>
      <c r="I219" s="599">
        <v>2.5497195308516098</v>
      </c>
      <c r="J219" s="451"/>
      <c r="K219" s="451"/>
      <c r="L219" s="683">
        <v>11</v>
      </c>
      <c r="M219" s="673">
        <v>0.50994390617032104</v>
      </c>
      <c r="N219" s="434"/>
      <c r="O219" s="454"/>
      <c r="P219" s="460">
        <v>66</v>
      </c>
      <c r="Q219" s="673">
        <v>3.0596634370219302</v>
      </c>
      <c r="R219" s="550"/>
      <c r="S219" s="557"/>
    </row>
    <row r="220" spans="1:19" s="488" customFormat="1" ht="14.25" customHeight="1" x14ac:dyDescent="0.2">
      <c r="A220" s="431" t="s">
        <v>733</v>
      </c>
      <c r="B220" s="432" t="s">
        <v>45</v>
      </c>
      <c r="C220" s="423" t="s">
        <v>1129</v>
      </c>
      <c r="D220" s="423"/>
      <c r="E220" s="681">
        <v>93.864999999999995</v>
      </c>
      <c r="F220" s="460">
        <v>1859</v>
      </c>
      <c r="G220" s="460">
        <v>428</v>
      </c>
      <c r="H220" s="460">
        <v>2287</v>
      </c>
      <c r="I220" s="599">
        <v>24.364779204176202</v>
      </c>
      <c r="J220" s="451"/>
      <c r="K220" s="451"/>
      <c r="L220" s="683">
        <v>4</v>
      </c>
      <c r="M220" s="673">
        <v>4.26143930112396E-2</v>
      </c>
      <c r="N220" s="434"/>
      <c r="O220" s="454"/>
      <c r="P220" s="460">
        <v>2291</v>
      </c>
      <c r="Q220" s="673">
        <v>24.4073935971875</v>
      </c>
      <c r="R220" s="550"/>
      <c r="S220" s="557"/>
    </row>
    <row r="221" spans="1:19" s="488" customFormat="1" ht="14.25" customHeight="1" x14ac:dyDescent="0.2">
      <c r="A221" s="431" t="s">
        <v>964</v>
      </c>
      <c r="B221" s="432" t="s">
        <v>275</v>
      </c>
      <c r="C221" s="423" t="s">
        <v>1128</v>
      </c>
      <c r="D221" s="423"/>
      <c r="E221" s="682">
        <v>60.018999999999998</v>
      </c>
      <c r="F221" s="674">
        <v>540</v>
      </c>
      <c r="G221" s="675">
        <v>619</v>
      </c>
      <c r="H221" s="679">
        <v>1159</v>
      </c>
      <c r="I221" s="676">
        <v>19.310551658641401</v>
      </c>
      <c r="J221" s="677">
        <v>4</v>
      </c>
      <c r="K221" s="562"/>
      <c r="L221" s="685">
        <v>0</v>
      </c>
      <c r="M221" s="676">
        <v>0</v>
      </c>
      <c r="N221" s="555"/>
      <c r="O221" s="562"/>
      <c r="P221" s="675">
        <v>1159</v>
      </c>
      <c r="Q221" s="676">
        <v>19.310551658641401</v>
      </c>
      <c r="R221" s="561">
        <v>4</v>
      </c>
      <c r="S221" s="557"/>
    </row>
    <row r="222" spans="1:19" s="488" customFormat="1" ht="14.25" customHeight="1" x14ac:dyDescent="0.2">
      <c r="A222" s="431" t="s">
        <v>734</v>
      </c>
      <c r="B222" s="432" t="s">
        <v>46</v>
      </c>
      <c r="C222" s="423" t="s">
        <v>1129</v>
      </c>
      <c r="D222" s="423"/>
      <c r="E222" s="681">
        <v>38.521999999999998</v>
      </c>
      <c r="F222" s="460">
        <v>51</v>
      </c>
      <c r="G222" s="460">
        <v>130</v>
      </c>
      <c r="H222" s="460">
        <v>181</v>
      </c>
      <c r="I222" s="599">
        <v>4.6986137791391904</v>
      </c>
      <c r="J222" s="451"/>
      <c r="K222" s="451"/>
      <c r="L222" s="683">
        <v>0</v>
      </c>
      <c r="M222" s="673">
        <v>0</v>
      </c>
      <c r="N222" s="434"/>
      <c r="O222" s="454"/>
      <c r="P222" s="460">
        <v>181</v>
      </c>
      <c r="Q222" s="673">
        <v>4.6986137791391904</v>
      </c>
      <c r="R222" s="550"/>
      <c r="S222" s="557"/>
    </row>
    <row r="223" spans="1:19" s="488" customFormat="1" ht="14.25" customHeight="1" x14ac:dyDescent="0.2">
      <c r="A223" s="431" t="s">
        <v>878</v>
      </c>
      <c r="B223" s="432" t="s">
        <v>189</v>
      </c>
      <c r="C223" s="423" t="s">
        <v>1131</v>
      </c>
      <c r="D223" s="423"/>
      <c r="E223" s="681">
        <v>80.052999999999997</v>
      </c>
      <c r="F223" s="460">
        <v>49</v>
      </c>
      <c r="G223" s="460">
        <v>78</v>
      </c>
      <c r="H223" s="460">
        <v>127</v>
      </c>
      <c r="I223" s="599">
        <v>1.58644897755237</v>
      </c>
      <c r="J223" s="451"/>
      <c r="K223" s="451"/>
      <c r="L223" s="683">
        <v>27</v>
      </c>
      <c r="M223" s="673">
        <v>0.33727655428278802</v>
      </c>
      <c r="N223" s="434"/>
      <c r="O223" s="454"/>
      <c r="P223" s="460">
        <v>154</v>
      </c>
      <c r="Q223" s="673">
        <v>1.92372553183516</v>
      </c>
      <c r="R223" s="550"/>
      <c r="S223" s="557"/>
    </row>
    <row r="224" spans="1:19" s="488" customFormat="1" ht="14.25" customHeight="1" x14ac:dyDescent="0.2">
      <c r="A224" s="431" t="s">
        <v>1014</v>
      </c>
      <c r="B224" s="432" t="s">
        <v>326</v>
      </c>
      <c r="C224" s="423" t="s">
        <v>1133</v>
      </c>
      <c r="D224" s="423"/>
      <c r="E224" s="681">
        <v>114.008</v>
      </c>
      <c r="F224" s="460">
        <v>334</v>
      </c>
      <c r="G224" s="460">
        <v>566</v>
      </c>
      <c r="H224" s="460">
        <v>900</v>
      </c>
      <c r="I224" s="599">
        <v>7.8941828643604</v>
      </c>
      <c r="J224" s="451"/>
      <c r="K224" s="451"/>
      <c r="L224" s="683">
        <v>0</v>
      </c>
      <c r="M224" s="673">
        <v>0</v>
      </c>
      <c r="N224" s="434"/>
      <c r="O224" s="454"/>
      <c r="P224" s="460">
        <v>900</v>
      </c>
      <c r="Q224" s="673">
        <v>7.8941828643604</v>
      </c>
      <c r="R224" s="550"/>
      <c r="S224" s="557"/>
    </row>
    <row r="225" spans="1:19" s="488" customFormat="1" ht="14.25" customHeight="1" x14ac:dyDescent="0.2">
      <c r="A225" s="431" t="s">
        <v>1015</v>
      </c>
      <c r="B225" s="432" t="s">
        <v>327</v>
      </c>
      <c r="C225" s="423" t="s">
        <v>1133</v>
      </c>
      <c r="D225" s="423"/>
      <c r="E225" s="681">
        <v>66.72</v>
      </c>
      <c r="F225" s="460">
        <v>148</v>
      </c>
      <c r="G225" s="460">
        <v>258</v>
      </c>
      <c r="H225" s="460">
        <v>406</v>
      </c>
      <c r="I225" s="599">
        <v>6.0851318944844097</v>
      </c>
      <c r="J225" s="451"/>
      <c r="K225" s="451"/>
      <c r="L225" s="683">
        <v>45</v>
      </c>
      <c r="M225" s="673">
        <v>0.67446043165467595</v>
      </c>
      <c r="N225" s="434"/>
      <c r="O225" s="454"/>
      <c r="P225" s="460">
        <v>451</v>
      </c>
      <c r="Q225" s="673">
        <v>6.7595923261390896</v>
      </c>
      <c r="R225" s="550"/>
      <c r="S225" s="557"/>
    </row>
    <row r="226" spans="1:19" s="488" customFormat="1" ht="14.25" customHeight="1" x14ac:dyDescent="0.2">
      <c r="A226" s="431" t="s">
        <v>965</v>
      </c>
      <c r="B226" s="432" t="s">
        <v>276</v>
      </c>
      <c r="C226" s="423" t="s">
        <v>1128</v>
      </c>
      <c r="D226" s="423"/>
      <c r="E226" s="681">
        <v>90.384</v>
      </c>
      <c r="F226" s="460">
        <v>1106</v>
      </c>
      <c r="G226" s="460">
        <v>112</v>
      </c>
      <c r="H226" s="460">
        <v>1218</v>
      </c>
      <c r="I226" s="599">
        <v>13.475836431226799</v>
      </c>
      <c r="J226" s="451"/>
      <c r="K226" s="451"/>
      <c r="L226" s="683">
        <v>0</v>
      </c>
      <c r="M226" s="673">
        <v>0</v>
      </c>
      <c r="N226" s="434"/>
      <c r="O226" s="454"/>
      <c r="P226" s="460">
        <v>1218</v>
      </c>
      <c r="Q226" s="673">
        <v>13.475836431226799</v>
      </c>
      <c r="R226" s="550"/>
      <c r="S226" s="557"/>
    </row>
    <row r="227" spans="1:19" s="488" customFormat="1" ht="14.25" customHeight="1" x14ac:dyDescent="0.2">
      <c r="A227" s="431" t="s">
        <v>735</v>
      </c>
      <c r="B227" s="432" t="s">
        <v>47</v>
      </c>
      <c r="C227" s="423" t="s">
        <v>1129</v>
      </c>
      <c r="D227" s="423"/>
      <c r="E227" s="681">
        <v>58.71</v>
      </c>
      <c r="F227" s="460">
        <v>200</v>
      </c>
      <c r="G227" s="460">
        <v>319</v>
      </c>
      <c r="H227" s="460">
        <v>519</v>
      </c>
      <c r="I227" s="599">
        <v>8.8400613183444108</v>
      </c>
      <c r="J227" s="451"/>
      <c r="K227" s="451"/>
      <c r="L227" s="683">
        <v>0</v>
      </c>
      <c r="M227" s="673">
        <v>0</v>
      </c>
      <c r="N227" s="434"/>
      <c r="O227" s="454"/>
      <c r="P227" s="460">
        <v>519</v>
      </c>
      <c r="Q227" s="673">
        <v>8.8400613183444108</v>
      </c>
      <c r="R227" s="550"/>
      <c r="S227" s="557"/>
    </row>
    <row r="228" spans="1:19" s="488" customFormat="1" ht="14.25" customHeight="1" x14ac:dyDescent="0.2">
      <c r="A228" s="431" t="s">
        <v>1016</v>
      </c>
      <c r="B228" s="432" t="s">
        <v>328</v>
      </c>
      <c r="C228" s="423" t="s">
        <v>1133</v>
      </c>
      <c r="D228" s="423"/>
      <c r="E228" s="681">
        <v>20.245000000000001</v>
      </c>
      <c r="F228" s="460">
        <v>193</v>
      </c>
      <c r="G228" s="460">
        <v>39</v>
      </c>
      <c r="H228" s="460">
        <v>232</v>
      </c>
      <c r="I228" s="599">
        <v>11.4596196591751</v>
      </c>
      <c r="J228" s="451"/>
      <c r="K228" s="451"/>
      <c r="L228" s="683">
        <v>17</v>
      </c>
      <c r="M228" s="673">
        <v>0.83971350950852097</v>
      </c>
      <c r="N228" s="434"/>
      <c r="O228" s="454"/>
      <c r="P228" s="460">
        <v>249</v>
      </c>
      <c r="Q228" s="673">
        <v>12.299333168683599</v>
      </c>
      <c r="R228" s="550"/>
      <c r="S228" s="557"/>
    </row>
    <row r="229" spans="1:19" s="488" customFormat="1" ht="14.25" customHeight="1" x14ac:dyDescent="0.2">
      <c r="A229" s="431" t="s">
        <v>966</v>
      </c>
      <c r="B229" s="432" t="s">
        <v>277</v>
      </c>
      <c r="C229" s="423" t="s">
        <v>1128</v>
      </c>
      <c r="D229" s="423"/>
      <c r="E229" s="681">
        <v>66.629000000000005</v>
      </c>
      <c r="F229" s="460">
        <v>103</v>
      </c>
      <c r="G229" s="460">
        <v>254</v>
      </c>
      <c r="H229" s="460">
        <v>357</v>
      </c>
      <c r="I229" s="599">
        <v>5.3580272854162603</v>
      </c>
      <c r="J229" s="451"/>
      <c r="K229" s="451"/>
      <c r="L229" s="683">
        <v>5</v>
      </c>
      <c r="M229" s="673">
        <v>7.5042398955409803E-2</v>
      </c>
      <c r="N229" s="434"/>
      <c r="O229" s="454"/>
      <c r="P229" s="460">
        <v>362</v>
      </c>
      <c r="Q229" s="673">
        <v>5.4330696843716701</v>
      </c>
      <c r="R229" s="550"/>
      <c r="S229" s="557"/>
    </row>
    <row r="230" spans="1:19" s="488" customFormat="1" ht="14.25" customHeight="1" x14ac:dyDescent="0.2">
      <c r="A230" s="431" t="s">
        <v>920</v>
      </c>
      <c r="B230" s="432" t="s">
        <v>231</v>
      </c>
      <c r="C230" s="423" t="s">
        <v>1166</v>
      </c>
      <c r="D230" s="423"/>
      <c r="E230" s="681">
        <v>111.77200000000001</v>
      </c>
      <c r="F230" s="460">
        <v>1754</v>
      </c>
      <c r="G230" s="460">
        <v>364</v>
      </c>
      <c r="H230" s="460">
        <v>2118</v>
      </c>
      <c r="I230" s="599">
        <v>18.949289625308701</v>
      </c>
      <c r="J230" s="451"/>
      <c r="K230" s="451"/>
      <c r="L230" s="683">
        <v>2</v>
      </c>
      <c r="M230" s="673">
        <v>1.7893569051283E-2</v>
      </c>
      <c r="N230" s="434"/>
      <c r="O230" s="454"/>
      <c r="P230" s="460">
        <v>2120</v>
      </c>
      <c r="Q230" s="673">
        <v>18.967183194359901</v>
      </c>
      <c r="R230" s="550"/>
      <c r="S230" s="557"/>
    </row>
    <row r="231" spans="1:19" s="488" customFormat="1" ht="14.25" customHeight="1" x14ac:dyDescent="0.2">
      <c r="A231" s="431" t="s">
        <v>708</v>
      </c>
      <c r="B231" s="432" t="s">
        <v>20</v>
      </c>
      <c r="C231" s="423" t="s">
        <v>1135</v>
      </c>
      <c r="D231" s="423"/>
      <c r="E231" s="681">
        <v>60.555</v>
      </c>
      <c r="F231" s="460">
        <v>161</v>
      </c>
      <c r="G231" s="460">
        <v>265</v>
      </c>
      <c r="H231" s="460">
        <v>426</v>
      </c>
      <c r="I231" s="599">
        <v>7.0349269259350997</v>
      </c>
      <c r="J231" s="451"/>
      <c r="K231" s="451"/>
      <c r="L231" s="683">
        <v>6</v>
      </c>
      <c r="M231" s="673">
        <v>9.9083477830071806E-2</v>
      </c>
      <c r="N231" s="434"/>
      <c r="O231" s="454"/>
      <c r="P231" s="460">
        <v>432</v>
      </c>
      <c r="Q231" s="673">
        <v>7.1340104037651697</v>
      </c>
      <c r="R231" s="550"/>
      <c r="S231" s="557"/>
    </row>
    <row r="232" spans="1:19" s="488" customFormat="1" ht="14.25" customHeight="1" x14ac:dyDescent="0.2">
      <c r="A232" s="431" t="s">
        <v>828</v>
      </c>
      <c r="B232" s="432" t="s">
        <v>140</v>
      </c>
      <c r="C232" s="423" t="s">
        <v>1134</v>
      </c>
      <c r="D232" s="423"/>
      <c r="E232" s="681">
        <v>35.716000000000001</v>
      </c>
      <c r="F232" s="460">
        <v>39</v>
      </c>
      <c r="G232" s="460">
        <v>97</v>
      </c>
      <c r="H232" s="460">
        <v>136</v>
      </c>
      <c r="I232" s="599">
        <v>3.8078172247732098</v>
      </c>
      <c r="J232" s="451"/>
      <c r="K232" s="451"/>
      <c r="L232" s="683">
        <v>16</v>
      </c>
      <c r="M232" s="673">
        <v>0.44797849703214199</v>
      </c>
      <c r="N232" s="434"/>
      <c r="O232" s="454"/>
      <c r="P232" s="460">
        <v>152</v>
      </c>
      <c r="Q232" s="673">
        <v>4.2557957218053497</v>
      </c>
      <c r="R232" s="550"/>
      <c r="S232" s="557"/>
    </row>
    <row r="233" spans="1:19" s="488" customFormat="1" ht="14.25" customHeight="1" x14ac:dyDescent="0.2">
      <c r="A233" s="431" t="s">
        <v>967</v>
      </c>
      <c r="B233" s="432" t="s">
        <v>278</v>
      </c>
      <c r="C233" s="423" t="s">
        <v>1128</v>
      </c>
      <c r="D233" s="423"/>
      <c r="E233" s="681">
        <v>60.362000000000002</v>
      </c>
      <c r="F233" s="460">
        <v>67</v>
      </c>
      <c r="G233" s="460">
        <v>178</v>
      </c>
      <c r="H233" s="460">
        <v>245</v>
      </c>
      <c r="I233" s="599">
        <v>4.0588449686889101</v>
      </c>
      <c r="J233" s="451"/>
      <c r="K233" s="451"/>
      <c r="L233" s="683">
        <v>0</v>
      </c>
      <c r="M233" s="673">
        <v>0</v>
      </c>
      <c r="N233" s="434"/>
      <c r="O233" s="454"/>
      <c r="P233" s="460">
        <v>245</v>
      </c>
      <c r="Q233" s="673">
        <v>4.0588449686889101</v>
      </c>
      <c r="R233" s="550"/>
      <c r="S233" s="557"/>
    </row>
    <row r="234" spans="1:19" s="488" customFormat="1" ht="14.25" customHeight="1" x14ac:dyDescent="0.2">
      <c r="A234" s="431" t="s">
        <v>736</v>
      </c>
      <c r="B234" s="432" t="s">
        <v>48</v>
      </c>
      <c r="C234" s="423" t="s">
        <v>1129</v>
      </c>
      <c r="D234" s="423"/>
      <c r="E234" s="681">
        <v>25.305</v>
      </c>
      <c r="F234" s="460">
        <v>1</v>
      </c>
      <c r="G234" s="460">
        <v>21</v>
      </c>
      <c r="H234" s="460">
        <v>22</v>
      </c>
      <c r="I234" s="599">
        <v>0.86939340051373204</v>
      </c>
      <c r="J234" s="451"/>
      <c r="K234" s="451"/>
      <c r="L234" s="683">
        <v>0</v>
      </c>
      <c r="M234" s="673">
        <v>0</v>
      </c>
      <c r="N234" s="434"/>
      <c r="O234" s="454"/>
      <c r="P234" s="460">
        <v>22</v>
      </c>
      <c r="Q234" s="673">
        <v>0.86939340051373204</v>
      </c>
      <c r="R234" s="550"/>
      <c r="S234" s="557"/>
    </row>
    <row r="235" spans="1:19" s="488" customFormat="1" ht="14.25" customHeight="1" x14ac:dyDescent="0.2">
      <c r="A235" s="431" t="s">
        <v>921</v>
      </c>
      <c r="B235" s="432" t="s">
        <v>232</v>
      </c>
      <c r="C235" s="423" t="s">
        <v>1166</v>
      </c>
      <c r="D235" s="423"/>
      <c r="E235" s="681">
        <v>86.247</v>
      </c>
      <c r="F235" s="460">
        <v>111</v>
      </c>
      <c r="G235" s="460">
        <v>85</v>
      </c>
      <c r="H235" s="460">
        <v>196</v>
      </c>
      <c r="I235" s="599">
        <v>2.27254281308335</v>
      </c>
      <c r="J235" s="451"/>
      <c r="K235" s="451"/>
      <c r="L235" s="683">
        <v>3</v>
      </c>
      <c r="M235" s="673">
        <v>3.47838185676023E-2</v>
      </c>
      <c r="N235" s="434"/>
      <c r="O235" s="454"/>
      <c r="P235" s="460">
        <v>199</v>
      </c>
      <c r="Q235" s="673">
        <v>2.3073266316509602</v>
      </c>
      <c r="R235" s="550"/>
      <c r="S235" s="557"/>
    </row>
    <row r="236" spans="1:19" s="488" customFormat="1" ht="14.25" customHeight="1" x14ac:dyDescent="0.2">
      <c r="A236" s="431" t="s">
        <v>766</v>
      </c>
      <c r="B236" s="432" t="s">
        <v>78</v>
      </c>
      <c r="C236" s="423" t="s">
        <v>1132</v>
      </c>
      <c r="D236" s="423"/>
      <c r="E236" s="681">
        <v>21.446999999999999</v>
      </c>
      <c r="F236" s="460">
        <v>300</v>
      </c>
      <c r="G236" s="460">
        <v>80</v>
      </c>
      <c r="H236" s="460">
        <v>380</v>
      </c>
      <c r="I236" s="599">
        <v>17.718095770970301</v>
      </c>
      <c r="J236" s="451"/>
      <c r="K236" s="451"/>
      <c r="L236" s="683">
        <v>13</v>
      </c>
      <c r="M236" s="673">
        <v>0.60614538163845799</v>
      </c>
      <c r="N236" s="434"/>
      <c r="O236" s="454"/>
      <c r="P236" s="460">
        <v>393</v>
      </c>
      <c r="Q236" s="673">
        <v>18.324241152608799</v>
      </c>
      <c r="R236" s="550"/>
      <c r="S236" s="557"/>
    </row>
    <row r="237" spans="1:19" s="488" customFormat="1" ht="14.25" customHeight="1" x14ac:dyDescent="0.2">
      <c r="A237" s="431" t="s">
        <v>737</v>
      </c>
      <c r="B237" s="432" t="s">
        <v>49</v>
      </c>
      <c r="C237" s="423" t="s">
        <v>1129</v>
      </c>
      <c r="D237" s="423"/>
      <c r="E237" s="681">
        <v>90.313000000000002</v>
      </c>
      <c r="F237" s="460">
        <v>1376</v>
      </c>
      <c r="G237" s="460">
        <v>335</v>
      </c>
      <c r="H237" s="460">
        <v>1711</v>
      </c>
      <c r="I237" s="599">
        <v>18.945223832670798</v>
      </c>
      <c r="J237" s="451"/>
      <c r="K237" s="451"/>
      <c r="L237" s="683">
        <v>57</v>
      </c>
      <c r="M237" s="673">
        <v>0.63113837432041897</v>
      </c>
      <c r="N237" s="434"/>
      <c r="O237" s="454"/>
      <c r="P237" s="460">
        <v>1768</v>
      </c>
      <c r="Q237" s="673">
        <v>19.576362206991199</v>
      </c>
      <c r="R237" s="550"/>
      <c r="S237" s="557"/>
    </row>
    <row r="238" spans="1:19" s="488" customFormat="1" ht="14.25" customHeight="1" x14ac:dyDescent="0.2">
      <c r="A238" s="431" t="s">
        <v>879</v>
      </c>
      <c r="B238" s="432" t="s">
        <v>190</v>
      </c>
      <c r="C238" s="423" t="s">
        <v>1131</v>
      </c>
      <c r="D238" s="423"/>
      <c r="E238" s="681">
        <v>35.003</v>
      </c>
      <c r="F238" s="460">
        <v>48</v>
      </c>
      <c r="G238" s="460">
        <v>59</v>
      </c>
      <c r="H238" s="460">
        <v>107</v>
      </c>
      <c r="I238" s="599">
        <v>3.0568808387852502</v>
      </c>
      <c r="J238" s="451"/>
      <c r="K238" s="451"/>
      <c r="L238" s="683">
        <v>0</v>
      </c>
      <c r="M238" s="673">
        <v>0</v>
      </c>
      <c r="N238" s="434"/>
      <c r="O238" s="454"/>
      <c r="P238" s="460">
        <v>107</v>
      </c>
      <c r="Q238" s="673">
        <v>3.0568808387852502</v>
      </c>
      <c r="R238" s="550"/>
      <c r="S238" s="557"/>
    </row>
    <row r="239" spans="1:19" s="488" customFormat="1" ht="14.25" customHeight="1" x14ac:dyDescent="0.2">
      <c r="A239" s="431" t="s">
        <v>738</v>
      </c>
      <c r="B239" s="432" t="s">
        <v>50</v>
      </c>
      <c r="C239" s="423" t="s">
        <v>1129</v>
      </c>
      <c r="D239" s="423"/>
      <c r="E239" s="681">
        <v>30.309000000000001</v>
      </c>
      <c r="F239" s="460">
        <v>35</v>
      </c>
      <c r="G239" s="460">
        <v>181</v>
      </c>
      <c r="H239" s="460">
        <v>216</v>
      </c>
      <c r="I239" s="599">
        <v>7.1265960605760696</v>
      </c>
      <c r="J239" s="451"/>
      <c r="K239" s="451"/>
      <c r="L239" s="683">
        <v>1</v>
      </c>
      <c r="M239" s="673">
        <v>3.2993500280444801E-2</v>
      </c>
      <c r="N239" s="434"/>
      <c r="O239" s="454"/>
      <c r="P239" s="460">
        <v>217</v>
      </c>
      <c r="Q239" s="673">
        <v>7.1595895608565101</v>
      </c>
      <c r="R239" s="550"/>
      <c r="S239" s="557"/>
    </row>
    <row r="240" spans="1:19" s="488" customFormat="1" ht="14.25" customHeight="1" x14ac:dyDescent="0.2">
      <c r="A240" s="431" t="s">
        <v>968</v>
      </c>
      <c r="B240" s="432" t="s">
        <v>279</v>
      </c>
      <c r="C240" s="423" t="s">
        <v>1128</v>
      </c>
      <c r="D240" s="423"/>
      <c r="E240" s="681">
        <v>43.091000000000001</v>
      </c>
      <c r="F240" s="460">
        <v>49</v>
      </c>
      <c r="G240" s="460">
        <v>45</v>
      </c>
      <c r="H240" s="460">
        <v>94</v>
      </c>
      <c r="I240" s="599">
        <v>2.1814299969831299</v>
      </c>
      <c r="J240" s="451"/>
      <c r="K240" s="451"/>
      <c r="L240" s="683">
        <v>22</v>
      </c>
      <c r="M240" s="673">
        <v>0.51054744610243397</v>
      </c>
      <c r="N240" s="434"/>
      <c r="O240" s="454"/>
      <c r="P240" s="460">
        <v>116</v>
      </c>
      <c r="Q240" s="673">
        <v>2.6919774430855599</v>
      </c>
      <c r="R240" s="550"/>
      <c r="S240" s="557"/>
    </row>
    <row r="241" spans="1:19" s="488" customFormat="1" ht="14.25" customHeight="1" x14ac:dyDescent="0.2">
      <c r="A241" s="431" t="s">
        <v>767</v>
      </c>
      <c r="B241" s="432" t="s">
        <v>79</v>
      </c>
      <c r="C241" s="423" t="s">
        <v>1132</v>
      </c>
      <c r="D241" s="423"/>
      <c r="E241" s="681">
        <v>111.486</v>
      </c>
      <c r="F241" s="460">
        <v>125</v>
      </c>
      <c r="G241" s="460">
        <v>535</v>
      </c>
      <c r="H241" s="460">
        <v>660</v>
      </c>
      <c r="I241" s="599">
        <v>5.9200258328400004</v>
      </c>
      <c r="J241" s="451"/>
      <c r="K241" s="451"/>
      <c r="L241" s="683">
        <v>63</v>
      </c>
      <c r="M241" s="673">
        <v>0.56509337495290901</v>
      </c>
      <c r="N241" s="434"/>
      <c r="O241" s="454"/>
      <c r="P241" s="460">
        <v>723</v>
      </c>
      <c r="Q241" s="673">
        <v>6.4851192077929101</v>
      </c>
      <c r="R241" s="550"/>
      <c r="S241" s="557"/>
    </row>
    <row r="242" spans="1:19" s="488" customFormat="1" ht="14.25" customHeight="1" x14ac:dyDescent="0.2">
      <c r="A242" s="431" t="s">
        <v>829</v>
      </c>
      <c r="B242" s="432" t="s">
        <v>141</v>
      </c>
      <c r="C242" s="423" t="s">
        <v>1134</v>
      </c>
      <c r="D242" s="423"/>
      <c r="E242" s="681">
        <v>44.447000000000003</v>
      </c>
      <c r="F242" s="460">
        <v>74</v>
      </c>
      <c r="G242" s="460">
        <v>80</v>
      </c>
      <c r="H242" s="460">
        <v>154</v>
      </c>
      <c r="I242" s="599">
        <v>3.4648007739555</v>
      </c>
      <c r="J242" s="451"/>
      <c r="K242" s="451"/>
      <c r="L242" s="683">
        <v>21</v>
      </c>
      <c r="M242" s="673">
        <v>0.472472832812113</v>
      </c>
      <c r="N242" s="434"/>
      <c r="O242" s="454"/>
      <c r="P242" s="460">
        <v>175</v>
      </c>
      <c r="Q242" s="673">
        <v>3.9372736067676102</v>
      </c>
      <c r="R242" s="550"/>
      <c r="S242" s="557"/>
    </row>
    <row r="243" spans="1:19" s="488" customFormat="1" ht="14.25" customHeight="1" x14ac:dyDescent="0.2">
      <c r="A243" s="431" t="s">
        <v>969</v>
      </c>
      <c r="B243" s="432" t="s">
        <v>280</v>
      </c>
      <c r="C243" s="423" t="s">
        <v>1128</v>
      </c>
      <c r="D243" s="423"/>
      <c r="E243" s="681">
        <v>35.378999999999998</v>
      </c>
      <c r="F243" s="460">
        <v>23</v>
      </c>
      <c r="G243" s="460">
        <v>47</v>
      </c>
      <c r="H243" s="460">
        <v>70</v>
      </c>
      <c r="I243" s="599">
        <v>1.9785748607931299</v>
      </c>
      <c r="J243" s="451"/>
      <c r="K243" s="451"/>
      <c r="L243" s="683">
        <v>5</v>
      </c>
      <c r="M243" s="673">
        <v>0.141326775770938</v>
      </c>
      <c r="N243" s="434"/>
      <c r="O243" s="454"/>
      <c r="P243" s="460">
        <v>75</v>
      </c>
      <c r="Q243" s="673">
        <v>2.1199016365640602</v>
      </c>
      <c r="R243" s="550"/>
      <c r="S243" s="557"/>
    </row>
    <row r="244" spans="1:19" s="488" customFormat="1" ht="14.25" customHeight="1" x14ac:dyDescent="0.2">
      <c r="A244" s="431" t="s">
        <v>807</v>
      </c>
      <c r="B244" s="432" t="s">
        <v>119</v>
      </c>
      <c r="C244" s="423" t="s">
        <v>1130</v>
      </c>
      <c r="D244" s="423"/>
      <c r="E244" s="681">
        <v>48.570999999999998</v>
      </c>
      <c r="F244" s="460">
        <v>38</v>
      </c>
      <c r="G244" s="460">
        <v>230</v>
      </c>
      <c r="H244" s="460">
        <v>268</v>
      </c>
      <c r="I244" s="599">
        <v>5.5176957443742198</v>
      </c>
      <c r="J244" s="451"/>
      <c r="K244" s="451"/>
      <c r="L244" s="683">
        <v>0</v>
      </c>
      <c r="M244" s="673">
        <v>0</v>
      </c>
      <c r="N244" s="434"/>
      <c r="O244" s="454"/>
      <c r="P244" s="460">
        <v>268</v>
      </c>
      <c r="Q244" s="673">
        <v>5.5176957443742198</v>
      </c>
      <c r="R244" s="550"/>
      <c r="S244" s="557"/>
    </row>
    <row r="245" spans="1:19" s="488" customFormat="1" ht="14.25" customHeight="1" x14ac:dyDescent="0.2">
      <c r="A245" s="431" t="s">
        <v>970</v>
      </c>
      <c r="B245" s="432" t="s">
        <v>281</v>
      </c>
      <c r="C245" s="423" t="s">
        <v>1128</v>
      </c>
      <c r="D245" s="423"/>
      <c r="E245" s="681">
        <v>38.359000000000002</v>
      </c>
      <c r="F245" s="460">
        <v>87</v>
      </c>
      <c r="G245" s="460">
        <v>283</v>
      </c>
      <c r="H245" s="460">
        <v>370</v>
      </c>
      <c r="I245" s="599">
        <v>9.6457154774629199</v>
      </c>
      <c r="J245" s="451"/>
      <c r="K245" s="451"/>
      <c r="L245" s="683">
        <v>16</v>
      </c>
      <c r="M245" s="673">
        <v>0.417112020647045</v>
      </c>
      <c r="N245" s="434"/>
      <c r="O245" s="454"/>
      <c r="P245" s="460">
        <v>386</v>
      </c>
      <c r="Q245" s="673">
        <v>10.06282749811</v>
      </c>
      <c r="R245" s="550"/>
      <c r="S245" s="557"/>
    </row>
    <row r="246" spans="1:19" s="488" customFormat="1" ht="14.25" customHeight="1" x14ac:dyDescent="0.2">
      <c r="A246" s="431" t="s">
        <v>808</v>
      </c>
      <c r="B246" s="432" t="s">
        <v>120</v>
      </c>
      <c r="C246" s="423" t="s">
        <v>1130</v>
      </c>
      <c r="D246" s="423"/>
      <c r="E246" s="682">
        <v>15.861000000000001</v>
      </c>
      <c r="F246" s="674">
        <v>332</v>
      </c>
      <c r="G246" s="675">
        <v>74</v>
      </c>
      <c r="H246" s="675">
        <v>406</v>
      </c>
      <c r="I246" s="676">
        <v>25.5973772145514</v>
      </c>
      <c r="J246" s="677">
        <v>1</v>
      </c>
      <c r="K246" s="562"/>
      <c r="L246" s="684">
        <v>18</v>
      </c>
      <c r="M246" s="676">
        <v>1.1348590883298699</v>
      </c>
      <c r="N246" s="561">
        <v>1</v>
      </c>
      <c r="O246" s="562"/>
      <c r="P246" s="675">
        <v>424</v>
      </c>
      <c r="Q246" s="676">
        <v>26.732236302881301</v>
      </c>
      <c r="R246" s="561">
        <v>1</v>
      </c>
      <c r="S246" s="557"/>
    </row>
    <row r="247" spans="1:19" s="488" customFormat="1" ht="14.25" customHeight="1" x14ac:dyDescent="0.2">
      <c r="A247" s="431" t="s">
        <v>768</v>
      </c>
      <c r="B247" s="432" t="s">
        <v>80</v>
      </c>
      <c r="C247" s="423" t="s">
        <v>1132</v>
      </c>
      <c r="D247" s="423"/>
      <c r="E247" s="681">
        <v>23.518999999999998</v>
      </c>
      <c r="F247" s="460">
        <v>64</v>
      </c>
      <c r="G247" s="460">
        <v>118</v>
      </c>
      <c r="H247" s="460">
        <v>182</v>
      </c>
      <c r="I247" s="599">
        <v>7.7384242527318303</v>
      </c>
      <c r="J247" s="451"/>
      <c r="K247" s="451"/>
      <c r="L247" s="683">
        <v>1</v>
      </c>
      <c r="M247" s="673">
        <v>4.25188145754496E-2</v>
      </c>
      <c r="N247" s="434"/>
      <c r="O247" s="454"/>
      <c r="P247" s="460">
        <v>183</v>
      </c>
      <c r="Q247" s="673">
        <v>7.7809430673072804</v>
      </c>
      <c r="R247" s="550"/>
      <c r="S247" s="557"/>
    </row>
    <row r="248" spans="1:19" s="488" customFormat="1" ht="14.25" customHeight="1" x14ac:dyDescent="0.2">
      <c r="A248" s="431" t="s">
        <v>739</v>
      </c>
      <c r="B248" s="432" t="s">
        <v>51</v>
      </c>
      <c r="C248" s="423" t="s">
        <v>1129</v>
      </c>
      <c r="D248" s="423"/>
      <c r="E248" s="681">
        <v>112.614</v>
      </c>
      <c r="F248" s="460">
        <v>54</v>
      </c>
      <c r="G248" s="460">
        <v>323</v>
      </c>
      <c r="H248" s="460">
        <v>377</v>
      </c>
      <c r="I248" s="599">
        <v>3.34771875610492</v>
      </c>
      <c r="J248" s="451"/>
      <c r="K248" s="451"/>
      <c r="L248" s="683">
        <v>38</v>
      </c>
      <c r="M248" s="673">
        <v>0.337435842790417</v>
      </c>
      <c r="N248" s="434"/>
      <c r="O248" s="454"/>
      <c r="P248" s="460">
        <v>415</v>
      </c>
      <c r="Q248" s="673">
        <v>3.6851545988953398</v>
      </c>
      <c r="R248" s="550"/>
      <c r="S248" s="557"/>
    </row>
    <row r="249" spans="1:19" s="488" customFormat="1" ht="14.25" customHeight="1" x14ac:dyDescent="0.2">
      <c r="A249" s="431" t="s">
        <v>830</v>
      </c>
      <c r="B249" s="432" t="s">
        <v>142</v>
      </c>
      <c r="C249" s="423" t="s">
        <v>1134</v>
      </c>
      <c r="D249" s="423"/>
      <c r="E249" s="681">
        <v>128.84399999999999</v>
      </c>
      <c r="F249" s="460">
        <v>959</v>
      </c>
      <c r="G249" s="460">
        <v>521</v>
      </c>
      <c r="H249" s="460">
        <v>1480</v>
      </c>
      <c r="I249" s="599">
        <v>11.486759181646001</v>
      </c>
      <c r="J249" s="451"/>
      <c r="K249" s="451"/>
      <c r="L249" s="683">
        <v>24</v>
      </c>
      <c r="M249" s="673">
        <v>0.186271770513179</v>
      </c>
      <c r="N249" s="434"/>
      <c r="O249" s="454"/>
      <c r="P249" s="460">
        <v>1504</v>
      </c>
      <c r="Q249" s="673">
        <v>11.6730309521592</v>
      </c>
      <c r="R249" s="550"/>
      <c r="S249" s="557"/>
    </row>
    <row r="250" spans="1:19" s="488" customFormat="1" ht="14.25" customHeight="1" x14ac:dyDescent="0.2">
      <c r="A250" s="431" t="s">
        <v>769</v>
      </c>
      <c r="B250" s="432" t="s">
        <v>81</v>
      </c>
      <c r="C250" s="423" t="s">
        <v>1132</v>
      </c>
      <c r="D250" s="423"/>
      <c r="E250" s="681">
        <v>49.92</v>
      </c>
      <c r="F250" s="460">
        <v>99</v>
      </c>
      <c r="G250" s="460">
        <v>398</v>
      </c>
      <c r="H250" s="460">
        <v>497</v>
      </c>
      <c r="I250" s="599">
        <v>9.9559294871794908</v>
      </c>
      <c r="J250" s="451"/>
      <c r="K250" s="451"/>
      <c r="L250" s="683">
        <v>2</v>
      </c>
      <c r="M250" s="673">
        <v>4.0064102564102602E-2</v>
      </c>
      <c r="N250" s="434"/>
      <c r="O250" s="454"/>
      <c r="P250" s="460">
        <v>499</v>
      </c>
      <c r="Q250" s="673">
        <v>9.9959935897435894</v>
      </c>
      <c r="R250" s="550"/>
      <c r="S250" s="557"/>
    </row>
    <row r="251" spans="1:19" s="488" customFormat="1" ht="14.25" customHeight="1" x14ac:dyDescent="0.2">
      <c r="A251" s="431" t="s">
        <v>1017</v>
      </c>
      <c r="B251" s="432" t="s">
        <v>329</v>
      </c>
      <c r="C251" s="423" t="s">
        <v>1133</v>
      </c>
      <c r="D251" s="423"/>
      <c r="E251" s="681">
        <v>52.76</v>
      </c>
      <c r="F251" s="460">
        <v>341</v>
      </c>
      <c r="G251" s="460">
        <v>185</v>
      </c>
      <c r="H251" s="460">
        <v>526</v>
      </c>
      <c r="I251" s="599">
        <v>9.9696739954510996</v>
      </c>
      <c r="J251" s="451"/>
      <c r="K251" s="451"/>
      <c r="L251" s="683">
        <v>0</v>
      </c>
      <c r="M251" s="673">
        <v>0</v>
      </c>
      <c r="N251" s="434"/>
      <c r="O251" s="454"/>
      <c r="P251" s="460">
        <v>526</v>
      </c>
      <c r="Q251" s="673">
        <v>9.9696739954510996</v>
      </c>
      <c r="R251" s="550"/>
      <c r="S251" s="557"/>
    </row>
    <row r="252" spans="1:19" s="488" customFormat="1" ht="14.25" customHeight="1" x14ac:dyDescent="0.2">
      <c r="A252" s="431" t="s">
        <v>740</v>
      </c>
      <c r="B252" s="432" t="s">
        <v>52</v>
      </c>
      <c r="C252" s="423" t="s">
        <v>1129</v>
      </c>
      <c r="D252" s="423"/>
      <c r="E252" s="681">
        <v>121.136</v>
      </c>
      <c r="F252" s="460">
        <v>21</v>
      </c>
      <c r="G252" s="460">
        <v>173</v>
      </c>
      <c r="H252" s="460">
        <v>194</v>
      </c>
      <c r="I252" s="599">
        <v>1.60150574560824</v>
      </c>
      <c r="J252" s="451"/>
      <c r="K252" s="451"/>
      <c r="L252" s="683">
        <v>12</v>
      </c>
      <c r="M252" s="673">
        <v>9.9062211068551106E-2</v>
      </c>
      <c r="N252" s="434"/>
      <c r="O252" s="454"/>
      <c r="P252" s="460">
        <v>206</v>
      </c>
      <c r="Q252" s="673">
        <v>1.7005679566767899</v>
      </c>
      <c r="R252" s="550"/>
      <c r="S252" s="557"/>
    </row>
    <row r="253" spans="1:19" s="488" customFormat="1" ht="14.25" customHeight="1" x14ac:dyDescent="0.2">
      <c r="A253" s="431" t="s">
        <v>770</v>
      </c>
      <c r="B253" s="432" t="s">
        <v>82</v>
      </c>
      <c r="C253" s="423" t="s">
        <v>1132</v>
      </c>
      <c r="D253" s="423"/>
      <c r="E253" s="681">
        <v>36.661000000000001</v>
      </c>
      <c r="F253" s="460">
        <v>116</v>
      </c>
      <c r="G253" s="460">
        <v>157</v>
      </c>
      <c r="H253" s="460">
        <v>273</v>
      </c>
      <c r="I253" s="599">
        <v>7.4466053844685103</v>
      </c>
      <c r="J253" s="451"/>
      <c r="K253" s="451"/>
      <c r="L253" s="683">
        <v>9</v>
      </c>
      <c r="M253" s="673">
        <v>0.245492485202259</v>
      </c>
      <c r="N253" s="434"/>
      <c r="O253" s="454"/>
      <c r="P253" s="460">
        <v>282</v>
      </c>
      <c r="Q253" s="673">
        <v>7.6920978696707696</v>
      </c>
      <c r="R253" s="550"/>
      <c r="S253" s="557"/>
    </row>
    <row r="254" spans="1:19" s="488" customFormat="1" ht="14.25" customHeight="1" x14ac:dyDescent="0.2">
      <c r="A254" s="431" t="s">
        <v>971</v>
      </c>
      <c r="B254" s="432" t="s">
        <v>282</v>
      </c>
      <c r="C254" s="423" t="s">
        <v>1128</v>
      </c>
      <c r="D254" s="423"/>
      <c r="E254" s="681">
        <v>49.744999999999997</v>
      </c>
      <c r="F254" s="460">
        <v>24</v>
      </c>
      <c r="G254" s="460">
        <v>95</v>
      </c>
      <c r="H254" s="460">
        <v>119</v>
      </c>
      <c r="I254" s="599">
        <v>2.3922002211277502</v>
      </c>
      <c r="J254" s="451"/>
      <c r="K254" s="451"/>
      <c r="L254" s="683">
        <v>2</v>
      </c>
      <c r="M254" s="673">
        <v>4.0205045733239499E-2</v>
      </c>
      <c r="N254" s="434"/>
      <c r="O254" s="454"/>
      <c r="P254" s="460">
        <v>121</v>
      </c>
      <c r="Q254" s="673">
        <v>2.4324052668609899</v>
      </c>
      <c r="R254" s="550"/>
      <c r="S254" s="557"/>
    </row>
    <row r="255" spans="1:19" s="488" customFormat="1" ht="14.25" customHeight="1" x14ac:dyDescent="0.2">
      <c r="A255" s="431" t="s">
        <v>771</v>
      </c>
      <c r="B255" s="432" t="s">
        <v>83</v>
      </c>
      <c r="C255" s="423" t="s">
        <v>1132</v>
      </c>
      <c r="D255" s="423"/>
      <c r="E255" s="681">
        <v>241.738</v>
      </c>
      <c r="F255" s="460">
        <v>356</v>
      </c>
      <c r="G255" s="460">
        <v>1030</v>
      </c>
      <c r="H255" s="460">
        <v>1386</v>
      </c>
      <c r="I255" s="599">
        <v>5.73348004864771</v>
      </c>
      <c r="J255" s="451"/>
      <c r="K255" s="451"/>
      <c r="L255" s="683">
        <v>274</v>
      </c>
      <c r="M255" s="673">
        <v>1.13345853775575</v>
      </c>
      <c r="N255" s="434"/>
      <c r="O255" s="454"/>
      <c r="P255" s="460">
        <v>1660</v>
      </c>
      <c r="Q255" s="673">
        <v>6.8669385864034602</v>
      </c>
      <c r="R255" s="550"/>
      <c r="S255" s="557"/>
    </row>
    <row r="256" spans="1:19" s="488" customFormat="1" ht="14.25" customHeight="1" x14ac:dyDescent="0.2">
      <c r="A256" s="431" t="s">
        <v>972</v>
      </c>
      <c r="B256" s="432" t="s">
        <v>283</v>
      </c>
      <c r="C256" s="423" t="s">
        <v>1128</v>
      </c>
      <c r="D256" s="423"/>
      <c r="E256" s="681">
        <v>50.442</v>
      </c>
      <c r="F256" s="460">
        <v>41</v>
      </c>
      <c r="G256" s="460">
        <v>93</v>
      </c>
      <c r="H256" s="460">
        <v>134</v>
      </c>
      <c r="I256" s="599">
        <v>2.6565163950675998</v>
      </c>
      <c r="J256" s="451"/>
      <c r="K256" s="451"/>
      <c r="L256" s="683">
        <v>4</v>
      </c>
      <c r="M256" s="673">
        <v>7.9298996867689597E-2</v>
      </c>
      <c r="N256" s="434"/>
      <c r="O256" s="454"/>
      <c r="P256" s="460">
        <v>138</v>
      </c>
      <c r="Q256" s="673">
        <v>2.7358153919352901</v>
      </c>
      <c r="R256" s="550"/>
      <c r="S256" s="557"/>
    </row>
    <row r="257" spans="1:19" s="488" customFormat="1" ht="14.25" customHeight="1" x14ac:dyDescent="0.2">
      <c r="A257" s="431" t="s">
        <v>831</v>
      </c>
      <c r="B257" s="432" t="s">
        <v>143</v>
      </c>
      <c r="C257" s="423" t="s">
        <v>1134</v>
      </c>
      <c r="D257" s="423"/>
      <c r="E257" s="681">
        <v>136.62</v>
      </c>
      <c r="F257" s="460">
        <v>307</v>
      </c>
      <c r="G257" s="460">
        <v>280</v>
      </c>
      <c r="H257" s="460">
        <v>587</v>
      </c>
      <c r="I257" s="599">
        <v>4.2965890791977701</v>
      </c>
      <c r="J257" s="451"/>
      <c r="K257" s="451"/>
      <c r="L257" s="683">
        <v>8</v>
      </c>
      <c r="M257" s="673">
        <v>5.8556580295710703E-2</v>
      </c>
      <c r="N257" s="434"/>
      <c r="O257" s="454"/>
      <c r="P257" s="460">
        <v>595</v>
      </c>
      <c r="Q257" s="673">
        <v>4.3551456594934903</v>
      </c>
      <c r="R257" s="550"/>
      <c r="S257" s="557"/>
    </row>
    <row r="258" spans="1:19" s="488" customFormat="1" ht="14.25" customHeight="1" x14ac:dyDescent="0.2">
      <c r="A258" s="431" t="s">
        <v>973</v>
      </c>
      <c r="B258" s="432" t="s">
        <v>284</v>
      </c>
      <c r="C258" s="423" t="s">
        <v>1128</v>
      </c>
      <c r="D258" s="423"/>
      <c r="E258" s="681">
        <v>55.534999999999997</v>
      </c>
      <c r="F258" s="460">
        <v>29</v>
      </c>
      <c r="G258" s="460">
        <v>55</v>
      </c>
      <c r="H258" s="460">
        <v>84</v>
      </c>
      <c r="I258" s="599">
        <v>1.51255964706942</v>
      </c>
      <c r="J258" s="451"/>
      <c r="K258" s="451"/>
      <c r="L258" s="683">
        <v>4</v>
      </c>
      <c r="M258" s="673">
        <v>7.2026649860448405E-2</v>
      </c>
      <c r="N258" s="434"/>
      <c r="O258" s="454"/>
      <c r="P258" s="460">
        <v>88</v>
      </c>
      <c r="Q258" s="673">
        <v>1.5845862969298601</v>
      </c>
      <c r="R258" s="550"/>
      <c r="S258" s="557"/>
    </row>
    <row r="259" spans="1:19" s="488" customFormat="1" ht="14.25" customHeight="1" x14ac:dyDescent="0.2">
      <c r="A259" s="431" t="s">
        <v>832</v>
      </c>
      <c r="B259" s="432" t="s">
        <v>144</v>
      </c>
      <c r="C259" s="423" t="s">
        <v>1134</v>
      </c>
      <c r="D259" s="423" t="s">
        <v>1071</v>
      </c>
      <c r="E259" s="682">
        <v>89.204999999999998</v>
      </c>
      <c r="F259" s="678">
        <v>360</v>
      </c>
      <c r="G259" s="679">
        <v>252</v>
      </c>
      <c r="H259" s="679">
        <v>612</v>
      </c>
      <c r="I259" s="676">
        <v>6.8606019841937096</v>
      </c>
      <c r="J259" s="680"/>
      <c r="K259" s="562"/>
      <c r="L259" s="685">
        <v>51</v>
      </c>
      <c r="M259" s="676">
        <v>0.57171683201614298</v>
      </c>
      <c r="N259" s="434"/>
      <c r="O259" s="562"/>
      <c r="P259" s="679">
        <v>663</v>
      </c>
      <c r="Q259" s="676">
        <v>7.4323188162098504</v>
      </c>
      <c r="R259" s="550"/>
      <c r="S259" s="557"/>
    </row>
    <row r="260" spans="1:19" s="488" customFormat="1" ht="14.25" customHeight="1" x14ac:dyDescent="0.2">
      <c r="A260" s="431" t="s">
        <v>974</v>
      </c>
      <c r="B260" s="432" t="s">
        <v>285</v>
      </c>
      <c r="C260" s="423" t="s">
        <v>1128</v>
      </c>
      <c r="D260" s="423"/>
      <c r="E260" s="681">
        <v>28.138999999999999</v>
      </c>
      <c r="F260" s="460">
        <v>12</v>
      </c>
      <c r="G260" s="460">
        <v>3</v>
      </c>
      <c r="H260" s="460">
        <v>15</v>
      </c>
      <c r="I260" s="599">
        <v>0.53306798393688504</v>
      </c>
      <c r="J260" s="451"/>
      <c r="K260" s="451"/>
      <c r="L260" s="683">
        <v>1</v>
      </c>
      <c r="M260" s="673">
        <v>3.5537865595792299E-2</v>
      </c>
      <c r="N260" s="434"/>
      <c r="O260" s="454"/>
      <c r="P260" s="460">
        <v>16</v>
      </c>
      <c r="Q260" s="673">
        <v>0.56860584953267701</v>
      </c>
      <c r="R260" s="550"/>
      <c r="S260" s="557"/>
    </row>
    <row r="261" spans="1:19" s="488" customFormat="1" ht="14.25" customHeight="1" x14ac:dyDescent="0.2">
      <c r="A261" s="431" t="s">
        <v>880</v>
      </c>
      <c r="B261" s="432" t="s">
        <v>191</v>
      </c>
      <c r="C261" s="423" t="s">
        <v>1131</v>
      </c>
      <c r="D261" s="423"/>
      <c r="E261" s="681">
        <v>65.191999999999993</v>
      </c>
      <c r="F261" s="460">
        <v>54</v>
      </c>
      <c r="G261" s="460">
        <v>99</v>
      </c>
      <c r="H261" s="460">
        <v>153</v>
      </c>
      <c r="I261" s="599">
        <v>2.3469137317462301</v>
      </c>
      <c r="J261" s="451"/>
      <c r="K261" s="451"/>
      <c r="L261" s="683">
        <v>54</v>
      </c>
      <c r="M261" s="673">
        <v>0.82832249355749199</v>
      </c>
      <c r="N261" s="434"/>
      <c r="O261" s="454"/>
      <c r="P261" s="460">
        <v>207</v>
      </c>
      <c r="Q261" s="673">
        <v>3.1752362253037201</v>
      </c>
      <c r="R261" s="550"/>
      <c r="S261" s="557"/>
    </row>
    <row r="262" spans="1:19" s="488" customFormat="1" ht="14.25" customHeight="1" x14ac:dyDescent="0.2">
      <c r="A262" s="431" t="s">
        <v>809</v>
      </c>
      <c r="B262" s="432" t="s">
        <v>121</v>
      </c>
      <c r="C262" s="423" t="s">
        <v>1130</v>
      </c>
      <c r="D262" s="423"/>
      <c r="E262" s="681">
        <v>42.466999999999999</v>
      </c>
      <c r="F262" s="460">
        <v>8</v>
      </c>
      <c r="G262" s="460">
        <v>45</v>
      </c>
      <c r="H262" s="460">
        <v>53</v>
      </c>
      <c r="I262" s="599">
        <v>1.2480278804719001</v>
      </c>
      <c r="J262" s="451"/>
      <c r="K262" s="451"/>
      <c r="L262" s="683">
        <v>21</v>
      </c>
      <c r="M262" s="673">
        <v>0.494501613017166</v>
      </c>
      <c r="N262" s="434"/>
      <c r="O262" s="454"/>
      <c r="P262" s="460">
        <v>74</v>
      </c>
      <c r="Q262" s="673">
        <v>1.7425294934890601</v>
      </c>
      <c r="R262" s="550"/>
      <c r="S262" s="557"/>
    </row>
    <row r="263" spans="1:19" s="488" customFormat="1" ht="14.25" customHeight="1" x14ac:dyDescent="0.2">
      <c r="A263" s="431" t="s">
        <v>1018</v>
      </c>
      <c r="B263" s="432" t="s">
        <v>330</v>
      </c>
      <c r="C263" s="423" t="s">
        <v>1133</v>
      </c>
      <c r="D263" s="423"/>
      <c r="E263" s="681">
        <v>115.869</v>
      </c>
      <c r="F263" s="460">
        <v>90</v>
      </c>
      <c r="G263" s="460">
        <v>417</v>
      </c>
      <c r="H263" s="460">
        <v>507</v>
      </c>
      <c r="I263" s="599">
        <v>4.3756311006395201</v>
      </c>
      <c r="J263" s="451"/>
      <c r="K263" s="451"/>
      <c r="L263" s="683">
        <v>19</v>
      </c>
      <c r="M263" s="673">
        <v>0.16397828582278301</v>
      </c>
      <c r="N263" s="434"/>
      <c r="O263" s="454"/>
      <c r="P263" s="460">
        <v>526</v>
      </c>
      <c r="Q263" s="673">
        <v>4.5396093864622999</v>
      </c>
      <c r="R263" s="550"/>
      <c r="S263" s="557"/>
    </row>
    <row r="264" spans="1:19" s="488" customFormat="1" ht="14.25" customHeight="1" x14ac:dyDescent="0.2">
      <c r="A264" s="431" t="s">
        <v>1019</v>
      </c>
      <c r="B264" s="432" t="s">
        <v>331</v>
      </c>
      <c r="C264" s="423" t="s">
        <v>1133</v>
      </c>
      <c r="D264" s="423"/>
      <c r="E264" s="681">
        <v>38.265000000000001</v>
      </c>
      <c r="F264" s="460">
        <v>158</v>
      </c>
      <c r="G264" s="460">
        <v>171</v>
      </c>
      <c r="H264" s="460">
        <v>329</v>
      </c>
      <c r="I264" s="599">
        <v>8.5979354501502705</v>
      </c>
      <c r="J264" s="451"/>
      <c r="K264" s="451"/>
      <c r="L264" s="683">
        <v>7</v>
      </c>
      <c r="M264" s="673">
        <v>0.18293479681170799</v>
      </c>
      <c r="N264" s="434"/>
      <c r="O264" s="454"/>
      <c r="P264" s="460">
        <v>336</v>
      </c>
      <c r="Q264" s="673">
        <v>8.7808702469619799</v>
      </c>
      <c r="R264" s="550"/>
      <c r="S264" s="557"/>
    </row>
    <row r="265" spans="1:19" s="488" customFormat="1" ht="14.25" customHeight="1" x14ac:dyDescent="0.2">
      <c r="A265" s="431" t="s">
        <v>810</v>
      </c>
      <c r="B265" s="432" t="s">
        <v>122</v>
      </c>
      <c r="C265" s="423" t="s">
        <v>1130</v>
      </c>
      <c r="D265" s="423"/>
      <c r="E265" s="682">
        <v>39.255000000000003</v>
      </c>
      <c r="F265" s="674">
        <v>313</v>
      </c>
      <c r="G265" s="675">
        <v>243</v>
      </c>
      <c r="H265" s="675">
        <v>556</v>
      </c>
      <c r="I265" s="676">
        <v>14.163800789708301</v>
      </c>
      <c r="J265" s="677">
        <v>1</v>
      </c>
      <c r="K265" s="562"/>
      <c r="L265" s="684">
        <v>10</v>
      </c>
      <c r="M265" s="676">
        <v>0.25474461851993402</v>
      </c>
      <c r="N265" s="561">
        <v>1</v>
      </c>
      <c r="O265" s="562"/>
      <c r="P265" s="675">
        <v>566</v>
      </c>
      <c r="Q265" s="676">
        <v>14.4185454082282</v>
      </c>
      <c r="R265" s="561">
        <v>1</v>
      </c>
      <c r="S265" s="557"/>
    </row>
    <row r="266" spans="1:19" s="488" customFormat="1" ht="14.25" customHeight="1" x14ac:dyDescent="0.2">
      <c r="A266" s="431" t="s">
        <v>811</v>
      </c>
      <c r="B266" s="432" t="s">
        <v>123</v>
      </c>
      <c r="C266" s="423" t="s">
        <v>1130</v>
      </c>
      <c r="D266" s="423"/>
      <c r="E266" s="681">
        <v>61.512999999999998</v>
      </c>
      <c r="F266" s="460">
        <v>135</v>
      </c>
      <c r="G266" s="460">
        <v>98</v>
      </c>
      <c r="H266" s="460">
        <v>233</v>
      </c>
      <c r="I266" s="599">
        <v>3.7878172093703801</v>
      </c>
      <c r="J266" s="451"/>
      <c r="K266" s="451"/>
      <c r="L266" s="683">
        <v>5</v>
      </c>
      <c r="M266" s="673">
        <v>8.1283631102368595E-2</v>
      </c>
      <c r="N266" s="434"/>
      <c r="O266" s="454"/>
      <c r="P266" s="460">
        <v>238</v>
      </c>
      <c r="Q266" s="673">
        <v>3.86910084047275</v>
      </c>
      <c r="R266" s="550"/>
      <c r="S266" s="557"/>
    </row>
    <row r="267" spans="1:19" s="488" customFormat="1" ht="14.25" customHeight="1" x14ac:dyDescent="0.2">
      <c r="A267" s="431" t="s">
        <v>741</v>
      </c>
      <c r="B267" s="432" t="s">
        <v>53</v>
      </c>
      <c r="C267" s="423" t="s">
        <v>1129</v>
      </c>
      <c r="D267" s="423"/>
      <c r="E267" s="681">
        <v>47.302999999999997</v>
      </c>
      <c r="F267" s="460">
        <v>356</v>
      </c>
      <c r="G267" s="460">
        <v>69</v>
      </c>
      <c r="H267" s="460">
        <v>425</v>
      </c>
      <c r="I267" s="599">
        <v>8.98463099591992</v>
      </c>
      <c r="J267" s="451"/>
      <c r="K267" s="451"/>
      <c r="L267" s="683">
        <v>5</v>
      </c>
      <c r="M267" s="673">
        <v>0.10570154112846999</v>
      </c>
      <c r="N267" s="434"/>
      <c r="O267" s="454"/>
      <c r="P267" s="460">
        <v>430</v>
      </c>
      <c r="Q267" s="673">
        <v>9.0903325370483898</v>
      </c>
      <c r="R267" s="550"/>
      <c r="S267" s="557"/>
    </row>
    <row r="268" spans="1:19" s="488" customFormat="1" ht="14.25" customHeight="1" x14ac:dyDescent="0.2">
      <c r="A268" s="431" t="s">
        <v>881</v>
      </c>
      <c r="B268" s="432" t="s">
        <v>192</v>
      </c>
      <c r="C268" s="423" t="s">
        <v>1131</v>
      </c>
      <c r="D268" s="423"/>
      <c r="E268" s="681">
        <v>57.441000000000003</v>
      </c>
      <c r="F268" s="460">
        <v>10</v>
      </c>
      <c r="G268" s="460">
        <v>155</v>
      </c>
      <c r="H268" s="460">
        <v>165</v>
      </c>
      <c r="I268" s="599">
        <v>2.8725126651694799</v>
      </c>
      <c r="J268" s="451"/>
      <c r="K268" s="451"/>
      <c r="L268" s="683">
        <v>5</v>
      </c>
      <c r="M268" s="673">
        <v>8.7045838338469003E-2</v>
      </c>
      <c r="N268" s="434"/>
      <c r="O268" s="454"/>
      <c r="P268" s="460">
        <v>170</v>
      </c>
      <c r="Q268" s="673">
        <v>2.9595585035079499</v>
      </c>
      <c r="R268" s="550"/>
      <c r="S268" s="557"/>
    </row>
    <row r="269" spans="1:19" s="488" customFormat="1" ht="14.25" customHeight="1" x14ac:dyDescent="0.2">
      <c r="A269" s="431" t="s">
        <v>812</v>
      </c>
      <c r="B269" s="432" t="s">
        <v>124</v>
      </c>
      <c r="C269" s="423" t="s">
        <v>1130</v>
      </c>
      <c r="D269" s="423" t="s">
        <v>1071</v>
      </c>
      <c r="E269" s="682">
        <v>37.171999999999997</v>
      </c>
      <c r="F269" s="678">
        <v>447</v>
      </c>
      <c r="G269" s="679">
        <v>171</v>
      </c>
      <c r="H269" s="679">
        <v>618</v>
      </c>
      <c r="I269" s="676">
        <v>16.625416980522999</v>
      </c>
      <c r="J269" s="680"/>
      <c r="K269" s="562"/>
      <c r="L269" s="685">
        <v>13</v>
      </c>
      <c r="M269" s="676">
        <v>0.349725599913914</v>
      </c>
      <c r="N269" s="434"/>
      <c r="O269" s="562"/>
      <c r="P269" s="679">
        <v>631</v>
      </c>
      <c r="Q269" s="676">
        <v>16.975142580436898</v>
      </c>
      <c r="R269" s="550"/>
      <c r="S269" s="557"/>
    </row>
    <row r="270" spans="1:19" s="488" customFormat="1" ht="14.25" customHeight="1" x14ac:dyDescent="0.2">
      <c r="A270" s="431" t="s">
        <v>975</v>
      </c>
      <c r="B270" s="432" t="s">
        <v>286</v>
      </c>
      <c r="C270" s="423" t="s">
        <v>1128</v>
      </c>
      <c r="D270" s="423"/>
      <c r="E270" s="681">
        <v>56.924999999999997</v>
      </c>
      <c r="F270" s="460">
        <v>182</v>
      </c>
      <c r="G270" s="460">
        <v>283</v>
      </c>
      <c r="H270" s="460">
        <v>465</v>
      </c>
      <c r="I270" s="599">
        <v>8.1686429512516501</v>
      </c>
      <c r="J270" s="451"/>
      <c r="K270" s="451"/>
      <c r="L270" s="683">
        <v>4</v>
      </c>
      <c r="M270" s="673">
        <v>7.0267896354852893E-2</v>
      </c>
      <c r="N270" s="434"/>
      <c r="O270" s="454"/>
      <c r="P270" s="460">
        <v>469</v>
      </c>
      <c r="Q270" s="673">
        <v>8.2389108476064994</v>
      </c>
      <c r="R270" s="550"/>
      <c r="S270" s="557"/>
    </row>
    <row r="271" spans="1:19" s="488" customFormat="1" ht="14.25" customHeight="1" x14ac:dyDescent="0.2">
      <c r="A271" s="431" t="s">
        <v>742</v>
      </c>
      <c r="B271" s="432" t="s">
        <v>54</v>
      </c>
      <c r="C271" s="423" t="s">
        <v>1129</v>
      </c>
      <c r="D271" s="423"/>
      <c r="E271" s="681">
        <v>47.329000000000001</v>
      </c>
      <c r="F271" s="460">
        <v>208</v>
      </c>
      <c r="G271" s="460">
        <v>169</v>
      </c>
      <c r="H271" s="460">
        <v>377</v>
      </c>
      <c r="I271" s="599">
        <v>7.9655179699550001</v>
      </c>
      <c r="J271" s="451"/>
      <c r="K271" s="451"/>
      <c r="L271" s="683">
        <v>10</v>
      </c>
      <c r="M271" s="673">
        <v>0.21128694880517199</v>
      </c>
      <c r="N271" s="434"/>
      <c r="O271" s="454"/>
      <c r="P271" s="460">
        <v>387</v>
      </c>
      <c r="Q271" s="673">
        <v>8.1768049187601708</v>
      </c>
      <c r="R271" s="550"/>
      <c r="S271" s="557"/>
    </row>
    <row r="272" spans="1:19" s="488" customFormat="1" ht="14.25" customHeight="1" x14ac:dyDescent="0.2">
      <c r="A272" s="431" t="s">
        <v>1020</v>
      </c>
      <c r="B272" s="432" t="s">
        <v>332</v>
      </c>
      <c r="C272" s="423" t="s">
        <v>1133</v>
      </c>
      <c r="D272" s="423"/>
      <c r="E272" s="681">
        <v>73.322000000000003</v>
      </c>
      <c r="F272" s="460">
        <v>43</v>
      </c>
      <c r="G272" s="460">
        <v>146</v>
      </c>
      <c r="H272" s="460">
        <v>189</v>
      </c>
      <c r="I272" s="599">
        <v>2.5776710946237098</v>
      </c>
      <c r="J272" s="451"/>
      <c r="K272" s="451"/>
      <c r="L272" s="683">
        <v>12</v>
      </c>
      <c r="M272" s="673">
        <v>0.16366165680150599</v>
      </c>
      <c r="N272" s="434"/>
      <c r="O272" s="454"/>
      <c r="P272" s="460">
        <v>201</v>
      </c>
      <c r="Q272" s="673">
        <v>2.7413327514252201</v>
      </c>
      <c r="R272" s="550"/>
      <c r="S272" s="557"/>
    </row>
    <row r="273" spans="1:19" s="488" customFormat="1" ht="14.25" customHeight="1" x14ac:dyDescent="0.2">
      <c r="A273" s="431" t="s">
        <v>833</v>
      </c>
      <c r="B273" s="432" t="s">
        <v>145</v>
      </c>
      <c r="C273" s="423" t="s">
        <v>1134</v>
      </c>
      <c r="D273" s="423"/>
      <c r="E273" s="681">
        <v>46.936999999999998</v>
      </c>
      <c r="F273" s="460">
        <v>0</v>
      </c>
      <c r="G273" s="460">
        <v>0</v>
      </c>
      <c r="H273" s="460">
        <v>0</v>
      </c>
      <c r="I273" s="599">
        <v>0</v>
      </c>
      <c r="J273" s="451"/>
      <c r="K273" s="451"/>
      <c r="L273" s="683">
        <v>0</v>
      </c>
      <c r="M273" s="673">
        <v>0</v>
      </c>
      <c r="N273" s="434"/>
      <c r="O273" s="454"/>
      <c r="P273" s="460">
        <v>0</v>
      </c>
      <c r="Q273" s="673">
        <v>0</v>
      </c>
      <c r="R273" s="550"/>
      <c r="S273" s="557"/>
    </row>
    <row r="274" spans="1:19" s="488" customFormat="1" ht="14.25" customHeight="1" x14ac:dyDescent="0.2">
      <c r="A274" s="431" t="s">
        <v>709</v>
      </c>
      <c r="B274" s="432" t="s">
        <v>21</v>
      </c>
      <c r="C274" s="423" t="s">
        <v>1135</v>
      </c>
      <c r="D274" s="423"/>
      <c r="E274" s="681">
        <v>69.08</v>
      </c>
      <c r="F274" s="460">
        <v>110</v>
      </c>
      <c r="G274" s="460">
        <v>355</v>
      </c>
      <c r="H274" s="460">
        <v>465</v>
      </c>
      <c r="I274" s="599">
        <v>6.7313259988419203</v>
      </c>
      <c r="J274" s="451"/>
      <c r="K274" s="451"/>
      <c r="L274" s="683">
        <v>45</v>
      </c>
      <c r="M274" s="673">
        <v>0.65141864504921798</v>
      </c>
      <c r="N274" s="434"/>
      <c r="O274" s="454"/>
      <c r="P274" s="460">
        <v>510</v>
      </c>
      <c r="Q274" s="673">
        <v>7.3827446438911402</v>
      </c>
      <c r="R274" s="550"/>
      <c r="S274" s="557"/>
    </row>
    <row r="275" spans="1:19" s="488" customFormat="1" ht="14.25" customHeight="1" x14ac:dyDescent="0.2">
      <c r="A275" s="431" t="s">
        <v>976</v>
      </c>
      <c r="B275" s="432" t="s">
        <v>287</v>
      </c>
      <c r="C275" s="423" t="s">
        <v>1128</v>
      </c>
      <c r="D275" s="423"/>
      <c r="E275" s="681">
        <v>104.31699999999999</v>
      </c>
      <c r="F275" s="460">
        <v>650</v>
      </c>
      <c r="G275" s="460">
        <v>376</v>
      </c>
      <c r="H275" s="460">
        <v>1026</v>
      </c>
      <c r="I275" s="599">
        <v>9.8354055427207498</v>
      </c>
      <c r="J275" s="451"/>
      <c r="K275" s="451"/>
      <c r="L275" s="683">
        <v>0</v>
      </c>
      <c r="M275" s="673">
        <v>0</v>
      </c>
      <c r="N275" s="434"/>
      <c r="O275" s="454"/>
      <c r="P275" s="460">
        <v>1026</v>
      </c>
      <c r="Q275" s="673">
        <v>9.8354055427207498</v>
      </c>
      <c r="R275" s="550"/>
      <c r="S275" s="557"/>
    </row>
    <row r="276" spans="1:19" s="488" customFormat="1" ht="14.25" customHeight="1" x14ac:dyDescent="0.2">
      <c r="A276" s="431" t="s">
        <v>882</v>
      </c>
      <c r="B276" s="432" t="s">
        <v>193</v>
      </c>
      <c r="C276" s="423" t="s">
        <v>1131</v>
      </c>
      <c r="D276" s="423"/>
      <c r="E276" s="681">
        <v>79.27</v>
      </c>
      <c r="F276" s="460">
        <v>88</v>
      </c>
      <c r="G276" s="460">
        <v>184</v>
      </c>
      <c r="H276" s="460">
        <v>272</v>
      </c>
      <c r="I276" s="599">
        <v>3.4313107102308602</v>
      </c>
      <c r="J276" s="451"/>
      <c r="K276" s="451"/>
      <c r="L276" s="683">
        <v>2</v>
      </c>
      <c r="M276" s="673">
        <v>2.5230225810520999E-2</v>
      </c>
      <c r="N276" s="434"/>
      <c r="O276" s="454"/>
      <c r="P276" s="460">
        <v>274</v>
      </c>
      <c r="Q276" s="673">
        <v>3.4565409360413799</v>
      </c>
      <c r="R276" s="550"/>
      <c r="S276" s="557"/>
    </row>
    <row r="277" spans="1:19" s="488" customFormat="1" ht="14.25" customHeight="1" x14ac:dyDescent="0.2">
      <c r="A277" s="431" t="s">
        <v>922</v>
      </c>
      <c r="B277" s="432" t="s">
        <v>233</v>
      </c>
      <c r="C277" s="423" t="s">
        <v>1166</v>
      </c>
      <c r="D277" s="423" t="s">
        <v>1198</v>
      </c>
      <c r="E277" s="682">
        <v>135.97200000000001</v>
      </c>
      <c r="F277" s="678">
        <v>1299</v>
      </c>
      <c r="G277" s="679">
        <v>167</v>
      </c>
      <c r="H277" s="679">
        <v>1466</v>
      </c>
      <c r="I277" s="676">
        <v>10.7816315123702</v>
      </c>
      <c r="J277" s="680"/>
      <c r="K277" s="562"/>
      <c r="L277" s="685">
        <v>6</v>
      </c>
      <c r="M277" s="676">
        <v>4.4126731974229998E-2</v>
      </c>
      <c r="N277" s="434"/>
      <c r="O277" s="562"/>
      <c r="P277" s="679">
        <v>1472</v>
      </c>
      <c r="Q277" s="676">
        <v>10.825758244344399</v>
      </c>
      <c r="R277" s="550"/>
      <c r="S277" s="557"/>
    </row>
    <row r="278" spans="1:19" s="488" customFormat="1" ht="14.25" customHeight="1" x14ac:dyDescent="0.2">
      <c r="A278" s="431" t="s">
        <v>977</v>
      </c>
      <c r="B278" s="432" t="s">
        <v>288</v>
      </c>
      <c r="C278" s="423" t="s">
        <v>1128</v>
      </c>
      <c r="D278" s="423"/>
      <c r="E278" s="681">
        <v>41.826000000000001</v>
      </c>
      <c r="F278" s="460">
        <v>117</v>
      </c>
      <c r="G278" s="460">
        <v>67</v>
      </c>
      <c r="H278" s="460">
        <v>184</v>
      </c>
      <c r="I278" s="599">
        <v>4.3991775450676602</v>
      </c>
      <c r="J278" s="451"/>
      <c r="K278" s="451"/>
      <c r="L278" s="683">
        <v>20</v>
      </c>
      <c r="M278" s="673">
        <v>0.47817147228996298</v>
      </c>
      <c r="N278" s="434"/>
      <c r="O278" s="454"/>
      <c r="P278" s="460">
        <v>204</v>
      </c>
      <c r="Q278" s="673">
        <v>4.8773490173576199</v>
      </c>
      <c r="R278" s="550"/>
      <c r="S278" s="557"/>
    </row>
    <row r="279" spans="1:19" s="488" customFormat="1" ht="14.25" customHeight="1" x14ac:dyDescent="0.2">
      <c r="A279" s="431" t="s">
        <v>1038</v>
      </c>
      <c r="B279" s="432" t="s">
        <v>194</v>
      </c>
      <c r="C279" s="423" t="s">
        <v>1131</v>
      </c>
      <c r="D279" s="423"/>
      <c r="E279" s="681">
        <v>59.703000000000003</v>
      </c>
      <c r="F279" s="460">
        <v>33</v>
      </c>
      <c r="G279" s="460">
        <v>45</v>
      </c>
      <c r="H279" s="460">
        <v>78</v>
      </c>
      <c r="I279" s="599">
        <v>1.30646701170795</v>
      </c>
      <c r="J279" s="451"/>
      <c r="K279" s="451"/>
      <c r="L279" s="683">
        <v>1</v>
      </c>
      <c r="M279" s="673">
        <v>1.6749577073178899E-2</v>
      </c>
      <c r="N279" s="434"/>
      <c r="O279" s="454"/>
      <c r="P279" s="460">
        <v>79</v>
      </c>
      <c r="Q279" s="673">
        <v>1.32321658878113</v>
      </c>
      <c r="R279" s="550"/>
      <c r="S279" s="557"/>
    </row>
    <row r="280" spans="1:19" s="488" customFormat="1" ht="14.25" customHeight="1" x14ac:dyDescent="0.2">
      <c r="A280" s="431" t="s">
        <v>884</v>
      </c>
      <c r="B280" s="432" t="s">
        <v>195</v>
      </c>
      <c r="C280" s="423" t="s">
        <v>1131</v>
      </c>
      <c r="D280" s="423"/>
      <c r="E280" s="681">
        <v>47.981000000000002</v>
      </c>
      <c r="F280" s="460">
        <v>119</v>
      </c>
      <c r="G280" s="460">
        <v>167</v>
      </c>
      <c r="H280" s="460">
        <v>286</v>
      </c>
      <c r="I280" s="599">
        <v>5.9606927742231299</v>
      </c>
      <c r="J280" s="451"/>
      <c r="K280" s="451"/>
      <c r="L280" s="683">
        <v>56</v>
      </c>
      <c r="M280" s="673">
        <v>1.1671286550926401</v>
      </c>
      <c r="N280" s="434"/>
      <c r="O280" s="454"/>
      <c r="P280" s="460">
        <v>342</v>
      </c>
      <c r="Q280" s="673">
        <v>7.1278214293157696</v>
      </c>
      <c r="R280" s="550"/>
      <c r="S280" s="557"/>
    </row>
    <row r="281" spans="1:19" s="488" customFormat="1" ht="14.25" customHeight="1" x14ac:dyDescent="0.2">
      <c r="A281" s="431" t="s">
        <v>743</v>
      </c>
      <c r="B281" s="432" t="s">
        <v>55</v>
      </c>
      <c r="C281" s="423" t="s">
        <v>1129</v>
      </c>
      <c r="D281" s="423"/>
      <c r="E281" s="681">
        <v>78.7</v>
      </c>
      <c r="F281" s="460">
        <v>80</v>
      </c>
      <c r="G281" s="460">
        <v>219</v>
      </c>
      <c r="H281" s="460">
        <v>299</v>
      </c>
      <c r="I281" s="599">
        <v>3.7992376111817001</v>
      </c>
      <c r="J281" s="451"/>
      <c r="K281" s="451"/>
      <c r="L281" s="683">
        <v>0</v>
      </c>
      <c r="M281" s="673">
        <v>0</v>
      </c>
      <c r="N281" s="434"/>
      <c r="O281" s="454"/>
      <c r="P281" s="460">
        <v>299</v>
      </c>
      <c r="Q281" s="673">
        <v>3.7992376111817001</v>
      </c>
      <c r="R281" s="550"/>
      <c r="S281" s="557"/>
    </row>
    <row r="282" spans="1:19" s="488" customFormat="1" ht="14.25" customHeight="1" x14ac:dyDescent="0.2">
      <c r="A282" s="431" t="s">
        <v>834</v>
      </c>
      <c r="B282" s="432" t="s">
        <v>146</v>
      </c>
      <c r="C282" s="423" t="s">
        <v>1134</v>
      </c>
      <c r="D282" s="423"/>
      <c r="E282" s="681">
        <v>58.066000000000003</v>
      </c>
      <c r="F282" s="460">
        <v>924</v>
      </c>
      <c r="G282" s="460">
        <v>148</v>
      </c>
      <c r="H282" s="460">
        <v>1072</v>
      </c>
      <c r="I282" s="599">
        <v>18.461750421933701</v>
      </c>
      <c r="J282" s="451"/>
      <c r="K282" s="451"/>
      <c r="L282" s="683">
        <v>17</v>
      </c>
      <c r="M282" s="673">
        <v>0.29277029587021702</v>
      </c>
      <c r="N282" s="434"/>
      <c r="O282" s="454"/>
      <c r="P282" s="460">
        <v>1089</v>
      </c>
      <c r="Q282" s="673">
        <v>18.754520717803899</v>
      </c>
      <c r="R282" s="550"/>
      <c r="S282" s="557"/>
    </row>
    <row r="283" spans="1:19" s="488" customFormat="1" ht="14.25" customHeight="1" x14ac:dyDescent="0.2">
      <c r="A283" s="431" t="s">
        <v>835</v>
      </c>
      <c r="B283" s="432" t="s">
        <v>147</v>
      </c>
      <c r="C283" s="423" t="s">
        <v>1134</v>
      </c>
      <c r="D283" s="423"/>
      <c r="E283" s="681">
        <v>42.816000000000003</v>
      </c>
      <c r="F283" s="460">
        <v>66</v>
      </c>
      <c r="G283" s="460">
        <v>36</v>
      </c>
      <c r="H283" s="460">
        <v>102</v>
      </c>
      <c r="I283" s="599">
        <v>2.38228699551569</v>
      </c>
      <c r="J283" s="451"/>
      <c r="K283" s="451"/>
      <c r="L283" s="683">
        <v>10</v>
      </c>
      <c r="M283" s="673">
        <v>0.23355754857996999</v>
      </c>
      <c r="N283" s="434"/>
      <c r="O283" s="454"/>
      <c r="P283" s="460">
        <v>112</v>
      </c>
      <c r="Q283" s="673">
        <v>2.6158445440956699</v>
      </c>
      <c r="R283" s="550"/>
      <c r="S283" s="557"/>
    </row>
    <row r="284" spans="1:19" s="488" customFormat="1" ht="14.25" customHeight="1" x14ac:dyDescent="0.2">
      <c r="A284" s="431" t="s">
        <v>1057</v>
      </c>
      <c r="B284" s="432" t="s">
        <v>196</v>
      </c>
      <c r="C284" s="423" t="s">
        <v>1131</v>
      </c>
      <c r="D284" s="423" t="s">
        <v>1071</v>
      </c>
      <c r="E284" s="682">
        <v>37.340000000000003</v>
      </c>
      <c r="F284" s="678">
        <v>124</v>
      </c>
      <c r="G284" s="679">
        <v>99</v>
      </c>
      <c r="H284" s="679">
        <v>223</v>
      </c>
      <c r="I284" s="676">
        <v>5.9721478307445102</v>
      </c>
      <c r="J284" s="680"/>
      <c r="K284" s="562"/>
      <c r="L284" s="685">
        <v>8</v>
      </c>
      <c r="M284" s="676">
        <v>0.21424745581146201</v>
      </c>
      <c r="N284" s="434"/>
      <c r="O284" s="562"/>
      <c r="P284" s="679">
        <v>231</v>
      </c>
      <c r="Q284" s="676">
        <v>6.1863952865559702</v>
      </c>
      <c r="R284" s="550"/>
      <c r="S284" s="557"/>
    </row>
    <row r="285" spans="1:19" s="488" customFormat="1" ht="14.25" customHeight="1" x14ac:dyDescent="0.2">
      <c r="A285" s="431" t="s">
        <v>744</v>
      </c>
      <c r="B285" s="432" t="s">
        <v>56</v>
      </c>
      <c r="C285" s="423" t="s">
        <v>1129</v>
      </c>
      <c r="D285" s="423"/>
      <c r="E285" s="681">
        <v>126.905</v>
      </c>
      <c r="F285" s="460">
        <v>1461</v>
      </c>
      <c r="G285" s="460">
        <v>521</v>
      </c>
      <c r="H285" s="460">
        <v>1982</v>
      </c>
      <c r="I285" s="599">
        <v>15.6179819550057</v>
      </c>
      <c r="J285" s="451"/>
      <c r="K285" s="451"/>
      <c r="L285" s="683">
        <v>110</v>
      </c>
      <c r="M285" s="673">
        <v>0.86679011859264798</v>
      </c>
      <c r="N285" s="434"/>
      <c r="O285" s="454"/>
      <c r="P285" s="460">
        <v>2092</v>
      </c>
      <c r="Q285" s="673">
        <v>16.4847720735984</v>
      </c>
      <c r="R285" s="550"/>
      <c r="S285" s="557"/>
    </row>
    <row r="286" spans="1:19" s="488" customFormat="1" ht="14.25" customHeight="1" x14ac:dyDescent="0.2">
      <c r="A286" s="431" t="s">
        <v>710</v>
      </c>
      <c r="B286" s="432" t="s">
        <v>22</v>
      </c>
      <c r="C286" s="423" t="s">
        <v>1135</v>
      </c>
      <c r="D286" s="423"/>
      <c r="E286" s="681">
        <v>82.600999999999999</v>
      </c>
      <c r="F286" s="460">
        <v>258</v>
      </c>
      <c r="G286" s="460">
        <v>498</v>
      </c>
      <c r="H286" s="460">
        <v>756</v>
      </c>
      <c r="I286" s="599">
        <v>9.1524315686250794</v>
      </c>
      <c r="J286" s="451"/>
      <c r="K286" s="451"/>
      <c r="L286" s="683">
        <v>98</v>
      </c>
      <c r="M286" s="673">
        <v>1.1864263144514</v>
      </c>
      <c r="N286" s="434"/>
      <c r="O286" s="454"/>
      <c r="P286" s="460">
        <v>854</v>
      </c>
      <c r="Q286" s="673">
        <v>10.3388578830765</v>
      </c>
      <c r="R286" s="550"/>
      <c r="S286" s="557"/>
    </row>
    <row r="287" spans="1:19" s="488" customFormat="1" ht="14.25" customHeight="1" x14ac:dyDescent="0.2">
      <c r="A287" s="431" t="s">
        <v>836</v>
      </c>
      <c r="B287" s="432" t="s">
        <v>148</v>
      </c>
      <c r="C287" s="423" t="s">
        <v>1134</v>
      </c>
      <c r="D287" s="423"/>
      <c r="E287" s="681">
        <v>109.849</v>
      </c>
      <c r="F287" s="460">
        <v>570</v>
      </c>
      <c r="G287" s="460">
        <v>764</v>
      </c>
      <c r="H287" s="460">
        <v>1334</v>
      </c>
      <c r="I287" s="599">
        <v>12.1439430490947</v>
      </c>
      <c r="J287" s="451"/>
      <c r="K287" s="451"/>
      <c r="L287" s="683">
        <v>95</v>
      </c>
      <c r="M287" s="673">
        <v>0.86482353048275395</v>
      </c>
      <c r="N287" s="434"/>
      <c r="O287" s="454"/>
      <c r="P287" s="460">
        <v>1429</v>
      </c>
      <c r="Q287" s="673">
        <v>13.008766579577401</v>
      </c>
      <c r="R287" s="550"/>
      <c r="S287" s="557"/>
    </row>
    <row r="288" spans="1:19" s="488" customFormat="1" ht="14.25" customHeight="1" x14ac:dyDescent="0.2">
      <c r="A288" s="431" t="s">
        <v>837</v>
      </c>
      <c r="B288" s="432" t="s">
        <v>149</v>
      </c>
      <c r="C288" s="423" t="s">
        <v>1134</v>
      </c>
      <c r="D288" s="423"/>
      <c r="E288" s="681">
        <v>54.171999999999997</v>
      </c>
      <c r="F288" s="460">
        <v>175</v>
      </c>
      <c r="G288" s="460">
        <v>64</v>
      </c>
      <c r="H288" s="460">
        <v>239</v>
      </c>
      <c r="I288" s="599">
        <v>4.4118732924758204</v>
      </c>
      <c r="J288" s="451"/>
      <c r="K288" s="451"/>
      <c r="L288" s="683">
        <v>8</v>
      </c>
      <c r="M288" s="673">
        <v>0.14767776711216099</v>
      </c>
      <c r="N288" s="434"/>
      <c r="O288" s="454"/>
      <c r="P288" s="460">
        <v>247</v>
      </c>
      <c r="Q288" s="673">
        <v>4.5595510595879798</v>
      </c>
      <c r="R288" s="550"/>
      <c r="S288" s="557"/>
    </row>
    <row r="289" spans="1:19" s="488" customFormat="1" ht="14.25" customHeight="1" x14ac:dyDescent="0.2">
      <c r="A289" s="431" t="s">
        <v>1021</v>
      </c>
      <c r="B289" s="432" t="s">
        <v>333</v>
      </c>
      <c r="C289" s="423" t="s">
        <v>1133</v>
      </c>
      <c r="D289" s="423"/>
      <c r="E289" s="681">
        <v>50.731999999999999</v>
      </c>
      <c r="F289" s="460">
        <v>329</v>
      </c>
      <c r="G289" s="460">
        <v>204</v>
      </c>
      <c r="H289" s="460">
        <v>533</v>
      </c>
      <c r="I289" s="599">
        <v>10.506189387368901</v>
      </c>
      <c r="J289" s="451"/>
      <c r="K289" s="451"/>
      <c r="L289" s="683">
        <v>159</v>
      </c>
      <c r="M289" s="673">
        <v>3.1341165339430699</v>
      </c>
      <c r="N289" s="434"/>
      <c r="O289" s="454"/>
      <c r="P289" s="460">
        <v>692</v>
      </c>
      <c r="Q289" s="673">
        <v>13.640305921312001</v>
      </c>
      <c r="R289" s="550"/>
      <c r="S289" s="557"/>
    </row>
    <row r="290" spans="1:19" s="488" customFormat="1" ht="14.25" customHeight="1" x14ac:dyDescent="0.2">
      <c r="A290" s="431" t="s">
        <v>886</v>
      </c>
      <c r="B290" s="432" t="s">
        <v>197</v>
      </c>
      <c r="C290" s="423" t="s">
        <v>1131</v>
      </c>
      <c r="D290" s="423"/>
      <c r="E290" s="681">
        <v>55.564999999999998</v>
      </c>
      <c r="F290" s="460">
        <v>38</v>
      </c>
      <c r="G290" s="460">
        <v>94</v>
      </c>
      <c r="H290" s="460">
        <v>132</v>
      </c>
      <c r="I290" s="599">
        <v>2.3755961486547301</v>
      </c>
      <c r="J290" s="451"/>
      <c r="K290" s="451"/>
      <c r="L290" s="683">
        <v>2</v>
      </c>
      <c r="M290" s="673">
        <v>3.5993881040223198E-2</v>
      </c>
      <c r="N290" s="434"/>
      <c r="O290" s="454"/>
      <c r="P290" s="460">
        <v>134</v>
      </c>
      <c r="Q290" s="673">
        <v>2.41159002969495</v>
      </c>
      <c r="R290" s="550"/>
      <c r="S290" s="557"/>
    </row>
    <row r="291" spans="1:19" s="488" customFormat="1" ht="14.25" customHeight="1" x14ac:dyDescent="0.2">
      <c r="A291" s="431" t="s">
        <v>711</v>
      </c>
      <c r="B291" s="432" t="s">
        <v>23</v>
      </c>
      <c r="C291" s="423" t="s">
        <v>1135</v>
      </c>
      <c r="D291" s="423"/>
      <c r="E291" s="681">
        <v>123.214</v>
      </c>
      <c r="F291" s="460">
        <v>1719</v>
      </c>
      <c r="G291" s="460">
        <v>337</v>
      </c>
      <c r="H291" s="460">
        <v>2056</v>
      </c>
      <c r="I291" s="599">
        <v>16.686415504731599</v>
      </c>
      <c r="J291" s="451"/>
      <c r="K291" s="451"/>
      <c r="L291" s="683">
        <v>0</v>
      </c>
      <c r="M291" s="673">
        <v>0</v>
      </c>
      <c r="N291" s="434"/>
      <c r="O291" s="454"/>
      <c r="P291" s="460">
        <v>2056</v>
      </c>
      <c r="Q291" s="673">
        <v>16.686415504731599</v>
      </c>
      <c r="R291" s="550"/>
      <c r="S291" s="557"/>
    </row>
    <row r="292" spans="1:19" s="488" customFormat="1" ht="14.25" customHeight="1" x14ac:dyDescent="0.2">
      <c r="A292" s="431" t="s">
        <v>978</v>
      </c>
      <c r="B292" s="432" t="s">
        <v>289</v>
      </c>
      <c r="C292" s="423" t="s">
        <v>1128</v>
      </c>
      <c r="D292" s="423"/>
      <c r="E292" s="681">
        <v>35.204000000000001</v>
      </c>
      <c r="F292" s="460">
        <v>61</v>
      </c>
      <c r="G292" s="460">
        <v>50</v>
      </c>
      <c r="H292" s="460">
        <v>111</v>
      </c>
      <c r="I292" s="599">
        <v>3.15305078968299</v>
      </c>
      <c r="J292" s="451"/>
      <c r="K292" s="451"/>
      <c r="L292" s="683">
        <v>0</v>
      </c>
      <c r="M292" s="673">
        <v>0</v>
      </c>
      <c r="N292" s="434"/>
      <c r="O292" s="454"/>
      <c r="P292" s="460">
        <v>111</v>
      </c>
      <c r="Q292" s="673">
        <v>3.15305078968299</v>
      </c>
      <c r="R292" s="550"/>
      <c r="S292" s="557"/>
    </row>
    <row r="293" spans="1:19" s="488" customFormat="1" ht="14.25" customHeight="1" x14ac:dyDescent="0.2">
      <c r="A293" s="431" t="s">
        <v>923</v>
      </c>
      <c r="B293" s="432" t="s">
        <v>234</v>
      </c>
      <c r="C293" s="423" t="s">
        <v>1166</v>
      </c>
      <c r="D293" s="423"/>
      <c r="E293" s="681">
        <v>85.718999999999994</v>
      </c>
      <c r="F293" s="460">
        <v>140</v>
      </c>
      <c r="G293" s="460">
        <v>157</v>
      </c>
      <c r="H293" s="460">
        <v>297</v>
      </c>
      <c r="I293" s="599">
        <v>3.4648094354810501</v>
      </c>
      <c r="J293" s="451"/>
      <c r="K293" s="451"/>
      <c r="L293" s="683">
        <v>16</v>
      </c>
      <c r="M293" s="673">
        <v>0.186656400564636</v>
      </c>
      <c r="N293" s="434"/>
      <c r="O293" s="454"/>
      <c r="P293" s="460">
        <v>313</v>
      </c>
      <c r="Q293" s="673">
        <v>3.6514658360456802</v>
      </c>
      <c r="R293" s="550"/>
      <c r="S293" s="557"/>
    </row>
    <row r="294" spans="1:19" s="488" customFormat="1" ht="14.25" customHeight="1" x14ac:dyDescent="0.2">
      <c r="A294" s="431" t="s">
        <v>979</v>
      </c>
      <c r="B294" s="432" t="s">
        <v>290</v>
      </c>
      <c r="C294" s="423" t="s">
        <v>1128</v>
      </c>
      <c r="D294" s="423"/>
      <c r="E294" s="681">
        <v>60.564999999999998</v>
      </c>
      <c r="F294" s="460">
        <v>92</v>
      </c>
      <c r="G294" s="460">
        <v>77</v>
      </c>
      <c r="H294" s="460">
        <v>169</v>
      </c>
      <c r="I294" s="599">
        <v>2.7903904895566698</v>
      </c>
      <c r="J294" s="451"/>
      <c r="K294" s="451"/>
      <c r="L294" s="683">
        <v>4</v>
      </c>
      <c r="M294" s="673">
        <v>6.6044745314950901E-2</v>
      </c>
      <c r="N294" s="434"/>
      <c r="O294" s="454"/>
      <c r="P294" s="460">
        <v>173</v>
      </c>
      <c r="Q294" s="673">
        <v>2.85643523487163</v>
      </c>
      <c r="R294" s="550"/>
      <c r="S294" s="557"/>
    </row>
    <row r="295" spans="1:19" s="488" customFormat="1" ht="14.25" customHeight="1" x14ac:dyDescent="0.2">
      <c r="A295" s="431" t="s">
        <v>1022</v>
      </c>
      <c r="B295" s="432" t="s">
        <v>334</v>
      </c>
      <c r="C295" s="423" t="s">
        <v>1133</v>
      </c>
      <c r="D295" s="423" t="s">
        <v>1071</v>
      </c>
      <c r="E295" s="682">
        <v>94.492000000000004</v>
      </c>
      <c r="F295" s="678">
        <v>22</v>
      </c>
      <c r="G295" s="679">
        <v>182</v>
      </c>
      <c r="H295" s="679">
        <v>204</v>
      </c>
      <c r="I295" s="676">
        <v>2.1589129238454099</v>
      </c>
      <c r="J295" s="680"/>
      <c r="K295" s="562"/>
      <c r="L295" s="685">
        <v>10</v>
      </c>
      <c r="M295" s="676">
        <v>0.105829064894383</v>
      </c>
      <c r="N295" s="434"/>
      <c r="O295" s="562"/>
      <c r="P295" s="679">
        <v>214</v>
      </c>
      <c r="Q295" s="676">
        <v>2.2647419887397899</v>
      </c>
      <c r="R295" s="550"/>
      <c r="S295" s="557"/>
    </row>
    <row r="296" spans="1:19" s="488" customFormat="1" ht="14.25" customHeight="1" x14ac:dyDescent="0.2">
      <c r="A296" s="431" t="s">
        <v>745</v>
      </c>
      <c r="B296" s="432" t="s">
        <v>57</v>
      </c>
      <c r="C296" s="423" t="s">
        <v>1129</v>
      </c>
      <c r="D296" s="423"/>
      <c r="E296" s="681">
        <v>98.179000000000002</v>
      </c>
      <c r="F296" s="460">
        <v>633</v>
      </c>
      <c r="G296" s="460">
        <v>535</v>
      </c>
      <c r="H296" s="460">
        <v>1168</v>
      </c>
      <c r="I296" s="599">
        <v>11.896637773862</v>
      </c>
      <c r="J296" s="451"/>
      <c r="K296" s="451"/>
      <c r="L296" s="683">
        <v>71</v>
      </c>
      <c r="M296" s="673">
        <v>0.72316890577414705</v>
      </c>
      <c r="N296" s="434"/>
      <c r="O296" s="454"/>
      <c r="P296" s="460">
        <v>1239</v>
      </c>
      <c r="Q296" s="673">
        <v>12.6198066796362</v>
      </c>
      <c r="R296" s="550"/>
      <c r="S296" s="557"/>
    </row>
    <row r="297" spans="1:19" s="488" customFormat="1" ht="14.25" customHeight="1" x14ac:dyDescent="0.2">
      <c r="A297" s="431" t="s">
        <v>838</v>
      </c>
      <c r="B297" s="432" t="s">
        <v>150</v>
      </c>
      <c r="C297" s="423" t="s">
        <v>1134</v>
      </c>
      <c r="D297" s="423"/>
      <c r="E297" s="681">
        <v>32.558999999999997</v>
      </c>
      <c r="F297" s="460">
        <v>10</v>
      </c>
      <c r="G297" s="460">
        <v>89</v>
      </c>
      <c r="H297" s="460">
        <v>99</v>
      </c>
      <c r="I297" s="599">
        <v>3.0406339261033799</v>
      </c>
      <c r="J297" s="451"/>
      <c r="K297" s="451"/>
      <c r="L297" s="683">
        <v>2</v>
      </c>
      <c r="M297" s="673">
        <v>6.1426948002088498E-2</v>
      </c>
      <c r="N297" s="434"/>
      <c r="O297" s="454"/>
      <c r="P297" s="460">
        <v>101</v>
      </c>
      <c r="Q297" s="673">
        <v>3.10206087410547</v>
      </c>
      <c r="R297" s="550"/>
      <c r="S297" s="557"/>
    </row>
    <row r="298" spans="1:19" s="488" customFormat="1" ht="14.25" customHeight="1" x14ac:dyDescent="0.2">
      <c r="A298" s="431" t="s">
        <v>980</v>
      </c>
      <c r="B298" s="432" t="s">
        <v>291</v>
      </c>
      <c r="C298" s="423" t="s">
        <v>1128</v>
      </c>
      <c r="D298" s="423"/>
      <c r="E298" s="681">
        <v>35.963999999999999</v>
      </c>
      <c r="F298" s="460">
        <v>272</v>
      </c>
      <c r="G298" s="460">
        <v>92</v>
      </c>
      <c r="H298" s="460">
        <v>364</v>
      </c>
      <c r="I298" s="599">
        <v>10.121232343454601</v>
      </c>
      <c r="J298" s="451"/>
      <c r="K298" s="451"/>
      <c r="L298" s="683">
        <v>5</v>
      </c>
      <c r="M298" s="673">
        <v>0.13902791680569501</v>
      </c>
      <c r="N298" s="434"/>
      <c r="O298" s="454"/>
      <c r="P298" s="460">
        <v>369</v>
      </c>
      <c r="Q298" s="673">
        <v>10.260260260260299</v>
      </c>
      <c r="R298" s="550"/>
      <c r="S298" s="557"/>
    </row>
    <row r="299" spans="1:19" s="488" customFormat="1" ht="14.25" customHeight="1" x14ac:dyDescent="0.2">
      <c r="A299" s="431" t="s">
        <v>1023</v>
      </c>
      <c r="B299" s="432" t="s">
        <v>335</v>
      </c>
      <c r="C299" s="423" t="s">
        <v>1133</v>
      </c>
      <c r="D299" s="423"/>
      <c r="E299" s="681">
        <v>50.295999999999999</v>
      </c>
      <c r="F299" s="460">
        <v>54</v>
      </c>
      <c r="G299" s="460">
        <v>94</v>
      </c>
      <c r="H299" s="460">
        <v>148</v>
      </c>
      <c r="I299" s="599">
        <v>2.9425799268331501</v>
      </c>
      <c r="J299" s="451"/>
      <c r="K299" s="451"/>
      <c r="L299" s="683">
        <v>8</v>
      </c>
      <c r="M299" s="673">
        <v>0.159058374423413</v>
      </c>
      <c r="N299" s="434"/>
      <c r="O299" s="454"/>
      <c r="P299" s="460">
        <v>156</v>
      </c>
      <c r="Q299" s="673">
        <v>3.10163830125656</v>
      </c>
      <c r="R299" s="550"/>
      <c r="S299" s="557"/>
    </row>
    <row r="300" spans="1:19" s="488" customFormat="1" ht="14.25" customHeight="1" x14ac:dyDescent="0.2">
      <c r="A300" s="431" t="s">
        <v>1024</v>
      </c>
      <c r="B300" s="432" t="s">
        <v>336</v>
      </c>
      <c r="C300" s="423" t="s">
        <v>1133</v>
      </c>
      <c r="D300" s="423"/>
      <c r="E300" s="681">
        <v>57.286000000000001</v>
      </c>
      <c r="F300" s="460">
        <v>483</v>
      </c>
      <c r="G300" s="460">
        <v>368</v>
      </c>
      <c r="H300" s="460">
        <v>851</v>
      </c>
      <c r="I300" s="599">
        <v>14.855287504800501</v>
      </c>
      <c r="J300" s="451"/>
      <c r="K300" s="451"/>
      <c r="L300" s="683">
        <v>57</v>
      </c>
      <c r="M300" s="673">
        <v>0.99500750619697698</v>
      </c>
      <c r="N300" s="434"/>
      <c r="O300" s="454"/>
      <c r="P300" s="460">
        <v>908</v>
      </c>
      <c r="Q300" s="673">
        <v>15.850295010997501</v>
      </c>
      <c r="R300" s="550"/>
      <c r="S300" s="557"/>
    </row>
    <row r="301" spans="1:19" s="488" customFormat="1" ht="14.25" customHeight="1" x14ac:dyDescent="0.2">
      <c r="A301" s="431" t="s">
        <v>839</v>
      </c>
      <c r="B301" s="432" t="s">
        <v>151</v>
      </c>
      <c r="C301" s="423" t="s">
        <v>1134</v>
      </c>
      <c r="D301" s="423"/>
      <c r="E301" s="681">
        <v>69.947999999999993</v>
      </c>
      <c r="F301" s="460">
        <v>42</v>
      </c>
      <c r="G301" s="460">
        <v>88</v>
      </c>
      <c r="H301" s="460">
        <v>130</v>
      </c>
      <c r="I301" s="599">
        <v>1.8585234745811201</v>
      </c>
      <c r="J301" s="451"/>
      <c r="K301" s="451"/>
      <c r="L301" s="683">
        <v>0</v>
      </c>
      <c r="M301" s="673">
        <v>0</v>
      </c>
      <c r="N301" s="434"/>
      <c r="O301" s="454"/>
      <c r="P301" s="460">
        <v>130</v>
      </c>
      <c r="Q301" s="673">
        <v>1.8585234745811201</v>
      </c>
      <c r="R301" s="550"/>
      <c r="S301" s="557"/>
    </row>
    <row r="302" spans="1:19" s="488" customFormat="1" ht="14.25" customHeight="1" x14ac:dyDescent="0.2">
      <c r="A302" s="431" t="s">
        <v>887</v>
      </c>
      <c r="B302" s="432" t="s">
        <v>198</v>
      </c>
      <c r="C302" s="423" t="s">
        <v>1131</v>
      </c>
      <c r="D302" s="423"/>
      <c r="E302" s="681">
        <v>64.346999999999994</v>
      </c>
      <c r="F302" s="460">
        <v>21</v>
      </c>
      <c r="G302" s="460">
        <v>276</v>
      </c>
      <c r="H302" s="460">
        <v>297</v>
      </c>
      <c r="I302" s="599">
        <v>4.6155997948622298</v>
      </c>
      <c r="J302" s="451"/>
      <c r="K302" s="451"/>
      <c r="L302" s="683">
        <v>18</v>
      </c>
      <c r="M302" s="673">
        <v>0.27973332090074099</v>
      </c>
      <c r="N302" s="434"/>
      <c r="O302" s="454"/>
      <c r="P302" s="460">
        <v>315</v>
      </c>
      <c r="Q302" s="673">
        <v>4.8953331157629698</v>
      </c>
      <c r="R302" s="550"/>
      <c r="S302" s="557"/>
    </row>
    <row r="303" spans="1:19" s="488" customFormat="1" ht="14.25" customHeight="1" x14ac:dyDescent="0.2">
      <c r="A303" s="431" t="s">
        <v>981</v>
      </c>
      <c r="B303" s="432" t="s">
        <v>292</v>
      </c>
      <c r="C303" s="423" t="s">
        <v>1128</v>
      </c>
      <c r="D303" s="423"/>
      <c r="E303" s="681">
        <v>50.542000000000002</v>
      </c>
      <c r="F303" s="460">
        <v>100</v>
      </c>
      <c r="G303" s="460">
        <v>258</v>
      </c>
      <c r="H303" s="460">
        <v>358</v>
      </c>
      <c r="I303" s="599">
        <v>7.0832179177713597</v>
      </c>
      <c r="J303" s="451"/>
      <c r="K303" s="451"/>
      <c r="L303" s="683">
        <v>24</v>
      </c>
      <c r="M303" s="673">
        <v>0.47485259783942102</v>
      </c>
      <c r="N303" s="434"/>
      <c r="O303" s="454"/>
      <c r="P303" s="460">
        <v>382</v>
      </c>
      <c r="Q303" s="673">
        <v>7.5580705156107797</v>
      </c>
      <c r="R303" s="550"/>
      <c r="S303" s="557"/>
    </row>
    <row r="304" spans="1:19" s="488" customFormat="1" ht="14.25" customHeight="1" x14ac:dyDescent="0.2">
      <c r="A304" s="431" t="s">
        <v>1025</v>
      </c>
      <c r="B304" s="432" t="s">
        <v>337</v>
      </c>
      <c r="C304" s="423" t="s">
        <v>1133</v>
      </c>
      <c r="D304" s="423"/>
      <c r="E304" s="681">
        <v>38.402999999999999</v>
      </c>
      <c r="F304" s="460">
        <v>43</v>
      </c>
      <c r="G304" s="460">
        <v>180</v>
      </c>
      <c r="H304" s="460">
        <v>223</v>
      </c>
      <c r="I304" s="599">
        <v>5.8068380074473396</v>
      </c>
      <c r="J304" s="451"/>
      <c r="K304" s="451"/>
      <c r="L304" s="683">
        <v>4</v>
      </c>
      <c r="M304" s="673">
        <v>0.10415852928156701</v>
      </c>
      <c r="N304" s="434"/>
      <c r="O304" s="454"/>
      <c r="P304" s="460">
        <v>227</v>
      </c>
      <c r="Q304" s="673">
        <v>5.9109965367289004</v>
      </c>
      <c r="R304" s="550"/>
      <c r="S304" s="557"/>
    </row>
    <row r="305" spans="1:19" s="488" customFormat="1" ht="14.25" customHeight="1" x14ac:dyDescent="0.2">
      <c r="A305" s="431" t="s">
        <v>982</v>
      </c>
      <c r="B305" s="432" t="s">
        <v>293</v>
      </c>
      <c r="C305" s="423" t="s">
        <v>1128</v>
      </c>
      <c r="D305" s="423"/>
      <c r="E305" s="681">
        <v>63.819000000000003</v>
      </c>
      <c r="F305" s="460">
        <v>103</v>
      </c>
      <c r="G305" s="460">
        <v>137</v>
      </c>
      <c r="H305" s="460">
        <v>240</v>
      </c>
      <c r="I305" s="599">
        <v>3.7606355474075102</v>
      </c>
      <c r="J305" s="451"/>
      <c r="K305" s="451"/>
      <c r="L305" s="683">
        <v>4</v>
      </c>
      <c r="M305" s="673">
        <v>6.2677259123458506E-2</v>
      </c>
      <c r="N305" s="434"/>
      <c r="O305" s="454"/>
      <c r="P305" s="460">
        <v>244</v>
      </c>
      <c r="Q305" s="673">
        <v>3.8233128065309701</v>
      </c>
      <c r="R305" s="550"/>
      <c r="S305" s="557"/>
    </row>
    <row r="306" spans="1:19" s="488" customFormat="1" ht="14.25" customHeight="1" x14ac:dyDescent="0.2">
      <c r="A306" s="431" t="s">
        <v>888</v>
      </c>
      <c r="B306" s="432" t="s">
        <v>199</v>
      </c>
      <c r="C306" s="423" t="s">
        <v>1131</v>
      </c>
      <c r="D306" s="423"/>
      <c r="E306" s="681">
        <v>37.573999999999998</v>
      </c>
      <c r="F306" s="460">
        <v>23</v>
      </c>
      <c r="G306" s="460">
        <v>25</v>
      </c>
      <c r="H306" s="460">
        <v>48</v>
      </c>
      <c r="I306" s="599">
        <v>1.27747910789376</v>
      </c>
      <c r="J306" s="451"/>
      <c r="K306" s="451"/>
      <c r="L306" s="683">
        <v>5</v>
      </c>
      <c r="M306" s="673">
        <v>0.13307074040559999</v>
      </c>
      <c r="N306" s="434"/>
      <c r="O306" s="454"/>
      <c r="P306" s="460">
        <v>53</v>
      </c>
      <c r="Q306" s="673">
        <v>1.4105498482993599</v>
      </c>
      <c r="R306" s="550"/>
      <c r="S306" s="557"/>
    </row>
    <row r="307" spans="1:19" s="488" customFormat="1" ht="14.25" customHeight="1" x14ac:dyDescent="0.2">
      <c r="A307" s="431" t="s">
        <v>889</v>
      </c>
      <c r="B307" s="432" t="s">
        <v>200</v>
      </c>
      <c r="C307" s="423" t="s">
        <v>1131</v>
      </c>
      <c r="D307" s="423"/>
      <c r="E307" s="681">
        <v>67.061000000000007</v>
      </c>
      <c r="F307" s="460">
        <v>303</v>
      </c>
      <c r="G307" s="460">
        <v>28</v>
      </c>
      <c r="H307" s="460">
        <v>331</v>
      </c>
      <c r="I307" s="599">
        <v>4.9358047151101196</v>
      </c>
      <c r="J307" s="451"/>
      <c r="K307" s="451"/>
      <c r="L307" s="683">
        <v>100</v>
      </c>
      <c r="M307" s="673">
        <v>1.4911796722387101</v>
      </c>
      <c r="N307" s="434"/>
      <c r="O307" s="454"/>
      <c r="P307" s="460">
        <v>431</v>
      </c>
      <c r="Q307" s="673">
        <v>6.4269843873488304</v>
      </c>
      <c r="R307" s="550"/>
      <c r="S307" s="557"/>
    </row>
    <row r="308" spans="1:19" s="488" customFormat="1" ht="14.25" customHeight="1" x14ac:dyDescent="0.2">
      <c r="A308" s="431" t="s">
        <v>983</v>
      </c>
      <c r="B308" s="432" t="s">
        <v>294</v>
      </c>
      <c r="C308" s="423" t="s">
        <v>1128</v>
      </c>
      <c r="D308" s="423"/>
      <c r="E308" s="681">
        <v>51.69</v>
      </c>
      <c r="F308" s="460">
        <v>53</v>
      </c>
      <c r="G308" s="460">
        <v>67</v>
      </c>
      <c r="H308" s="460">
        <v>120</v>
      </c>
      <c r="I308" s="599">
        <v>2.3215322112594299</v>
      </c>
      <c r="J308" s="451"/>
      <c r="K308" s="451"/>
      <c r="L308" s="683">
        <v>2</v>
      </c>
      <c r="M308" s="673">
        <v>3.8692203520990502E-2</v>
      </c>
      <c r="N308" s="434"/>
      <c r="O308" s="454"/>
      <c r="P308" s="460">
        <v>122</v>
      </c>
      <c r="Q308" s="673">
        <v>2.3602244147804199</v>
      </c>
      <c r="R308" s="550"/>
      <c r="S308" s="557"/>
    </row>
    <row r="309" spans="1:19" s="488" customFormat="1" ht="14.25" customHeight="1" x14ac:dyDescent="0.2">
      <c r="A309" s="431" t="s">
        <v>1026</v>
      </c>
      <c r="B309" s="432" t="s">
        <v>338</v>
      </c>
      <c r="C309" s="423" t="s">
        <v>1133</v>
      </c>
      <c r="D309" s="423"/>
      <c r="E309" s="681">
        <v>61.563000000000002</v>
      </c>
      <c r="F309" s="460">
        <v>23</v>
      </c>
      <c r="G309" s="460">
        <v>249</v>
      </c>
      <c r="H309" s="460">
        <v>272</v>
      </c>
      <c r="I309" s="599">
        <v>4.4182382275067802</v>
      </c>
      <c r="J309" s="451"/>
      <c r="K309" s="451"/>
      <c r="L309" s="683">
        <v>20</v>
      </c>
      <c r="M309" s="673">
        <v>0.32487045790490998</v>
      </c>
      <c r="N309" s="434"/>
      <c r="O309" s="454"/>
      <c r="P309" s="460">
        <v>292</v>
      </c>
      <c r="Q309" s="673">
        <v>4.7431086854116904</v>
      </c>
      <c r="R309" s="550"/>
      <c r="S309" s="557"/>
    </row>
    <row r="310" spans="1:19" s="488" customFormat="1" ht="14.25" customHeight="1" x14ac:dyDescent="0.2">
      <c r="A310" s="431" t="s">
        <v>1027</v>
      </c>
      <c r="B310" s="432" t="s">
        <v>339</v>
      </c>
      <c r="C310" s="423" t="s">
        <v>1133</v>
      </c>
      <c r="D310" s="423"/>
      <c r="E310" s="681">
        <v>29.876000000000001</v>
      </c>
      <c r="F310" s="460">
        <v>36</v>
      </c>
      <c r="G310" s="460">
        <v>217</v>
      </c>
      <c r="H310" s="460">
        <v>253</v>
      </c>
      <c r="I310" s="599">
        <v>8.4683357879234205</v>
      </c>
      <c r="J310" s="451"/>
      <c r="K310" s="451"/>
      <c r="L310" s="683">
        <v>18</v>
      </c>
      <c r="M310" s="673">
        <v>0.60249029321194303</v>
      </c>
      <c r="N310" s="434"/>
      <c r="O310" s="454"/>
      <c r="P310" s="460">
        <v>271</v>
      </c>
      <c r="Q310" s="673">
        <v>9.07082608113536</v>
      </c>
      <c r="R310" s="550"/>
      <c r="S310" s="557"/>
    </row>
    <row r="311" spans="1:19" s="488" customFormat="1" ht="14.25" customHeight="1" x14ac:dyDescent="0.2">
      <c r="A311" s="431" t="s">
        <v>924</v>
      </c>
      <c r="B311" s="432" t="s">
        <v>235</v>
      </c>
      <c r="C311" s="423" t="s">
        <v>1166</v>
      </c>
      <c r="D311" s="423"/>
      <c r="E311" s="681">
        <v>128.61600000000001</v>
      </c>
      <c r="F311" s="460">
        <v>161</v>
      </c>
      <c r="G311" s="460">
        <v>247</v>
      </c>
      <c r="H311" s="460">
        <v>408</v>
      </c>
      <c r="I311" s="599">
        <v>3.1722336256764301</v>
      </c>
      <c r="J311" s="451"/>
      <c r="K311" s="451"/>
      <c r="L311" s="683">
        <v>0</v>
      </c>
      <c r="M311" s="673">
        <v>0</v>
      </c>
      <c r="N311" s="434"/>
      <c r="O311" s="454"/>
      <c r="P311" s="460">
        <v>408</v>
      </c>
      <c r="Q311" s="673">
        <v>3.1722336256764301</v>
      </c>
      <c r="R311" s="550"/>
      <c r="S311" s="557"/>
    </row>
    <row r="312" spans="1:19" s="488" customFormat="1" ht="14.25" customHeight="1" x14ac:dyDescent="0.2">
      <c r="A312" s="431" t="s">
        <v>746</v>
      </c>
      <c r="B312" s="432" t="s">
        <v>58</v>
      </c>
      <c r="C312" s="423" t="s">
        <v>1129</v>
      </c>
      <c r="D312" s="423"/>
      <c r="E312" s="681">
        <v>100.405</v>
      </c>
      <c r="F312" s="460">
        <v>220</v>
      </c>
      <c r="G312" s="460">
        <v>387</v>
      </c>
      <c r="H312" s="460">
        <v>607</v>
      </c>
      <c r="I312" s="599">
        <v>6.04551566157064</v>
      </c>
      <c r="J312" s="451"/>
      <c r="K312" s="451"/>
      <c r="L312" s="683">
        <v>12</v>
      </c>
      <c r="M312" s="673">
        <v>0.11951596036054001</v>
      </c>
      <c r="N312" s="434"/>
      <c r="O312" s="454"/>
      <c r="P312" s="460">
        <v>619</v>
      </c>
      <c r="Q312" s="673">
        <v>6.1650316219311803</v>
      </c>
      <c r="R312" s="550"/>
      <c r="S312" s="557"/>
    </row>
    <row r="313" spans="1:19" s="488" customFormat="1" ht="14.25" customHeight="1" x14ac:dyDescent="0.2">
      <c r="A313" s="431" t="s">
        <v>984</v>
      </c>
      <c r="B313" s="432" t="s">
        <v>295</v>
      </c>
      <c r="C313" s="423" t="s">
        <v>1128</v>
      </c>
      <c r="D313" s="423"/>
      <c r="E313" s="681">
        <v>49.904000000000003</v>
      </c>
      <c r="F313" s="460">
        <v>37</v>
      </c>
      <c r="G313" s="460">
        <v>213</v>
      </c>
      <c r="H313" s="460">
        <v>250</v>
      </c>
      <c r="I313" s="599">
        <v>5.0096184674575204</v>
      </c>
      <c r="J313" s="451"/>
      <c r="K313" s="451"/>
      <c r="L313" s="683">
        <v>4</v>
      </c>
      <c r="M313" s="673">
        <v>8.0153895479320295E-2</v>
      </c>
      <c r="N313" s="434"/>
      <c r="O313" s="454"/>
      <c r="P313" s="460">
        <v>254</v>
      </c>
      <c r="Q313" s="673">
        <v>5.0897723629368397</v>
      </c>
      <c r="R313" s="550"/>
      <c r="S313" s="557"/>
    </row>
    <row r="314" spans="1:19" s="488" customFormat="1" ht="14.25" customHeight="1" x14ac:dyDescent="0.2">
      <c r="A314" s="431" t="s">
        <v>890</v>
      </c>
      <c r="B314" s="432" t="s">
        <v>201</v>
      </c>
      <c r="C314" s="423" t="s">
        <v>1131</v>
      </c>
      <c r="D314" s="423"/>
      <c r="E314" s="681">
        <v>34.896000000000001</v>
      </c>
      <c r="F314" s="460">
        <v>20</v>
      </c>
      <c r="G314" s="460">
        <v>13</v>
      </c>
      <c r="H314" s="460">
        <v>33</v>
      </c>
      <c r="I314" s="599">
        <v>0.94566712517193896</v>
      </c>
      <c r="J314" s="451"/>
      <c r="K314" s="451"/>
      <c r="L314" s="683">
        <v>28</v>
      </c>
      <c r="M314" s="673">
        <v>0.80238422741861504</v>
      </c>
      <c r="N314" s="434"/>
      <c r="O314" s="454"/>
      <c r="P314" s="460">
        <v>61</v>
      </c>
      <c r="Q314" s="673">
        <v>1.7480513525905499</v>
      </c>
      <c r="R314" s="550"/>
      <c r="S314" s="557"/>
    </row>
    <row r="315" spans="1:19" s="488" customFormat="1" ht="14.25" customHeight="1" x14ac:dyDescent="0.2">
      <c r="A315" s="431" t="s">
        <v>985</v>
      </c>
      <c r="B315" s="432" t="s">
        <v>296</v>
      </c>
      <c r="C315" s="423" t="s">
        <v>1128</v>
      </c>
      <c r="D315" s="423"/>
      <c r="E315" s="681">
        <v>53.002000000000002</v>
      </c>
      <c r="F315" s="460">
        <v>180</v>
      </c>
      <c r="G315" s="460">
        <v>304</v>
      </c>
      <c r="H315" s="460">
        <v>484</v>
      </c>
      <c r="I315" s="599">
        <v>9.1317308780800701</v>
      </c>
      <c r="J315" s="451"/>
      <c r="K315" s="451"/>
      <c r="L315" s="683">
        <v>11</v>
      </c>
      <c r="M315" s="673">
        <v>0.20753933813818301</v>
      </c>
      <c r="N315" s="434"/>
      <c r="O315" s="454"/>
      <c r="P315" s="460">
        <v>495</v>
      </c>
      <c r="Q315" s="673">
        <v>9.3392702162182495</v>
      </c>
      <c r="R315" s="550"/>
      <c r="S315" s="557"/>
    </row>
    <row r="316" spans="1:19" s="488" customFormat="1" ht="14.25" customHeight="1" x14ac:dyDescent="0.2">
      <c r="A316" s="431" t="s">
        <v>772</v>
      </c>
      <c r="B316" s="432" t="s">
        <v>84</v>
      </c>
      <c r="C316" s="423" t="s">
        <v>1132</v>
      </c>
      <c r="D316" s="423"/>
      <c r="E316" s="681">
        <v>146.65</v>
      </c>
      <c r="F316" s="460">
        <v>181</v>
      </c>
      <c r="G316" s="460">
        <v>365</v>
      </c>
      <c r="H316" s="460">
        <v>546</v>
      </c>
      <c r="I316" s="599">
        <v>3.7231503579952299</v>
      </c>
      <c r="J316" s="451"/>
      <c r="K316" s="451"/>
      <c r="L316" s="683">
        <v>14</v>
      </c>
      <c r="M316" s="673">
        <v>9.5465393794749401E-2</v>
      </c>
      <c r="N316" s="434"/>
      <c r="O316" s="454"/>
      <c r="P316" s="460">
        <v>560</v>
      </c>
      <c r="Q316" s="673">
        <v>3.8186157517899799</v>
      </c>
      <c r="R316" s="550"/>
      <c r="S316" s="557"/>
    </row>
    <row r="317" spans="1:19" s="488" customFormat="1" ht="14.25" customHeight="1" x14ac:dyDescent="0.2">
      <c r="A317" s="431" t="s">
        <v>840</v>
      </c>
      <c r="B317" s="432" t="s">
        <v>152</v>
      </c>
      <c r="C317" s="423" t="s">
        <v>1134</v>
      </c>
      <c r="D317" s="423"/>
      <c r="E317" s="681">
        <v>112.53</v>
      </c>
      <c r="F317" s="460">
        <v>463</v>
      </c>
      <c r="G317" s="460">
        <v>226</v>
      </c>
      <c r="H317" s="460">
        <v>689</v>
      </c>
      <c r="I317" s="599">
        <v>6.1228116946591999</v>
      </c>
      <c r="J317" s="451"/>
      <c r="K317" s="451"/>
      <c r="L317" s="683">
        <v>0</v>
      </c>
      <c r="M317" s="673">
        <v>0</v>
      </c>
      <c r="N317" s="434"/>
      <c r="O317" s="454"/>
      <c r="P317" s="460">
        <v>689</v>
      </c>
      <c r="Q317" s="673">
        <v>6.1228116946591999</v>
      </c>
      <c r="R317" s="550"/>
      <c r="S317" s="557"/>
    </row>
    <row r="318" spans="1:19" s="488" customFormat="1" ht="14.25" customHeight="1" x14ac:dyDescent="0.2">
      <c r="A318" s="431" t="s">
        <v>925</v>
      </c>
      <c r="B318" s="432" t="s">
        <v>236</v>
      </c>
      <c r="C318" s="423" t="s">
        <v>1166</v>
      </c>
      <c r="D318" s="423"/>
      <c r="E318" s="681">
        <v>107.583</v>
      </c>
      <c r="F318" s="460">
        <v>1251</v>
      </c>
      <c r="G318" s="460">
        <v>0</v>
      </c>
      <c r="H318" s="460">
        <v>1251</v>
      </c>
      <c r="I318" s="599">
        <v>11.6282312261231</v>
      </c>
      <c r="J318" s="451"/>
      <c r="K318" s="451"/>
      <c r="L318" s="683">
        <v>325</v>
      </c>
      <c r="M318" s="673">
        <v>3.0209233800879298</v>
      </c>
      <c r="N318" s="434"/>
      <c r="O318" s="454"/>
      <c r="P318" s="460">
        <v>1576</v>
      </c>
      <c r="Q318" s="673">
        <v>14.649154606211001</v>
      </c>
      <c r="R318" s="550"/>
      <c r="S318" s="557"/>
    </row>
    <row r="319" spans="1:19" s="488" customFormat="1" ht="14.25" customHeight="1" x14ac:dyDescent="0.2">
      <c r="A319" s="431" t="s">
        <v>926</v>
      </c>
      <c r="B319" s="432" t="s">
        <v>237</v>
      </c>
      <c r="C319" s="423" t="s">
        <v>1166</v>
      </c>
      <c r="D319" s="423"/>
      <c r="E319" s="681">
        <v>138.62100000000001</v>
      </c>
      <c r="F319" s="460">
        <v>117</v>
      </c>
      <c r="G319" s="460">
        <v>48</v>
      </c>
      <c r="H319" s="460">
        <v>165</v>
      </c>
      <c r="I319" s="599">
        <v>1.19029584262125</v>
      </c>
      <c r="J319" s="451"/>
      <c r="K319" s="451"/>
      <c r="L319" s="683">
        <v>0</v>
      </c>
      <c r="M319" s="673">
        <v>0</v>
      </c>
      <c r="N319" s="434"/>
      <c r="O319" s="454"/>
      <c r="P319" s="460">
        <v>165</v>
      </c>
      <c r="Q319" s="673">
        <v>1.19029584262125</v>
      </c>
      <c r="R319" s="550"/>
      <c r="S319" s="557"/>
    </row>
    <row r="320" spans="1:19" s="488" customFormat="1" ht="14.25" customHeight="1" x14ac:dyDescent="0.2">
      <c r="A320" s="431" t="s">
        <v>747</v>
      </c>
      <c r="B320" s="432" t="s">
        <v>59</v>
      </c>
      <c r="C320" s="423" t="s">
        <v>1129</v>
      </c>
      <c r="D320" s="423"/>
      <c r="E320" s="681">
        <v>90.647000000000006</v>
      </c>
      <c r="F320" s="460">
        <v>315</v>
      </c>
      <c r="G320" s="460">
        <v>311</v>
      </c>
      <c r="H320" s="460">
        <v>626</v>
      </c>
      <c r="I320" s="599">
        <v>6.9059097377740004</v>
      </c>
      <c r="J320" s="451"/>
      <c r="K320" s="451"/>
      <c r="L320" s="683">
        <v>54</v>
      </c>
      <c r="M320" s="673">
        <v>0.59571745341820503</v>
      </c>
      <c r="N320" s="434"/>
      <c r="O320" s="454"/>
      <c r="P320" s="460">
        <v>680</v>
      </c>
      <c r="Q320" s="673">
        <v>7.5016271911922097</v>
      </c>
      <c r="R320" s="550"/>
      <c r="S320" s="557"/>
    </row>
    <row r="321" spans="1:19" s="488" customFormat="1" ht="14.25" customHeight="1" x14ac:dyDescent="0.2">
      <c r="A321" s="431" t="s">
        <v>841</v>
      </c>
      <c r="B321" s="432" t="s">
        <v>153</v>
      </c>
      <c r="C321" s="423" t="s">
        <v>1134</v>
      </c>
      <c r="D321" s="423"/>
      <c r="E321" s="681">
        <v>61.131</v>
      </c>
      <c r="F321" s="460">
        <v>8</v>
      </c>
      <c r="G321" s="460">
        <v>24</v>
      </c>
      <c r="H321" s="460">
        <v>32</v>
      </c>
      <c r="I321" s="599">
        <v>0.52346599924751802</v>
      </c>
      <c r="J321" s="451"/>
      <c r="K321" s="451"/>
      <c r="L321" s="683">
        <v>9</v>
      </c>
      <c r="M321" s="673">
        <v>0.14722481228836401</v>
      </c>
      <c r="N321" s="434"/>
      <c r="O321" s="454"/>
      <c r="P321" s="460">
        <v>41</v>
      </c>
      <c r="Q321" s="673">
        <v>0.67069081153588195</v>
      </c>
      <c r="R321" s="550"/>
      <c r="S321" s="557"/>
    </row>
    <row r="322" spans="1:19" s="488" customFormat="1" ht="14.25" customHeight="1" x14ac:dyDescent="0.2">
      <c r="A322" s="431" t="s">
        <v>891</v>
      </c>
      <c r="B322" s="432" t="s">
        <v>202</v>
      </c>
      <c r="C322" s="423" t="s">
        <v>1131</v>
      </c>
      <c r="D322" s="423"/>
      <c r="E322" s="681">
        <v>40.594000000000001</v>
      </c>
      <c r="F322" s="460">
        <v>91</v>
      </c>
      <c r="G322" s="460">
        <v>46</v>
      </c>
      <c r="H322" s="460">
        <v>137</v>
      </c>
      <c r="I322" s="599">
        <v>3.3748829876336401</v>
      </c>
      <c r="J322" s="451"/>
      <c r="K322" s="451"/>
      <c r="L322" s="683">
        <v>20</v>
      </c>
      <c r="M322" s="673">
        <v>0.49268364782972901</v>
      </c>
      <c r="N322" s="434"/>
      <c r="O322" s="454"/>
      <c r="P322" s="460">
        <v>157</v>
      </c>
      <c r="Q322" s="673">
        <v>3.86756663546337</v>
      </c>
      <c r="R322" s="550"/>
      <c r="S322" s="557"/>
    </row>
    <row r="323" spans="1:19" s="488" customFormat="1" ht="14.25" customHeight="1" x14ac:dyDescent="0.2">
      <c r="A323" s="431" t="s">
        <v>892</v>
      </c>
      <c r="B323" s="432" t="s">
        <v>203</v>
      </c>
      <c r="C323" s="423" t="s">
        <v>1131</v>
      </c>
      <c r="D323" s="423"/>
      <c r="E323" s="681">
        <v>52.179000000000002</v>
      </c>
      <c r="F323" s="460">
        <v>86</v>
      </c>
      <c r="G323" s="460">
        <v>167</v>
      </c>
      <c r="H323" s="460">
        <v>253</v>
      </c>
      <c r="I323" s="599">
        <v>4.8486939190095599</v>
      </c>
      <c r="J323" s="451"/>
      <c r="K323" s="451"/>
      <c r="L323" s="683">
        <v>8</v>
      </c>
      <c r="M323" s="673">
        <v>0.153318384790816</v>
      </c>
      <c r="N323" s="434"/>
      <c r="O323" s="454"/>
      <c r="P323" s="460">
        <v>261</v>
      </c>
      <c r="Q323" s="673">
        <v>5.0020123038003801</v>
      </c>
      <c r="R323" s="550"/>
      <c r="S323" s="557"/>
    </row>
    <row r="324" spans="1:19" s="488" customFormat="1" ht="14.25" customHeight="1" x14ac:dyDescent="0.2">
      <c r="A324" s="431" t="s">
        <v>986</v>
      </c>
      <c r="B324" s="432" t="s">
        <v>297</v>
      </c>
      <c r="C324" s="423" t="s">
        <v>1128</v>
      </c>
      <c r="D324" s="423"/>
      <c r="E324" s="681">
        <v>51.02</v>
      </c>
      <c r="F324" s="460">
        <v>38</v>
      </c>
      <c r="G324" s="460">
        <v>215</v>
      </c>
      <c r="H324" s="460">
        <v>253</v>
      </c>
      <c r="I324" s="599">
        <v>4.9588396707173699</v>
      </c>
      <c r="J324" s="451"/>
      <c r="K324" s="451"/>
      <c r="L324" s="683">
        <v>1</v>
      </c>
      <c r="M324" s="673">
        <v>1.96001568012544E-2</v>
      </c>
      <c r="N324" s="434"/>
      <c r="O324" s="454"/>
      <c r="P324" s="460">
        <v>254</v>
      </c>
      <c r="Q324" s="673">
        <v>4.9784398275186197</v>
      </c>
      <c r="R324" s="550"/>
      <c r="S324" s="557"/>
    </row>
    <row r="325" spans="1:19" s="488" customFormat="1" ht="14.25" customHeight="1" x14ac:dyDescent="0.2">
      <c r="A325" s="431" t="s">
        <v>987</v>
      </c>
      <c r="B325" s="432" t="s">
        <v>298</v>
      </c>
      <c r="C325" s="423" t="s">
        <v>1128</v>
      </c>
      <c r="D325" s="423"/>
      <c r="E325" s="681">
        <v>68.301000000000002</v>
      </c>
      <c r="F325" s="460">
        <v>520</v>
      </c>
      <c r="G325" s="460">
        <v>217</v>
      </c>
      <c r="H325" s="460">
        <v>737</v>
      </c>
      <c r="I325" s="599">
        <v>10.7904715889958</v>
      </c>
      <c r="J325" s="451"/>
      <c r="K325" s="451"/>
      <c r="L325" s="683">
        <v>127</v>
      </c>
      <c r="M325" s="673">
        <v>1.8594164067876</v>
      </c>
      <c r="N325" s="434"/>
      <c r="O325" s="454"/>
      <c r="P325" s="460">
        <v>864</v>
      </c>
      <c r="Q325" s="673">
        <v>12.6498879957834</v>
      </c>
      <c r="R325" s="550"/>
      <c r="S325" s="557"/>
    </row>
    <row r="326" spans="1:19" s="488" customFormat="1" ht="14.25" customHeight="1" x14ac:dyDescent="0.2">
      <c r="A326" s="431" t="s">
        <v>813</v>
      </c>
      <c r="B326" s="432" t="s">
        <v>125</v>
      </c>
      <c r="C326" s="423" t="s">
        <v>1130</v>
      </c>
      <c r="D326" s="423"/>
      <c r="E326" s="681">
        <v>33.258000000000003</v>
      </c>
      <c r="F326" s="460">
        <v>14</v>
      </c>
      <c r="G326" s="460">
        <v>30</v>
      </c>
      <c r="H326" s="460">
        <v>44</v>
      </c>
      <c r="I326" s="599">
        <v>1.32298995730351</v>
      </c>
      <c r="J326" s="451"/>
      <c r="K326" s="451"/>
      <c r="L326" s="683">
        <v>40</v>
      </c>
      <c r="M326" s="673">
        <v>1.2027181430031899</v>
      </c>
      <c r="N326" s="434"/>
      <c r="O326" s="454"/>
      <c r="P326" s="460">
        <v>84</v>
      </c>
      <c r="Q326" s="673">
        <v>2.5257081003066899</v>
      </c>
      <c r="R326" s="550"/>
      <c r="S326" s="557"/>
    </row>
    <row r="327" spans="1:19" s="488" customFormat="1" ht="14.25" customHeight="1" x14ac:dyDescent="0.2">
      <c r="A327" s="431" t="s">
        <v>1039</v>
      </c>
      <c r="B327" s="432" t="s">
        <v>204</v>
      </c>
      <c r="C327" s="423" t="s">
        <v>1131</v>
      </c>
      <c r="D327" s="423"/>
      <c r="E327" s="681">
        <v>47.920999999999999</v>
      </c>
      <c r="F327" s="460">
        <v>297</v>
      </c>
      <c r="G327" s="460">
        <v>44</v>
      </c>
      <c r="H327" s="460">
        <v>341</v>
      </c>
      <c r="I327" s="599">
        <v>7.1158782162308798</v>
      </c>
      <c r="J327" s="451"/>
      <c r="K327" s="451"/>
      <c r="L327" s="683">
        <v>25</v>
      </c>
      <c r="M327" s="673">
        <v>0.52169195133657498</v>
      </c>
      <c r="N327" s="434"/>
      <c r="O327" s="454"/>
      <c r="P327" s="460">
        <v>366</v>
      </c>
      <c r="Q327" s="673">
        <v>7.6375701675674597</v>
      </c>
      <c r="R327" s="550"/>
      <c r="S327" s="557"/>
    </row>
    <row r="328" spans="1:19" s="488" customFormat="1" ht="14.25" customHeight="1" x14ac:dyDescent="0.2">
      <c r="A328" s="431" t="s">
        <v>988</v>
      </c>
      <c r="B328" s="432" t="s">
        <v>299</v>
      </c>
      <c r="C328" s="423" t="s">
        <v>1128</v>
      </c>
      <c r="D328" s="423"/>
      <c r="E328" s="681">
        <v>64.777000000000001</v>
      </c>
      <c r="F328" s="460">
        <v>105</v>
      </c>
      <c r="G328" s="460">
        <v>50</v>
      </c>
      <c r="H328" s="460">
        <v>155</v>
      </c>
      <c r="I328" s="599">
        <v>2.3928246136746099</v>
      </c>
      <c r="J328" s="451"/>
      <c r="K328" s="451"/>
      <c r="L328" s="683">
        <v>0</v>
      </c>
      <c r="M328" s="673">
        <v>0</v>
      </c>
      <c r="N328" s="434"/>
      <c r="O328" s="454"/>
      <c r="P328" s="460">
        <v>155</v>
      </c>
      <c r="Q328" s="673">
        <v>2.3928246136746099</v>
      </c>
      <c r="R328" s="550"/>
      <c r="S328" s="557"/>
    </row>
    <row r="329" spans="1:19" s="488" customFormat="1" ht="14.25" customHeight="1" x14ac:dyDescent="0.2">
      <c r="A329" s="431" t="s">
        <v>1028</v>
      </c>
      <c r="B329" s="432" t="s">
        <v>340</v>
      </c>
      <c r="C329" s="423" t="s">
        <v>1133</v>
      </c>
      <c r="D329" s="423"/>
      <c r="E329" s="681">
        <v>24.084</v>
      </c>
      <c r="F329" s="460">
        <v>175</v>
      </c>
      <c r="G329" s="460">
        <v>136</v>
      </c>
      <c r="H329" s="460">
        <v>311</v>
      </c>
      <c r="I329" s="599">
        <v>12.9131373525992</v>
      </c>
      <c r="J329" s="451"/>
      <c r="K329" s="451"/>
      <c r="L329" s="683">
        <v>10</v>
      </c>
      <c r="M329" s="673">
        <v>0.41521341969772502</v>
      </c>
      <c r="N329" s="434"/>
      <c r="O329" s="454"/>
      <c r="P329" s="460">
        <v>321</v>
      </c>
      <c r="Q329" s="673">
        <v>13.328350772297</v>
      </c>
      <c r="R329" s="550"/>
      <c r="S329" s="557"/>
    </row>
    <row r="330" spans="1:19" s="488" customFormat="1" ht="14.25" customHeight="1" x14ac:dyDescent="0.2">
      <c r="A330" s="431" t="s">
        <v>1029</v>
      </c>
      <c r="B330" s="432" t="s">
        <v>341</v>
      </c>
      <c r="C330" s="423" t="s">
        <v>1133</v>
      </c>
      <c r="D330" s="423"/>
      <c r="E330" s="681">
        <v>46.402000000000001</v>
      </c>
      <c r="F330" s="460">
        <v>11</v>
      </c>
      <c r="G330" s="460">
        <v>45</v>
      </c>
      <c r="H330" s="460">
        <v>56</v>
      </c>
      <c r="I330" s="599">
        <v>1.20684453256325</v>
      </c>
      <c r="J330" s="451"/>
      <c r="K330" s="451"/>
      <c r="L330" s="683">
        <v>3</v>
      </c>
      <c r="M330" s="673">
        <v>6.4652385673031304E-2</v>
      </c>
      <c r="N330" s="434"/>
      <c r="O330" s="454"/>
      <c r="P330" s="460">
        <v>59</v>
      </c>
      <c r="Q330" s="673">
        <v>1.2714969182362801</v>
      </c>
      <c r="R330" s="550"/>
      <c r="S330" s="557"/>
    </row>
    <row r="331" spans="1:19" s="488" customFormat="1" ht="14.25" customHeight="1" x14ac:dyDescent="0.2">
      <c r="A331" s="431" t="s">
        <v>748</v>
      </c>
      <c r="B331" s="432" t="s">
        <v>60</v>
      </c>
      <c r="C331" s="423" t="s">
        <v>1129</v>
      </c>
      <c r="D331" s="423"/>
      <c r="E331" s="681">
        <v>46.709000000000003</v>
      </c>
      <c r="F331" s="460">
        <v>35</v>
      </c>
      <c r="G331" s="460">
        <v>3</v>
      </c>
      <c r="H331" s="460">
        <v>38</v>
      </c>
      <c r="I331" s="599">
        <v>0.81354771029137896</v>
      </c>
      <c r="J331" s="451"/>
      <c r="K331" s="451"/>
      <c r="L331" s="683">
        <v>7</v>
      </c>
      <c r="M331" s="673">
        <v>0.14986405189578</v>
      </c>
      <c r="N331" s="434"/>
      <c r="O331" s="454"/>
      <c r="P331" s="460">
        <v>45</v>
      </c>
      <c r="Q331" s="673">
        <v>0.96341176218715896</v>
      </c>
      <c r="R331" s="550"/>
      <c r="S331" s="557"/>
    </row>
    <row r="332" spans="1:19" s="488" customFormat="1" ht="14.25" customHeight="1" x14ac:dyDescent="0.2">
      <c r="A332" s="431" t="s">
        <v>814</v>
      </c>
      <c r="B332" s="432" t="s">
        <v>126</v>
      </c>
      <c r="C332" s="423" t="s">
        <v>1130</v>
      </c>
      <c r="D332" s="423"/>
      <c r="E332" s="681">
        <v>40.704000000000001</v>
      </c>
      <c r="F332" s="460">
        <v>415</v>
      </c>
      <c r="G332" s="460">
        <v>289</v>
      </c>
      <c r="H332" s="460">
        <v>704</v>
      </c>
      <c r="I332" s="599">
        <v>17.295597484276701</v>
      </c>
      <c r="J332" s="451"/>
      <c r="K332" s="451"/>
      <c r="L332" s="683">
        <v>16</v>
      </c>
      <c r="M332" s="673">
        <v>0.393081761006289</v>
      </c>
      <c r="N332" s="434"/>
      <c r="O332" s="454"/>
      <c r="P332" s="460">
        <v>720</v>
      </c>
      <c r="Q332" s="673">
        <v>17.688679245283002</v>
      </c>
      <c r="R332" s="550"/>
      <c r="S332" s="557"/>
    </row>
    <row r="333" spans="1:19" s="488" customFormat="1" ht="14.25" customHeight="1" x14ac:dyDescent="0.2">
      <c r="A333" s="431" t="s">
        <v>989</v>
      </c>
      <c r="B333" s="432" t="s">
        <v>300</v>
      </c>
      <c r="C333" s="423" t="s">
        <v>1128</v>
      </c>
      <c r="D333" s="423"/>
      <c r="E333" s="681">
        <v>46.22</v>
      </c>
      <c r="F333" s="460">
        <v>13</v>
      </c>
      <c r="G333" s="460">
        <v>24</v>
      </c>
      <c r="H333" s="460">
        <v>37</v>
      </c>
      <c r="I333" s="599">
        <v>0.80051925573344895</v>
      </c>
      <c r="J333" s="451"/>
      <c r="K333" s="451"/>
      <c r="L333" s="683">
        <v>7</v>
      </c>
      <c r="M333" s="673">
        <v>0.15144958892254401</v>
      </c>
      <c r="N333" s="434"/>
      <c r="O333" s="454"/>
      <c r="P333" s="460">
        <v>44</v>
      </c>
      <c r="Q333" s="673">
        <v>0.95196884465599296</v>
      </c>
      <c r="R333" s="550"/>
      <c r="S333" s="557"/>
    </row>
    <row r="334" spans="1:19" s="488" customFormat="1" ht="14.25" customHeight="1" x14ac:dyDescent="0.2">
      <c r="A334" s="431" t="s">
        <v>1030</v>
      </c>
      <c r="B334" s="432" t="s">
        <v>342</v>
      </c>
      <c r="C334" s="423" t="s">
        <v>1133</v>
      </c>
      <c r="D334" s="423"/>
      <c r="E334" s="681">
        <v>15.74</v>
      </c>
      <c r="F334" s="460">
        <v>21</v>
      </c>
      <c r="G334" s="460">
        <v>46</v>
      </c>
      <c r="H334" s="460">
        <v>67</v>
      </c>
      <c r="I334" s="599">
        <v>4.2566709021601001</v>
      </c>
      <c r="J334" s="451"/>
      <c r="K334" s="451"/>
      <c r="L334" s="683">
        <v>1</v>
      </c>
      <c r="M334" s="673">
        <v>6.3532401524777599E-2</v>
      </c>
      <c r="N334" s="434"/>
      <c r="O334" s="454"/>
      <c r="P334" s="460">
        <v>68</v>
      </c>
      <c r="Q334" s="673">
        <v>4.3202033036848801</v>
      </c>
      <c r="R334" s="550"/>
      <c r="S334" s="557"/>
    </row>
    <row r="335" spans="1:19" s="488" customFormat="1" ht="14.25" customHeight="1" x14ac:dyDescent="0.2">
      <c r="A335" s="431" t="s">
        <v>927</v>
      </c>
      <c r="B335" s="432" t="s">
        <v>238</v>
      </c>
      <c r="C335" s="423" t="s">
        <v>1166</v>
      </c>
      <c r="D335" s="423"/>
      <c r="E335" s="681">
        <v>121.639</v>
      </c>
      <c r="F335" s="460">
        <v>174</v>
      </c>
      <c r="G335" s="460">
        <v>45</v>
      </c>
      <c r="H335" s="460">
        <v>219</v>
      </c>
      <c r="I335" s="599">
        <v>1.8004094081667901</v>
      </c>
      <c r="J335" s="451"/>
      <c r="K335" s="451"/>
      <c r="L335" s="683">
        <v>113</v>
      </c>
      <c r="M335" s="673">
        <v>0.92897837042395903</v>
      </c>
      <c r="N335" s="434"/>
      <c r="O335" s="454"/>
      <c r="P335" s="460">
        <v>332</v>
      </c>
      <c r="Q335" s="673">
        <v>2.7293877785907501</v>
      </c>
      <c r="R335" s="550"/>
      <c r="S335" s="557"/>
    </row>
    <row r="336" spans="1:19" s="488" customFormat="1" ht="14.25" customHeight="1" x14ac:dyDescent="0.2">
      <c r="A336" s="431" t="s">
        <v>1031</v>
      </c>
      <c r="B336" s="432" t="s">
        <v>343</v>
      </c>
      <c r="C336" s="423" t="s">
        <v>1133</v>
      </c>
      <c r="D336" s="423"/>
      <c r="E336" s="681">
        <v>29.18</v>
      </c>
      <c r="F336" s="460">
        <v>33</v>
      </c>
      <c r="G336" s="460">
        <v>124</v>
      </c>
      <c r="H336" s="460">
        <v>157</v>
      </c>
      <c r="I336" s="599">
        <v>5.3803975325565503</v>
      </c>
      <c r="J336" s="451"/>
      <c r="K336" s="451"/>
      <c r="L336" s="683">
        <v>9</v>
      </c>
      <c r="M336" s="673">
        <v>0.30843043180260499</v>
      </c>
      <c r="N336" s="434"/>
      <c r="O336" s="454"/>
      <c r="P336" s="460">
        <v>166</v>
      </c>
      <c r="Q336" s="673">
        <v>5.6888279643591497</v>
      </c>
      <c r="R336" s="550"/>
      <c r="S336" s="557"/>
    </row>
    <row r="337" spans="1:19" s="488" customFormat="1" ht="14.25" customHeight="1" x14ac:dyDescent="0.2">
      <c r="A337" s="431" t="s">
        <v>749</v>
      </c>
      <c r="B337" s="432" t="s">
        <v>61</v>
      </c>
      <c r="C337" s="423" t="s">
        <v>1129</v>
      </c>
      <c r="D337" s="423"/>
      <c r="E337" s="681">
        <v>142.239</v>
      </c>
      <c r="F337" s="460">
        <v>3620</v>
      </c>
      <c r="G337" s="460">
        <v>1253</v>
      </c>
      <c r="H337" s="460">
        <v>4873</v>
      </c>
      <c r="I337" s="599">
        <v>34.259239730313098</v>
      </c>
      <c r="J337" s="451"/>
      <c r="K337" s="451"/>
      <c r="L337" s="683">
        <v>0</v>
      </c>
      <c r="M337" s="673">
        <v>0</v>
      </c>
      <c r="N337" s="434"/>
      <c r="O337" s="454"/>
      <c r="P337" s="460">
        <v>4873</v>
      </c>
      <c r="Q337" s="673">
        <v>34.259239730313098</v>
      </c>
      <c r="R337" s="550"/>
      <c r="S337" s="557"/>
    </row>
    <row r="338" spans="1:19" s="488" customFormat="1" ht="14.25" customHeight="1" x14ac:dyDescent="0.2">
      <c r="A338" s="431" t="s">
        <v>1032</v>
      </c>
      <c r="B338" s="432" t="s">
        <v>344</v>
      </c>
      <c r="C338" s="423" t="s">
        <v>1133</v>
      </c>
      <c r="D338" s="423"/>
      <c r="E338" s="681">
        <v>208.19399999999999</v>
      </c>
      <c r="F338" s="460">
        <v>170</v>
      </c>
      <c r="G338" s="460">
        <v>960</v>
      </c>
      <c r="H338" s="460">
        <v>1130</v>
      </c>
      <c r="I338" s="599">
        <v>5.4276299989432903</v>
      </c>
      <c r="J338" s="451"/>
      <c r="K338" s="451"/>
      <c r="L338" s="683">
        <v>41</v>
      </c>
      <c r="M338" s="673">
        <v>0.196931707926261</v>
      </c>
      <c r="N338" s="434"/>
      <c r="O338" s="454"/>
      <c r="P338" s="460">
        <v>1171</v>
      </c>
      <c r="Q338" s="673">
        <v>5.6245617068695504</v>
      </c>
      <c r="R338" s="550"/>
      <c r="S338" s="557"/>
    </row>
    <row r="339" spans="1:19" s="488" customFormat="1" ht="14.25" customHeight="1" x14ac:dyDescent="0.2">
      <c r="A339" s="431" t="s">
        <v>990</v>
      </c>
      <c r="B339" s="432" t="s">
        <v>301</v>
      </c>
      <c r="C339" s="423" t="s">
        <v>1128</v>
      </c>
      <c r="D339" s="423"/>
      <c r="E339" s="681">
        <v>49.363999999999997</v>
      </c>
      <c r="F339" s="460">
        <v>185</v>
      </c>
      <c r="G339" s="460">
        <v>243</v>
      </c>
      <c r="H339" s="460">
        <v>428</v>
      </c>
      <c r="I339" s="599">
        <v>8.6702860384085607</v>
      </c>
      <c r="J339" s="451"/>
      <c r="K339" s="451"/>
      <c r="L339" s="683">
        <v>1</v>
      </c>
      <c r="M339" s="673">
        <v>2.02576776598331E-2</v>
      </c>
      <c r="N339" s="434"/>
      <c r="O339" s="454"/>
      <c r="P339" s="460">
        <v>429</v>
      </c>
      <c r="Q339" s="673">
        <v>8.6905437160683903</v>
      </c>
      <c r="R339" s="550"/>
      <c r="S339" s="557"/>
    </row>
    <row r="340" spans="1:19" s="488" customFormat="1" ht="14.25" customHeight="1" x14ac:dyDescent="0.2">
      <c r="A340" s="431" t="s">
        <v>991</v>
      </c>
      <c r="B340" s="432" t="s">
        <v>302</v>
      </c>
      <c r="C340" s="423" t="s">
        <v>1128</v>
      </c>
      <c r="D340" s="423"/>
      <c r="E340" s="682">
        <v>61.752000000000002</v>
      </c>
      <c r="F340" s="674">
        <v>793</v>
      </c>
      <c r="G340" s="675">
        <v>1101</v>
      </c>
      <c r="H340" s="675">
        <v>1894</v>
      </c>
      <c r="I340" s="676">
        <v>30.671071382303399</v>
      </c>
      <c r="J340" s="677">
        <v>4</v>
      </c>
      <c r="K340" s="562"/>
      <c r="L340" s="684">
        <v>123</v>
      </c>
      <c r="M340" s="676">
        <v>1.99183832102604</v>
      </c>
      <c r="N340" s="561">
        <v>2</v>
      </c>
      <c r="O340" s="562"/>
      <c r="P340" s="675">
        <v>2017</v>
      </c>
      <c r="Q340" s="676">
        <v>32.662909703329397</v>
      </c>
      <c r="R340" s="561">
        <v>4</v>
      </c>
      <c r="S340" s="557"/>
    </row>
    <row r="341" spans="1:19" s="488" customFormat="1" ht="14.25" customHeight="1" x14ac:dyDescent="0.2">
      <c r="A341" s="431" t="s">
        <v>750</v>
      </c>
      <c r="B341" s="432" t="s">
        <v>62</v>
      </c>
      <c r="C341" s="423" t="s">
        <v>1129</v>
      </c>
      <c r="D341" s="423"/>
      <c r="E341" s="681">
        <v>144.65100000000001</v>
      </c>
      <c r="F341" s="460">
        <v>70</v>
      </c>
      <c r="G341" s="460">
        <v>927</v>
      </c>
      <c r="H341" s="460">
        <v>997</v>
      </c>
      <c r="I341" s="599">
        <v>6.8924514866817397</v>
      </c>
      <c r="J341" s="451"/>
      <c r="K341" s="451"/>
      <c r="L341" s="683">
        <v>1</v>
      </c>
      <c r="M341" s="673">
        <v>6.9131910598613198E-3</v>
      </c>
      <c r="N341" s="434"/>
      <c r="O341" s="454"/>
      <c r="P341" s="460">
        <v>998</v>
      </c>
      <c r="Q341" s="673">
        <v>6.8993646777416</v>
      </c>
      <c r="R341" s="550"/>
      <c r="S341" s="557"/>
    </row>
    <row r="342" spans="1:19" s="488" customFormat="1" ht="14.25" customHeight="1" x14ac:dyDescent="0.2">
      <c r="A342" s="431" t="s">
        <v>992</v>
      </c>
      <c r="B342" s="432" t="s">
        <v>303</v>
      </c>
      <c r="C342" s="423" t="s">
        <v>1128</v>
      </c>
      <c r="D342" s="423"/>
      <c r="E342" s="681">
        <v>40.652999999999999</v>
      </c>
      <c r="F342" s="460">
        <v>56</v>
      </c>
      <c r="G342" s="460">
        <v>0</v>
      </c>
      <c r="H342" s="460">
        <v>56</v>
      </c>
      <c r="I342" s="599">
        <v>1.3775121147270799</v>
      </c>
      <c r="J342" s="451"/>
      <c r="K342" s="451"/>
      <c r="L342" s="683">
        <v>69</v>
      </c>
      <c r="M342" s="673">
        <v>1.6972917127887199</v>
      </c>
      <c r="N342" s="434"/>
      <c r="O342" s="454"/>
      <c r="P342" s="460">
        <v>125</v>
      </c>
      <c r="Q342" s="673">
        <v>3.0748038275158001</v>
      </c>
      <c r="R342" s="550"/>
      <c r="S342" s="557"/>
    </row>
    <row r="343" spans="1:19" s="488" customFormat="1" ht="14.25" customHeight="1" x14ac:dyDescent="0.2">
      <c r="A343" s="431" t="s">
        <v>993</v>
      </c>
      <c r="B343" s="432" t="s">
        <v>304</v>
      </c>
      <c r="C343" s="423" t="s">
        <v>1128</v>
      </c>
      <c r="D343" s="423"/>
      <c r="E343" s="681">
        <v>64.41</v>
      </c>
      <c r="F343" s="460">
        <v>8</v>
      </c>
      <c r="G343" s="460">
        <v>43</v>
      </c>
      <c r="H343" s="460">
        <v>51</v>
      </c>
      <c r="I343" s="599">
        <v>0.79180251513740096</v>
      </c>
      <c r="J343" s="451"/>
      <c r="K343" s="451"/>
      <c r="L343" s="683">
        <v>17</v>
      </c>
      <c r="M343" s="673">
        <v>0.26393417171246703</v>
      </c>
      <c r="N343" s="434"/>
      <c r="O343" s="454"/>
      <c r="P343" s="460">
        <v>68</v>
      </c>
      <c r="Q343" s="673">
        <v>1.0557366868498701</v>
      </c>
      <c r="R343" s="550"/>
      <c r="S343" s="557"/>
    </row>
    <row r="344" spans="1:19" s="488" customFormat="1" ht="14.25" customHeight="1" x14ac:dyDescent="0.2">
      <c r="A344" s="431" t="s">
        <v>842</v>
      </c>
      <c r="B344" s="432" t="s">
        <v>154</v>
      </c>
      <c r="C344" s="423" t="s">
        <v>1134</v>
      </c>
      <c r="D344" s="423"/>
      <c r="E344" s="681">
        <v>105.98099999999999</v>
      </c>
      <c r="F344" s="460">
        <v>314</v>
      </c>
      <c r="G344" s="460">
        <v>532</v>
      </c>
      <c r="H344" s="460">
        <v>846</v>
      </c>
      <c r="I344" s="599">
        <v>7.9825629122201196</v>
      </c>
      <c r="J344" s="451"/>
      <c r="K344" s="451"/>
      <c r="L344" s="683">
        <v>509</v>
      </c>
      <c r="M344" s="673">
        <v>4.8027476623168299</v>
      </c>
      <c r="N344" s="434"/>
      <c r="O344" s="454"/>
      <c r="P344" s="460">
        <v>1355</v>
      </c>
      <c r="Q344" s="673">
        <v>12.785310574536901</v>
      </c>
      <c r="R344" s="550"/>
      <c r="S344" s="557"/>
    </row>
    <row r="345" spans="1:19" s="488" customFormat="1" ht="14.25" customHeight="1" x14ac:dyDescent="0.2">
      <c r="A345" s="431" t="s">
        <v>843</v>
      </c>
      <c r="B345" s="432" t="s">
        <v>155</v>
      </c>
      <c r="C345" s="423" t="s">
        <v>1134</v>
      </c>
      <c r="D345" s="423"/>
      <c r="E345" s="681">
        <v>44.100999999999999</v>
      </c>
      <c r="F345" s="460">
        <v>132</v>
      </c>
      <c r="G345" s="460">
        <v>402</v>
      </c>
      <c r="H345" s="460">
        <v>534</v>
      </c>
      <c r="I345" s="599">
        <v>12.1085689666901</v>
      </c>
      <c r="J345" s="451"/>
      <c r="K345" s="451"/>
      <c r="L345" s="683">
        <v>8</v>
      </c>
      <c r="M345" s="673">
        <v>0.181401782272511</v>
      </c>
      <c r="N345" s="434"/>
      <c r="O345" s="454"/>
      <c r="P345" s="460">
        <v>542</v>
      </c>
      <c r="Q345" s="673">
        <v>12.289970748962601</v>
      </c>
      <c r="R345" s="550"/>
      <c r="S345" s="557"/>
    </row>
    <row r="346" spans="1:19" s="488" customFormat="1" ht="14.25" customHeight="1" x14ac:dyDescent="0.2">
      <c r="A346" s="431" t="s">
        <v>994</v>
      </c>
      <c r="B346" s="432" t="s">
        <v>305</v>
      </c>
      <c r="C346" s="423" t="s">
        <v>1128</v>
      </c>
      <c r="D346" s="423"/>
      <c r="E346" s="681">
        <v>50.134999999999998</v>
      </c>
      <c r="F346" s="460">
        <v>115</v>
      </c>
      <c r="G346" s="460">
        <v>109</v>
      </c>
      <c r="H346" s="460">
        <v>224</v>
      </c>
      <c r="I346" s="599">
        <v>4.4679365712576002</v>
      </c>
      <c r="J346" s="451"/>
      <c r="K346" s="451"/>
      <c r="L346" s="683">
        <v>87</v>
      </c>
      <c r="M346" s="673">
        <v>1.7353146504438</v>
      </c>
      <c r="N346" s="434"/>
      <c r="O346" s="454"/>
      <c r="P346" s="460">
        <v>311</v>
      </c>
      <c r="Q346" s="673">
        <v>6.20325122170141</v>
      </c>
      <c r="R346" s="550"/>
      <c r="S346" s="557"/>
    </row>
    <row r="347" spans="1:19" s="488" customFormat="1" ht="14.25" customHeight="1" x14ac:dyDescent="0.2">
      <c r="A347" s="431" t="s">
        <v>844</v>
      </c>
      <c r="B347" s="432" t="s">
        <v>156</v>
      </c>
      <c r="C347" s="423" t="s">
        <v>1134</v>
      </c>
      <c r="D347" s="423"/>
      <c r="E347" s="681">
        <v>51.942999999999998</v>
      </c>
      <c r="F347" s="460">
        <v>51</v>
      </c>
      <c r="G347" s="460">
        <v>225</v>
      </c>
      <c r="H347" s="460">
        <v>276</v>
      </c>
      <c r="I347" s="599">
        <v>5.3135167395029201</v>
      </c>
      <c r="J347" s="451"/>
      <c r="K347" s="451"/>
      <c r="L347" s="683">
        <v>30</v>
      </c>
      <c r="M347" s="673">
        <v>0.577556167337274</v>
      </c>
      <c r="N347" s="434"/>
      <c r="O347" s="454"/>
      <c r="P347" s="460">
        <v>306</v>
      </c>
      <c r="Q347" s="673">
        <v>5.8910729068401899</v>
      </c>
      <c r="R347" s="550"/>
      <c r="S347" s="557"/>
    </row>
    <row r="348" spans="1:19" s="488" customFormat="1" ht="14.25" customHeight="1" x14ac:dyDescent="0.2">
      <c r="A348" s="431" t="s">
        <v>995</v>
      </c>
      <c r="B348" s="432" t="s">
        <v>306</v>
      </c>
      <c r="C348" s="423" t="s">
        <v>1128</v>
      </c>
      <c r="D348" s="423"/>
      <c r="E348" s="681">
        <v>71.311999999999998</v>
      </c>
      <c r="F348" s="460">
        <v>62</v>
      </c>
      <c r="G348" s="460">
        <v>100</v>
      </c>
      <c r="H348" s="460">
        <v>162</v>
      </c>
      <c r="I348" s="599">
        <v>2.2717074265200798</v>
      </c>
      <c r="J348" s="451"/>
      <c r="K348" s="451"/>
      <c r="L348" s="683">
        <v>9</v>
      </c>
      <c r="M348" s="673">
        <v>0.12620596814000401</v>
      </c>
      <c r="N348" s="434"/>
      <c r="O348" s="454"/>
      <c r="P348" s="460">
        <v>171</v>
      </c>
      <c r="Q348" s="673">
        <v>2.3979133946600899</v>
      </c>
      <c r="R348" s="550"/>
      <c r="S348" s="557"/>
    </row>
    <row r="349" spans="1:19" s="488" customFormat="1" ht="14.25" customHeight="1" x14ac:dyDescent="0.2">
      <c r="A349" s="431" t="s">
        <v>751</v>
      </c>
      <c r="B349" s="432" t="s">
        <v>63</v>
      </c>
      <c r="C349" s="423" t="s">
        <v>1129</v>
      </c>
      <c r="D349" s="423"/>
      <c r="E349" s="681">
        <v>48.947000000000003</v>
      </c>
      <c r="F349" s="460">
        <v>72</v>
      </c>
      <c r="G349" s="460">
        <v>307</v>
      </c>
      <c r="H349" s="460">
        <v>379</v>
      </c>
      <c r="I349" s="599">
        <v>7.7430690338529402</v>
      </c>
      <c r="J349" s="451"/>
      <c r="K349" s="451"/>
      <c r="L349" s="683">
        <v>8</v>
      </c>
      <c r="M349" s="673">
        <v>0.16344209042433699</v>
      </c>
      <c r="N349" s="434"/>
      <c r="O349" s="454"/>
      <c r="P349" s="460">
        <v>387</v>
      </c>
      <c r="Q349" s="673">
        <v>7.9065111242772801</v>
      </c>
      <c r="R349" s="550"/>
      <c r="S349" s="557"/>
    </row>
    <row r="350" spans="1:19" s="488" customFormat="1" ht="14.25" customHeight="1" x14ac:dyDescent="0.2">
      <c r="A350" s="431" t="s">
        <v>845</v>
      </c>
      <c r="B350" s="432" t="s">
        <v>157</v>
      </c>
      <c r="C350" s="423" t="s">
        <v>1134</v>
      </c>
      <c r="D350" s="423"/>
      <c r="E350" s="681">
        <v>44.146000000000001</v>
      </c>
      <c r="F350" s="460">
        <v>846</v>
      </c>
      <c r="G350" s="460">
        <v>164</v>
      </c>
      <c r="H350" s="460">
        <v>1010</v>
      </c>
      <c r="I350" s="599">
        <v>22.878630000453001</v>
      </c>
      <c r="J350" s="451"/>
      <c r="K350" s="451"/>
      <c r="L350" s="683">
        <v>44</v>
      </c>
      <c r="M350" s="673">
        <v>0.99669279209894401</v>
      </c>
      <c r="N350" s="434"/>
      <c r="O350" s="454"/>
      <c r="P350" s="460">
        <v>1054</v>
      </c>
      <c r="Q350" s="673">
        <v>23.875322792552002</v>
      </c>
      <c r="R350" s="550"/>
      <c r="S350" s="557"/>
    </row>
    <row r="351" spans="1:19" s="488" customFormat="1" ht="14.25" customHeight="1" x14ac:dyDescent="0.2">
      <c r="A351" s="534" t="s">
        <v>773</v>
      </c>
      <c r="B351" s="563" t="s">
        <v>85</v>
      </c>
      <c r="C351" s="424" t="s">
        <v>1132</v>
      </c>
      <c r="D351" s="672"/>
      <c r="E351" s="686">
        <v>89.094999999999999</v>
      </c>
      <c r="F351" s="687">
        <v>260</v>
      </c>
      <c r="G351" s="687">
        <v>348</v>
      </c>
      <c r="H351" s="687">
        <v>608</v>
      </c>
      <c r="I351" s="688">
        <v>6.8241764408777197</v>
      </c>
      <c r="J351" s="689"/>
      <c r="K351" s="689"/>
      <c r="L351" s="690">
        <v>8</v>
      </c>
      <c r="M351" s="691">
        <v>8.9791795274706807E-2</v>
      </c>
      <c r="N351" s="692"/>
      <c r="O351" s="693"/>
      <c r="P351" s="687">
        <v>616</v>
      </c>
      <c r="Q351" s="691">
        <v>6.91396823615242</v>
      </c>
      <c r="R351" s="694"/>
      <c r="S351" s="557"/>
    </row>
    <row r="352" spans="1:19" ht="12.75" customHeight="1" x14ac:dyDescent="0.2">
      <c r="A352" s="411"/>
    </row>
    <row r="353" spans="1:11" s="572" customFormat="1" ht="12.75" customHeight="1" x14ac:dyDescent="0.2">
      <c r="A353" s="570"/>
      <c r="B353" s="571" t="s">
        <v>1046</v>
      </c>
      <c r="E353" s="573"/>
    </row>
    <row r="354" spans="1:11" s="572" customFormat="1" ht="17.25" customHeight="1" x14ac:dyDescent="0.2">
      <c r="B354" s="96" t="s">
        <v>1053</v>
      </c>
      <c r="C354" s="96"/>
      <c r="D354" s="96"/>
      <c r="E354" s="574"/>
      <c r="F354" s="96"/>
      <c r="G354" s="96"/>
      <c r="H354" s="96"/>
      <c r="I354" s="96"/>
      <c r="J354" s="96"/>
      <c r="K354" s="96"/>
    </row>
    <row r="355" spans="1:11" s="572" customFormat="1" ht="13.5" customHeight="1" x14ac:dyDescent="0.2">
      <c r="A355" s="667">
        <v>1</v>
      </c>
      <c r="B355" s="666" t="s">
        <v>1194</v>
      </c>
      <c r="C355" s="96"/>
      <c r="D355" s="96"/>
      <c r="E355" s="576"/>
      <c r="F355" s="577"/>
      <c r="G355" s="577"/>
      <c r="H355" s="577"/>
      <c r="I355" s="577"/>
      <c r="J355" s="578"/>
      <c r="K355" s="578"/>
    </row>
    <row r="356" spans="1:11" s="582" customFormat="1" ht="15.2" customHeight="1" x14ac:dyDescent="0.2">
      <c r="A356" s="135"/>
      <c r="B356" s="579" t="s">
        <v>1159</v>
      </c>
      <c r="C356" s="109"/>
      <c r="D356" s="109"/>
      <c r="E356" s="576"/>
      <c r="F356" s="580"/>
      <c r="G356" s="580"/>
      <c r="H356" s="580"/>
      <c r="I356" s="580"/>
      <c r="J356" s="581"/>
      <c r="K356" s="581"/>
    </row>
    <row r="357" spans="1:11" s="572" customFormat="1" ht="12.75" customHeight="1" x14ac:dyDescent="0.2">
      <c r="A357" s="665">
        <v>2</v>
      </c>
      <c r="B357" s="169" t="s">
        <v>1195</v>
      </c>
      <c r="E357" s="573"/>
    </row>
    <row r="358" spans="1:11" s="572" customFormat="1" ht="15" customHeight="1" x14ac:dyDescent="0.2">
      <c r="A358" s="96"/>
      <c r="B358" s="583" t="s">
        <v>1106</v>
      </c>
      <c r="C358" s="583"/>
      <c r="D358" s="583"/>
      <c r="E358" s="584"/>
      <c r="F358" s="580"/>
      <c r="G358" s="580"/>
      <c r="H358" s="580"/>
      <c r="I358" s="580"/>
      <c r="J358" s="581"/>
      <c r="K358" s="581"/>
    </row>
    <row r="359" spans="1:11" s="572" customFormat="1" ht="0.2" customHeight="1" x14ac:dyDescent="0.2">
      <c r="A359" s="171" t="s">
        <v>1071</v>
      </c>
      <c r="B359" s="169" t="s">
        <v>1088</v>
      </c>
      <c r="C359" s="96"/>
      <c r="D359" s="96"/>
      <c r="E359" s="576"/>
      <c r="F359" s="580"/>
      <c r="G359" s="580"/>
      <c r="H359" s="580"/>
      <c r="I359" s="580"/>
      <c r="J359" s="581"/>
      <c r="K359" s="581"/>
    </row>
    <row r="360" spans="1:11" s="572" customFormat="1" ht="15" customHeight="1" x14ac:dyDescent="0.2">
      <c r="B360" s="169" t="s">
        <v>1107</v>
      </c>
      <c r="C360" s="96"/>
      <c r="D360" s="96"/>
      <c r="E360" s="576"/>
      <c r="F360" s="580"/>
      <c r="G360" s="580"/>
      <c r="H360" s="580"/>
      <c r="I360" s="580"/>
      <c r="J360" s="581"/>
      <c r="K360" s="581"/>
    </row>
    <row r="361" spans="1:11" s="572" customFormat="1" ht="15" customHeight="1" x14ac:dyDescent="0.2">
      <c r="A361" s="657" t="s">
        <v>1187</v>
      </c>
      <c r="B361" s="169" t="s">
        <v>1188</v>
      </c>
      <c r="C361" s="96"/>
      <c r="D361" s="96"/>
      <c r="E361" s="576"/>
      <c r="F361" s="580"/>
      <c r="G361" s="580"/>
      <c r="H361" s="580"/>
      <c r="I361" s="580"/>
      <c r="J361" s="581"/>
      <c r="K361" s="581"/>
    </row>
    <row r="362" spans="1:11" s="572" customFormat="1" ht="15" customHeight="1" x14ac:dyDescent="0.2">
      <c r="A362" s="171" t="s">
        <v>1071</v>
      </c>
      <c r="B362" s="169" t="s">
        <v>1200</v>
      </c>
      <c r="C362" s="96"/>
      <c r="D362" s="96"/>
      <c r="E362" s="576"/>
      <c r="F362" s="580"/>
      <c r="G362" s="580"/>
      <c r="H362" s="580"/>
      <c r="I362" s="580"/>
      <c r="J362" s="581"/>
      <c r="K362" s="581"/>
    </row>
    <row r="363" spans="1:11" s="572" customFormat="1" ht="9.75" customHeight="1" x14ac:dyDescent="0.2">
      <c r="A363" s="171"/>
      <c r="B363" s="169"/>
      <c r="C363" s="96"/>
      <c r="D363" s="96"/>
      <c r="E363" s="576"/>
      <c r="F363" s="580"/>
      <c r="G363" s="580"/>
      <c r="H363" s="580"/>
      <c r="I363" s="580"/>
      <c r="J363" s="581"/>
      <c r="K363" s="581"/>
    </row>
    <row r="364" spans="1:11" s="572" customFormat="1" ht="15.2" customHeight="1" x14ac:dyDescent="0.2">
      <c r="A364" s="95" t="s">
        <v>1048</v>
      </c>
      <c r="C364" s="96"/>
      <c r="D364" s="96"/>
      <c r="E364" s="576"/>
      <c r="F364" s="580"/>
      <c r="G364" s="580"/>
      <c r="H364" s="580"/>
      <c r="I364" s="580"/>
      <c r="J364" s="581"/>
      <c r="K364" s="581"/>
    </row>
    <row r="365" spans="1:11" s="572" customFormat="1" ht="0.2" customHeight="1" x14ac:dyDescent="0.2">
      <c r="A365" s="95" t="s">
        <v>1049</v>
      </c>
      <c r="B365" s="169" t="s">
        <v>1108</v>
      </c>
      <c r="C365" s="96"/>
      <c r="D365" s="96"/>
      <c r="E365" s="576"/>
      <c r="F365" s="580"/>
      <c r="G365" s="580"/>
      <c r="H365" s="580"/>
      <c r="I365" s="580"/>
      <c r="J365" s="581"/>
      <c r="K365" s="581"/>
    </row>
    <row r="366" spans="1:11" s="572" customFormat="1" ht="15.2" customHeight="1" x14ac:dyDescent="0.2">
      <c r="A366" s="95" t="s">
        <v>1050</v>
      </c>
      <c r="B366" s="96" t="s">
        <v>1202</v>
      </c>
      <c r="C366" s="585"/>
      <c r="D366" s="585"/>
      <c r="E366" s="586"/>
      <c r="F366" s="580"/>
      <c r="G366" s="580"/>
      <c r="H366" s="580"/>
      <c r="I366" s="580"/>
      <c r="J366" s="581"/>
      <c r="K366" s="581"/>
    </row>
    <row r="367" spans="1:11" s="572" customFormat="1" ht="0.4" customHeight="1" x14ac:dyDescent="0.2">
      <c r="A367" s="587"/>
      <c r="B367" s="587"/>
      <c r="C367" s="585"/>
      <c r="D367" s="585"/>
      <c r="E367" s="586"/>
      <c r="F367" s="580"/>
      <c r="G367" s="580"/>
      <c r="H367" s="580"/>
      <c r="I367" s="580"/>
      <c r="J367" s="581"/>
      <c r="K367" s="581"/>
    </row>
    <row r="368" spans="1:11" s="572" customFormat="1" ht="15.2" customHeight="1" x14ac:dyDescent="0.2">
      <c r="A368" s="95" t="s">
        <v>1061</v>
      </c>
      <c r="B368" s="96" t="s">
        <v>1174</v>
      </c>
      <c r="C368" s="96"/>
      <c r="D368" s="96"/>
      <c r="E368" s="588"/>
      <c r="F368" s="587"/>
      <c r="G368" s="587"/>
      <c r="H368" s="587"/>
      <c r="I368" s="587"/>
      <c r="J368" s="587"/>
      <c r="K368" s="587"/>
    </row>
    <row r="369" spans="1:18" s="572" customFormat="1" ht="0.2" customHeight="1" x14ac:dyDescent="0.2">
      <c r="A369" s="95"/>
      <c r="B369" s="96" t="s">
        <v>1067</v>
      </c>
      <c r="C369" s="96"/>
      <c r="D369" s="96"/>
      <c r="E369" s="588"/>
      <c r="F369" s="587"/>
      <c r="G369" s="587"/>
      <c r="H369" s="587"/>
      <c r="I369" s="587"/>
      <c r="J369" s="587"/>
      <c r="K369" s="587"/>
    </row>
    <row r="370" spans="1:18" s="572" customFormat="1" ht="15.2" customHeight="1" x14ac:dyDescent="0.2">
      <c r="A370" s="95"/>
      <c r="B370" s="96" t="s">
        <v>1175</v>
      </c>
      <c r="C370" s="585"/>
      <c r="D370" s="585"/>
      <c r="E370" s="588"/>
      <c r="F370" s="587"/>
      <c r="G370" s="587"/>
      <c r="H370" s="587"/>
      <c r="I370" s="587"/>
      <c r="J370" s="587"/>
      <c r="K370" s="587"/>
    </row>
    <row r="371" spans="1:18" s="572" customFormat="1" ht="0.4" customHeight="1" x14ac:dyDescent="0.2">
      <c r="A371" s="95" t="s">
        <v>1049</v>
      </c>
      <c r="B371" s="96" t="s">
        <v>1072</v>
      </c>
      <c r="C371" s="585"/>
      <c r="D371" s="585"/>
      <c r="E371" s="588"/>
      <c r="F371" s="587"/>
      <c r="G371" s="587"/>
      <c r="H371" s="587"/>
      <c r="I371" s="587"/>
      <c r="J371" s="587"/>
      <c r="K371" s="587"/>
    </row>
    <row r="372" spans="1:18" s="572" customFormat="1" ht="0.2" customHeight="1" x14ac:dyDescent="0.2">
      <c r="A372" s="95"/>
      <c r="B372" s="96" t="s">
        <v>1067</v>
      </c>
      <c r="E372" s="573"/>
    </row>
    <row r="373" spans="1:18" s="572" customFormat="1" ht="0.2" customHeight="1" x14ac:dyDescent="0.2">
      <c r="A373" s="95"/>
      <c r="B373" s="96"/>
      <c r="E373" s="573"/>
    </row>
    <row r="374" spans="1:18" s="572" customFormat="1" ht="15.2" customHeight="1" x14ac:dyDescent="0.2">
      <c r="A374" s="95"/>
      <c r="B374" s="589" t="s">
        <v>1062</v>
      </c>
      <c r="C374" s="590" t="s">
        <v>1189</v>
      </c>
      <c r="D374" s="591"/>
      <c r="E374" s="573"/>
    </row>
    <row r="375" spans="1:18" s="572" customFormat="1" ht="0.4" customHeight="1" x14ac:dyDescent="0.2">
      <c r="A375" s="592"/>
      <c r="B375" s="589" t="s">
        <v>1063</v>
      </c>
      <c r="C375" s="591">
        <v>42856</v>
      </c>
      <c r="D375" s="591"/>
      <c r="E375" s="573"/>
    </row>
    <row r="376" spans="1:18" s="572" customFormat="1" ht="0.2" customHeight="1" x14ac:dyDescent="0.2">
      <c r="A376" s="593"/>
      <c r="E376" s="573"/>
    </row>
    <row r="377" spans="1:18" s="572" customFormat="1" ht="15.2" customHeight="1" x14ac:dyDescent="0.2">
      <c r="A377" s="594"/>
      <c r="E377" s="573"/>
    </row>
    <row r="378" spans="1:18" ht="0.4" customHeight="1" x14ac:dyDescent="0.2">
      <c r="A378" s="413"/>
      <c r="B378" s="316" t="s">
        <v>1068</v>
      </c>
      <c r="C378" s="60"/>
      <c r="D378" s="60"/>
      <c r="R378"/>
    </row>
  </sheetData>
  <mergeCells count="10">
    <mergeCell ref="P5:R5"/>
    <mergeCell ref="F9:F10"/>
    <mergeCell ref="G9:G10"/>
    <mergeCell ref="B10:B11"/>
    <mergeCell ref="A1:I1"/>
    <mergeCell ref="A4:B4"/>
    <mergeCell ref="F4:J4"/>
    <mergeCell ref="L4:N4"/>
    <mergeCell ref="F5:J5"/>
    <mergeCell ref="L5:N5"/>
  </mergeCells>
  <hyperlinks>
    <hyperlink ref="B356"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76"/>
  <sheetViews>
    <sheetView showGridLines="0" zoomScale="80" zoomScaleNormal="80" workbookViewId="0">
      <pane xSplit="4" ySplit="11" topLeftCell="E12" activePane="bottomRight" state="frozen"/>
      <selection activeCell="J18" sqref="J18"/>
      <selection pane="topRight" activeCell="J18" sqref="J18"/>
      <selection pane="bottomLeft" activeCell="J18" sqref="J18"/>
      <selection pane="bottomRight" activeCell="S18" sqref="S18"/>
    </sheetView>
  </sheetViews>
  <sheetFormatPr defaultRowHeight="12.75" x14ac:dyDescent="0.2"/>
  <cols>
    <col min="1" max="1" width="13.28515625" customWidth="1"/>
    <col min="2" max="2" width="28.140625" customWidth="1"/>
    <col min="3" max="3" width="10.140625" customWidth="1"/>
    <col min="4" max="4" width="4.42578125" customWidth="1"/>
    <col min="5" max="5" width="17.140625" style="429" customWidth="1"/>
    <col min="6" max="6" width="13.7109375" customWidth="1"/>
    <col min="7" max="7" width="10.28515625" customWidth="1"/>
    <col min="8" max="8" width="12" customWidth="1"/>
    <col min="9" max="9" width="15.85546875" customWidth="1"/>
    <col min="10" max="10" width="13.140625" customWidth="1"/>
    <col min="11" max="11" width="13.140625" hidden="1" customWidth="1"/>
    <col min="12" max="12" width="17.140625" customWidth="1"/>
    <col min="13" max="13" width="13.7109375" customWidth="1"/>
    <col min="14" max="14" width="12.85546875" customWidth="1"/>
    <col min="15" max="15" width="12.85546875" hidden="1" customWidth="1"/>
    <col min="16" max="16" width="15.140625" bestFit="1" customWidth="1"/>
    <col min="17" max="17" width="16.85546875" customWidth="1"/>
    <col min="18" max="18" width="10" style="85" bestFit="1" customWidth="1"/>
    <col min="19" max="19" width="23.7109375" customWidth="1"/>
    <col min="20" max="20" width="8" customWidth="1"/>
  </cols>
  <sheetData>
    <row r="1" spans="1:31" ht="41.25" customHeight="1" x14ac:dyDescent="0.25">
      <c r="A1" s="721" t="s">
        <v>1167</v>
      </c>
      <c r="B1" s="721"/>
      <c r="C1" s="721"/>
      <c r="D1" s="721"/>
      <c r="E1" s="722"/>
      <c r="F1" s="721"/>
      <c r="G1" s="721"/>
      <c r="H1" s="721"/>
      <c r="I1" s="721"/>
      <c r="J1" s="362"/>
      <c r="K1" s="362"/>
      <c r="L1" s="363"/>
      <c r="M1" s="367"/>
      <c r="N1" s="362"/>
      <c r="O1" s="362"/>
      <c r="P1" s="361"/>
      <c r="Q1" s="361"/>
      <c r="R1" s="414"/>
    </row>
    <row r="2" spans="1:31" ht="8.25" customHeight="1" x14ac:dyDescent="0.25">
      <c r="A2" s="361"/>
      <c r="B2" s="365"/>
      <c r="C2" s="366"/>
      <c r="D2" s="422"/>
      <c r="E2" s="426"/>
      <c r="F2" s="361"/>
      <c r="G2" s="361"/>
      <c r="H2" s="361"/>
      <c r="I2" s="364"/>
      <c r="J2" s="362"/>
      <c r="K2" s="362"/>
      <c r="L2" s="363"/>
      <c r="M2" s="362"/>
      <c r="N2" s="361"/>
      <c r="O2" s="361"/>
      <c r="P2" s="361"/>
      <c r="Q2" s="360"/>
      <c r="R2" s="414"/>
    </row>
    <row r="3" spans="1:31" s="488" customFormat="1" ht="12.75" customHeight="1" x14ac:dyDescent="0.2">
      <c r="A3" s="481" t="s">
        <v>1109</v>
      </c>
      <c r="B3" s="482"/>
      <c r="C3" s="482"/>
      <c r="D3" s="482"/>
      <c r="E3" s="483"/>
      <c r="F3" s="484"/>
      <c r="G3" s="484"/>
      <c r="H3" s="484"/>
      <c r="I3" s="484"/>
      <c r="J3" s="485"/>
      <c r="K3" s="484"/>
      <c r="L3" s="486"/>
      <c r="M3" s="484"/>
      <c r="N3" s="485"/>
      <c r="O3" s="484"/>
      <c r="P3" s="486"/>
      <c r="Q3" s="484"/>
      <c r="R3" s="487"/>
    </row>
    <row r="4" spans="1:31" s="488" customFormat="1" ht="12.75" customHeight="1" x14ac:dyDescent="0.2">
      <c r="A4" s="723" t="s">
        <v>1110</v>
      </c>
      <c r="B4" s="724"/>
      <c r="C4" s="482"/>
      <c r="D4" s="482"/>
      <c r="E4" s="489"/>
      <c r="F4" s="725" t="s">
        <v>1111</v>
      </c>
      <c r="G4" s="726"/>
      <c r="H4" s="726"/>
      <c r="I4" s="726"/>
      <c r="J4" s="727"/>
      <c r="K4" s="479"/>
      <c r="L4" s="728" t="s">
        <v>1112</v>
      </c>
      <c r="M4" s="729"/>
      <c r="N4" s="730"/>
      <c r="O4" s="490"/>
      <c r="P4" s="491"/>
      <c r="Q4" s="492"/>
      <c r="R4" s="493"/>
    </row>
    <row r="5" spans="1:31" s="488" customFormat="1" ht="11.45" customHeight="1" x14ac:dyDescent="0.2">
      <c r="A5" s="494"/>
      <c r="B5" s="482"/>
      <c r="C5" s="482"/>
      <c r="D5" s="482"/>
      <c r="E5" s="489"/>
      <c r="F5" s="731" t="s">
        <v>1164</v>
      </c>
      <c r="G5" s="732"/>
      <c r="H5" s="732"/>
      <c r="I5" s="732"/>
      <c r="J5" s="733"/>
      <c r="K5" s="450"/>
      <c r="L5" s="734" t="s">
        <v>1136</v>
      </c>
      <c r="M5" s="735"/>
      <c r="N5" s="736"/>
      <c r="O5" s="490"/>
      <c r="P5" s="715" t="s">
        <v>1137</v>
      </c>
      <c r="Q5" s="716"/>
      <c r="R5" s="717"/>
    </row>
    <row r="6" spans="1:31" s="488" customFormat="1" ht="11.25" customHeight="1" x14ac:dyDescent="0.2">
      <c r="A6" s="494"/>
      <c r="B6" s="482"/>
      <c r="C6" s="482"/>
      <c r="D6" s="482"/>
      <c r="E6" s="495"/>
      <c r="F6" s="496"/>
      <c r="G6" s="496"/>
      <c r="H6" s="496"/>
      <c r="I6" s="496"/>
      <c r="J6" s="497" t="s">
        <v>1113</v>
      </c>
      <c r="K6" s="498"/>
      <c r="L6" s="491"/>
      <c r="M6" s="492"/>
      <c r="N6" s="499" t="s">
        <v>1113</v>
      </c>
      <c r="O6" s="498"/>
      <c r="P6" s="491"/>
      <c r="Q6" s="492"/>
      <c r="R6" s="500" t="s">
        <v>1113</v>
      </c>
    </row>
    <row r="7" spans="1:31" s="488" customFormat="1" ht="12.75" customHeight="1" x14ac:dyDescent="0.2">
      <c r="A7" s="494"/>
      <c r="B7" s="482"/>
      <c r="C7" s="482"/>
      <c r="D7" s="482"/>
      <c r="E7" s="427" t="s">
        <v>1114</v>
      </c>
      <c r="F7" s="496"/>
      <c r="G7" s="496"/>
      <c r="H7" s="496"/>
      <c r="I7" s="496"/>
      <c r="J7" s="499" t="s">
        <v>1115</v>
      </c>
      <c r="K7" s="498"/>
      <c r="L7" s="501"/>
      <c r="M7" s="502"/>
      <c r="N7" s="499" t="s">
        <v>1115</v>
      </c>
      <c r="O7" s="498"/>
      <c r="P7" s="491"/>
      <c r="Q7" s="492"/>
      <c r="R7" s="500" t="s">
        <v>1115</v>
      </c>
    </row>
    <row r="8" spans="1:31" s="488" customFormat="1" ht="11.25" customHeight="1" x14ac:dyDescent="0.2">
      <c r="A8" s="494"/>
      <c r="B8" s="482"/>
      <c r="C8" s="482"/>
      <c r="D8" s="482"/>
      <c r="E8" s="427" t="s">
        <v>1116</v>
      </c>
      <c r="F8" s="496"/>
      <c r="G8" s="496"/>
      <c r="H8" s="496"/>
      <c r="I8" s="503"/>
      <c r="J8" s="499" t="s">
        <v>1117</v>
      </c>
      <c r="K8" s="498"/>
      <c r="L8" s="501"/>
      <c r="M8" s="502"/>
      <c r="N8" s="499" t="s">
        <v>1117</v>
      </c>
      <c r="O8" s="498"/>
      <c r="P8" s="491"/>
      <c r="Q8" s="492"/>
      <c r="R8" s="500" t="s">
        <v>1117</v>
      </c>
    </row>
    <row r="9" spans="1:31" s="488" customFormat="1" ht="12" customHeight="1" x14ac:dyDescent="0.2">
      <c r="A9" s="494"/>
      <c r="B9" s="482"/>
      <c r="C9" s="504"/>
      <c r="D9" s="504"/>
      <c r="E9" s="427" t="s">
        <v>1160</v>
      </c>
      <c r="F9" s="718" t="s">
        <v>1139</v>
      </c>
      <c r="G9" s="718" t="s">
        <v>1138</v>
      </c>
      <c r="H9" s="496"/>
      <c r="I9" s="505" t="s">
        <v>1119</v>
      </c>
      <c r="J9" s="499" t="s">
        <v>1118</v>
      </c>
      <c r="K9" s="498"/>
      <c r="L9" s="506"/>
      <c r="M9" s="505" t="s">
        <v>1119</v>
      </c>
      <c r="N9" s="507" t="s">
        <v>1118</v>
      </c>
      <c r="O9" s="508"/>
      <c r="P9" s="506"/>
      <c r="Q9" s="505" t="s">
        <v>1119</v>
      </c>
      <c r="R9" s="509" t="s">
        <v>1118</v>
      </c>
    </row>
    <row r="10" spans="1:31" s="488" customFormat="1" ht="13.5" customHeight="1" x14ac:dyDescent="0.2">
      <c r="A10" s="395" t="s">
        <v>1182</v>
      </c>
      <c r="B10" s="719" t="s">
        <v>1184</v>
      </c>
      <c r="C10" s="510"/>
      <c r="D10" s="510"/>
      <c r="E10" s="427" t="s">
        <v>1120</v>
      </c>
      <c r="F10" s="718"/>
      <c r="G10" s="718"/>
      <c r="H10" s="397" t="s">
        <v>1121</v>
      </c>
      <c r="I10" s="503" t="s">
        <v>1122</v>
      </c>
      <c r="J10" s="499" t="s">
        <v>1123</v>
      </c>
      <c r="K10" s="498"/>
      <c r="L10" s="511" t="s">
        <v>1065</v>
      </c>
      <c r="M10" s="505" t="s">
        <v>1122</v>
      </c>
      <c r="N10" s="507" t="s">
        <v>1123</v>
      </c>
      <c r="O10" s="508"/>
      <c r="P10" s="512" t="s">
        <v>1065</v>
      </c>
      <c r="Q10" s="505" t="s">
        <v>1122</v>
      </c>
      <c r="R10" s="509" t="s">
        <v>1123</v>
      </c>
    </row>
    <row r="11" spans="1:31" s="488" customFormat="1" ht="11.25" customHeight="1" x14ac:dyDescent="0.2">
      <c r="A11" s="396" t="s">
        <v>1183</v>
      </c>
      <c r="B11" s="720"/>
      <c r="C11" s="480" t="s">
        <v>1180</v>
      </c>
      <c r="D11" s="480"/>
      <c r="E11" s="428" t="s">
        <v>1161</v>
      </c>
      <c r="F11" s="513" t="s">
        <v>1124</v>
      </c>
      <c r="G11" s="514" t="s">
        <v>1125</v>
      </c>
      <c r="H11" s="480"/>
      <c r="I11" s="515"/>
      <c r="J11" s="516" t="s">
        <v>1126</v>
      </c>
      <c r="K11" s="513"/>
      <c r="L11" s="517"/>
      <c r="M11" s="518"/>
      <c r="N11" s="519" t="s">
        <v>1126</v>
      </c>
      <c r="O11" s="520"/>
      <c r="P11" s="521"/>
      <c r="Q11" s="518"/>
      <c r="R11" s="519" t="s">
        <v>1126</v>
      </c>
    </row>
    <row r="12" spans="1:31" s="488" customFormat="1" ht="14.25" customHeight="1" x14ac:dyDescent="0.2">
      <c r="A12" s="431" t="s">
        <v>1179</v>
      </c>
      <c r="B12" s="522" t="s">
        <v>1127</v>
      </c>
      <c r="C12" s="423"/>
      <c r="D12" s="423"/>
      <c r="E12" s="523">
        <v>23228.920999999998</v>
      </c>
      <c r="F12" s="524">
        <v>105900</v>
      </c>
      <c r="G12" s="525">
        <v>94260</v>
      </c>
      <c r="H12" s="526">
        <v>200160</v>
      </c>
      <c r="I12" s="527">
        <v>8.616801443338673</v>
      </c>
      <c r="J12" s="528"/>
      <c r="K12" s="529"/>
      <c r="L12" s="418">
        <v>15060</v>
      </c>
      <c r="M12" s="419">
        <v>0.64824362698551519</v>
      </c>
      <c r="N12" s="415"/>
      <c r="O12" s="452"/>
      <c r="P12" s="418">
        <v>215220</v>
      </c>
      <c r="Q12" s="419">
        <v>9.265045070324188</v>
      </c>
      <c r="R12" s="415"/>
      <c r="S12" s="530"/>
      <c r="T12" s="530"/>
      <c r="U12" s="530"/>
      <c r="V12" s="530"/>
      <c r="W12" s="531"/>
      <c r="X12" s="530"/>
      <c r="Y12" s="530"/>
      <c r="Z12" s="530"/>
      <c r="AA12" s="531"/>
      <c r="AB12" s="530"/>
      <c r="AC12" s="530"/>
      <c r="AD12" s="530"/>
      <c r="AE12" s="531"/>
    </row>
    <row r="13" spans="1:31" s="488" customFormat="1" ht="14.25" customHeight="1" x14ac:dyDescent="0.2">
      <c r="A13" s="431" t="s">
        <v>894</v>
      </c>
      <c r="B13" s="522" t="s">
        <v>205</v>
      </c>
      <c r="C13" s="423"/>
      <c r="D13" s="423"/>
      <c r="E13" s="523">
        <v>3589.3240000000005</v>
      </c>
      <c r="F13" s="526">
        <v>16890</v>
      </c>
      <c r="G13" s="532">
        <v>9360</v>
      </c>
      <c r="H13" s="526">
        <v>26250</v>
      </c>
      <c r="I13" s="527">
        <v>7.3139120346895394</v>
      </c>
      <c r="J13" s="533"/>
      <c r="K13" s="529"/>
      <c r="L13" s="418">
        <v>3470</v>
      </c>
      <c r="M13" s="419">
        <v>0.96536283712476212</v>
      </c>
      <c r="N13" s="416"/>
      <c r="O13" s="452"/>
      <c r="P13" s="418">
        <v>29720</v>
      </c>
      <c r="Q13" s="419">
        <v>8.2792748718143017</v>
      </c>
      <c r="R13" s="416"/>
      <c r="S13" s="530"/>
      <c r="T13" s="530"/>
      <c r="U13" s="530"/>
      <c r="V13" s="530"/>
      <c r="W13" s="531"/>
      <c r="X13" s="530"/>
      <c r="Y13" s="530"/>
      <c r="Z13" s="530"/>
      <c r="AA13" s="531"/>
      <c r="AB13" s="530"/>
      <c r="AC13" s="530"/>
      <c r="AD13" s="530"/>
      <c r="AE13" s="531"/>
    </row>
    <row r="14" spans="1:31" s="488" customFormat="1" ht="14.25" customHeight="1" x14ac:dyDescent="0.2">
      <c r="A14" s="534" t="s">
        <v>1035</v>
      </c>
      <c r="B14" s="535" t="s">
        <v>1103</v>
      </c>
      <c r="C14" s="424"/>
      <c r="D14" s="424"/>
      <c r="E14" s="536">
        <v>19639.601000000002</v>
      </c>
      <c r="F14" s="537">
        <v>89010</v>
      </c>
      <c r="G14" s="538">
        <v>84900</v>
      </c>
      <c r="H14" s="537">
        <v>173910</v>
      </c>
      <c r="I14" s="539">
        <v>8.8549151278582485</v>
      </c>
      <c r="J14" s="540"/>
      <c r="K14" s="541"/>
      <c r="L14" s="420">
        <v>11590</v>
      </c>
      <c r="M14" s="421">
        <v>0.59028694116545433</v>
      </c>
      <c r="N14" s="417"/>
      <c r="O14" s="453"/>
      <c r="P14" s="420">
        <v>185500</v>
      </c>
      <c r="Q14" s="421">
        <v>9.4452020690237024</v>
      </c>
      <c r="R14" s="417"/>
      <c r="S14" s="530"/>
      <c r="T14" s="530"/>
      <c r="U14" s="530"/>
      <c r="V14" s="530"/>
      <c r="W14" s="531"/>
      <c r="X14" s="530"/>
      <c r="Y14" s="530"/>
      <c r="Z14" s="530"/>
      <c r="AA14" s="531"/>
      <c r="AB14" s="530"/>
      <c r="AC14" s="530"/>
      <c r="AD14" s="530"/>
      <c r="AE14" s="531"/>
    </row>
    <row r="15" spans="1:31" s="488" customFormat="1" ht="14.25" customHeight="1" x14ac:dyDescent="0.2">
      <c r="A15" s="431"/>
      <c r="B15" s="522"/>
      <c r="C15" s="423"/>
      <c r="D15" s="423"/>
      <c r="E15" s="542"/>
      <c r="F15" s="543"/>
      <c r="G15" s="544"/>
      <c r="H15" s="543"/>
      <c r="I15" s="543"/>
      <c r="J15" s="533"/>
      <c r="K15" s="529"/>
      <c r="L15" s="545"/>
      <c r="M15" s="545"/>
      <c r="N15" s="546"/>
      <c r="O15" s="547"/>
      <c r="P15" s="545"/>
      <c r="Q15" s="545"/>
      <c r="R15" s="416"/>
      <c r="S15" s="530"/>
      <c r="T15" s="530"/>
      <c r="U15" s="530"/>
      <c r="V15" s="530"/>
      <c r="W15" s="531"/>
      <c r="X15" s="530"/>
      <c r="Y15" s="530"/>
      <c r="Z15" s="530"/>
      <c r="AA15" s="531"/>
      <c r="AB15" s="530"/>
      <c r="AC15" s="530"/>
      <c r="AD15" s="530"/>
      <c r="AE15" s="531"/>
    </row>
    <row r="16" spans="1:31" s="488" customFormat="1" ht="14.25" customHeight="1" x14ac:dyDescent="0.2">
      <c r="A16" s="431" t="s">
        <v>699</v>
      </c>
      <c r="B16" s="432" t="s">
        <v>9</v>
      </c>
      <c r="C16" s="423" t="s">
        <v>1135</v>
      </c>
      <c r="D16" s="423"/>
      <c r="E16" s="643">
        <f>SUMIF($C$26:$C$351,$C16,E$26:E$351)</f>
        <v>1161.1669999999999</v>
      </c>
      <c r="F16" s="435">
        <v>10320</v>
      </c>
      <c r="G16" s="435">
        <v>7470</v>
      </c>
      <c r="H16" s="435">
        <v>17790</v>
      </c>
      <c r="I16" s="436">
        <v>15.318210042138643</v>
      </c>
      <c r="J16" s="433"/>
      <c r="K16" s="451"/>
      <c r="L16" s="548">
        <v>560</v>
      </c>
      <c r="M16" s="549">
        <v>0.47796742415173704</v>
      </c>
      <c r="N16" s="434"/>
      <c r="O16" s="454"/>
      <c r="P16" s="649">
        <v>18340</v>
      </c>
      <c r="Q16" s="549">
        <v>15.796177466290379</v>
      </c>
      <c r="R16" s="550"/>
      <c r="S16" s="530"/>
      <c r="T16" s="530"/>
      <c r="U16" s="530"/>
      <c r="V16" s="530"/>
      <c r="W16" s="531"/>
      <c r="X16" s="530"/>
      <c r="Y16" s="530"/>
      <c r="Z16" s="530"/>
      <c r="AA16" s="531"/>
      <c r="AB16" s="530"/>
      <c r="AC16" s="530"/>
      <c r="AD16" s="530"/>
      <c r="AE16" s="531"/>
    </row>
    <row r="17" spans="1:31" s="488" customFormat="1" ht="14.25" customHeight="1" x14ac:dyDescent="0.2">
      <c r="A17" s="431" t="s">
        <v>712</v>
      </c>
      <c r="B17" s="432" t="s">
        <v>24</v>
      </c>
      <c r="C17" s="423" t="s">
        <v>1129</v>
      </c>
      <c r="D17" s="423"/>
      <c r="E17" s="643">
        <f>SUMIF($C$26:$C$351,$C17,E$26:E$351)</f>
        <v>3110.7630000000004</v>
      </c>
      <c r="F17" s="435">
        <v>16990</v>
      </c>
      <c r="G17" s="435">
        <v>15650</v>
      </c>
      <c r="H17" s="435">
        <v>32640</v>
      </c>
      <c r="I17" s="436">
        <v>10.493888476878501</v>
      </c>
      <c r="J17" s="433"/>
      <c r="K17" s="451"/>
      <c r="L17" s="548">
        <v>1610</v>
      </c>
      <c r="M17" s="549">
        <v>0.51787937557441688</v>
      </c>
      <c r="N17" s="434"/>
      <c r="O17" s="454"/>
      <c r="P17" s="649">
        <v>34260</v>
      </c>
      <c r="Q17" s="549">
        <v>11.011767852452918</v>
      </c>
      <c r="R17" s="550"/>
      <c r="S17" s="530"/>
      <c r="T17" s="530"/>
      <c r="U17" s="530"/>
      <c r="V17" s="530"/>
      <c r="W17" s="531"/>
      <c r="X17" s="530"/>
      <c r="Y17" s="530"/>
      <c r="Z17" s="530"/>
      <c r="AA17" s="531"/>
      <c r="AB17" s="530"/>
      <c r="AC17" s="530"/>
      <c r="AD17" s="530"/>
      <c r="AE17" s="531"/>
    </row>
    <row r="18" spans="1:31" s="488" customFormat="1" ht="14.25" customHeight="1" x14ac:dyDescent="0.2">
      <c r="A18" s="431" t="s">
        <v>752</v>
      </c>
      <c r="B18" s="432" t="s">
        <v>1165</v>
      </c>
      <c r="C18" s="423" t="s">
        <v>1132</v>
      </c>
      <c r="D18" s="423"/>
      <c r="E18" s="643">
        <f t="shared" ref="E18:E24" si="0">SUMIF($C$26:$C$351,$C18,E$26:E$351)</f>
        <v>2299.857</v>
      </c>
      <c r="F18" s="435">
        <v>14490</v>
      </c>
      <c r="G18" s="435">
        <v>14040</v>
      </c>
      <c r="H18" s="435">
        <v>28540</v>
      </c>
      <c r="I18" s="436">
        <v>12.408162768380818</v>
      </c>
      <c r="J18" s="433"/>
      <c r="K18" s="451"/>
      <c r="L18" s="548">
        <v>1410</v>
      </c>
      <c r="M18" s="549">
        <v>0.61221197665767912</v>
      </c>
      <c r="N18" s="434"/>
      <c r="O18" s="454"/>
      <c r="P18" s="649">
        <v>29950</v>
      </c>
      <c r="Q18" s="549">
        <v>13.020374745038495</v>
      </c>
      <c r="R18" s="550"/>
      <c r="S18" s="530"/>
      <c r="T18" s="530"/>
      <c r="U18" s="530"/>
      <c r="V18" s="530"/>
      <c r="W18" s="531"/>
      <c r="X18" s="530"/>
      <c r="Y18" s="530"/>
      <c r="Z18" s="530"/>
      <c r="AA18" s="531"/>
      <c r="AB18" s="530"/>
      <c r="AC18" s="530"/>
      <c r="AD18" s="530"/>
      <c r="AE18" s="531"/>
    </row>
    <row r="19" spans="1:31" s="488" customFormat="1" ht="14.25" customHeight="1" x14ac:dyDescent="0.2">
      <c r="A19" s="431" t="s">
        <v>774</v>
      </c>
      <c r="B19" s="432" t="s">
        <v>86</v>
      </c>
      <c r="C19" s="423" t="s">
        <v>1130</v>
      </c>
      <c r="D19" s="423"/>
      <c r="E19" s="643">
        <f t="shared" si="0"/>
        <v>1983.7800000000004</v>
      </c>
      <c r="F19" s="435">
        <v>8200</v>
      </c>
      <c r="G19" s="435">
        <v>7820</v>
      </c>
      <c r="H19" s="435">
        <v>16010</v>
      </c>
      <c r="I19" s="436">
        <v>8.0719636249987374</v>
      </c>
      <c r="J19" s="433"/>
      <c r="K19" s="451"/>
      <c r="L19" s="548">
        <v>1320</v>
      </c>
      <c r="M19" s="549">
        <v>0.66690862898103609</v>
      </c>
      <c r="N19" s="434"/>
      <c r="O19" s="454"/>
      <c r="P19" s="649">
        <v>17340</v>
      </c>
      <c r="Q19" s="549">
        <v>8.7388722539797747</v>
      </c>
      <c r="R19" s="550"/>
      <c r="S19" s="530"/>
      <c r="T19" s="530"/>
      <c r="U19" s="530"/>
      <c r="V19" s="530"/>
      <c r="W19" s="531"/>
      <c r="X19" s="530"/>
      <c r="Y19" s="530"/>
      <c r="Z19" s="530"/>
      <c r="AA19" s="531"/>
      <c r="AB19" s="530"/>
      <c r="AC19" s="530"/>
      <c r="AD19" s="530"/>
      <c r="AE19" s="531"/>
    </row>
    <row r="20" spans="1:31" s="488" customFormat="1" ht="14.25" customHeight="1" x14ac:dyDescent="0.2">
      <c r="A20" s="431" t="s">
        <v>815</v>
      </c>
      <c r="B20" s="432" t="s">
        <v>127</v>
      </c>
      <c r="C20" s="423" t="s">
        <v>1134</v>
      </c>
      <c r="D20" s="423"/>
      <c r="E20" s="643">
        <f t="shared" si="0"/>
        <v>2389.6280000000002</v>
      </c>
      <c r="F20" s="435">
        <v>12180</v>
      </c>
      <c r="G20" s="435">
        <v>12120</v>
      </c>
      <c r="H20" s="435">
        <v>24300</v>
      </c>
      <c r="I20" s="436">
        <v>10.166854422529363</v>
      </c>
      <c r="J20" s="433"/>
      <c r="K20" s="451"/>
      <c r="L20" s="548">
        <v>1520</v>
      </c>
      <c r="M20" s="549">
        <v>0.6369192192257539</v>
      </c>
      <c r="N20" s="434"/>
      <c r="O20" s="454"/>
      <c r="P20" s="649">
        <v>25820</v>
      </c>
      <c r="Q20" s="549">
        <v>10.803773641755118</v>
      </c>
      <c r="R20" s="550"/>
      <c r="S20" s="530"/>
      <c r="T20" s="530"/>
      <c r="U20" s="530"/>
      <c r="V20" s="530"/>
      <c r="W20" s="531"/>
      <c r="X20" s="530"/>
      <c r="Y20" s="530"/>
      <c r="Z20" s="530"/>
      <c r="AA20" s="531"/>
      <c r="AB20" s="530"/>
      <c r="AC20" s="530"/>
      <c r="AD20" s="530"/>
      <c r="AE20" s="531"/>
    </row>
    <row r="21" spans="1:31" s="488" customFormat="1" ht="14.25" customHeight="1" x14ac:dyDescent="0.2">
      <c r="A21" s="431" t="s">
        <v>846</v>
      </c>
      <c r="B21" s="432" t="s">
        <v>694</v>
      </c>
      <c r="C21" s="423" t="s">
        <v>1131</v>
      </c>
      <c r="D21" s="423"/>
      <c r="E21" s="643">
        <f t="shared" si="0"/>
        <v>2563.1659999999997</v>
      </c>
      <c r="F21" s="435">
        <v>5920</v>
      </c>
      <c r="G21" s="435">
        <v>6420</v>
      </c>
      <c r="H21" s="435">
        <v>12340</v>
      </c>
      <c r="I21" s="436">
        <v>4.8147486350864526</v>
      </c>
      <c r="J21" s="433"/>
      <c r="K21" s="451"/>
      <c r="L21" s="548">
        <v>1760</v>
      </c>
      <c r="M21" s="549">
        <v>0.68782123358377889</v>
      </c>
      <c r="N21" s="434"/>
      <c r="O21" s="454"/>
      <c r="P21" s="649">
        <v>14100</v>
      </c>
      <c r="Q21" s="549">
        <v>5.5025698686702311</v>
      </c>
      <c r="R21" s="550"/>
      <c r="S21" s="530"/>
      <c r="T21" s="530"/>
      <c r="U21" s="530"/>
      <c r="V21" s="530"/>
      <c r="W21" s="531"/>
      <c r="X21" s="530"/>
      <c r="Y21" s="530"/>
      <c r="Z21" s="530"/>
      <c r="AA21" s="531"/>
      <c r="AB21" s="530"/>
      <c r="AC21" s="530"/>
      <c r="AD21" s="530"/>
      <c r="AE21" s="531"/>
    </row>
    <row r="22" spans="1:31" s="488" customFormat="1" ht="14.25" customHeight="1" x14ac:dyDescent="0.2">
      <c r="A22" s="431" t="s">
        <v>894</v>
      </c>
      <c r="B22" s="432" t="s">
        <v>205</v>
      </c>
      <c r="C22" s="423" t="s">
        <v>1166</v>
      </c>
      <c r="D22" s="423"/>
      <c r="E22" s="643">
        <f t="shared" si="0"/>
        <v>3589.3240000000005</v>
      </c>
      <c r="F22" s="435">
        <v>16890</v>
      </c>
      <c r="G22" s="435">
        <v>9360</v>
      </c>
      <c r="H22" s="435">
        <v>26250</v>
      </c>
      <c r="I22" s="436">
        <v>7.3139120346895394</v>
      </c>
      <c r="J22" s="433"/>
      <c r="K22" s="451"/>
      <c r="L22" s="548">
        <v>3470</v>
      </c>
      <c r="M22" s="549">
        <v>0.96536283712476212</v>
      </c>
      <c r="N22" s="434"/>
      <c r="O22" s="454"/>
      <c r="P22" s="649">
        <v>29720</v>
      </c>
      <c r="Q22" s="549">
        <v>8.2792748718143017</v>
      </c>
      <c r="R22" s="550"/>
      <c r="S22" s="530"/>
      <c r="T22" s="530"/>
      <c r="U22" s="530"/>
      <c r="V22" s="530"/>
      <c r="W22" s="531"/>
      <c r="X22" s="530"/>
      <c r="Y22" s="530"/>
      <c r="Z22" s="530"/>
      <c r="AA22" s="531"/>
      <c r="AB22" s="530"/>
      <c r="AC22" s="530"/>
      <c r="AD22" s="530"/>
      <c r="AE22" s="531"/>
    </row>
    <row r="23" spans="1:31" s="488" customFormat="1" ht="14.25" customHeight="1" x14ac:dyDescent="0.2">
      <c r="A23" s="431" t="s">
        <v>928</v>
      </c>
      <c r="B23" s="432" t="s">
        <v>239</v>
      </c>
      <c r="C23" s="423" t="s">
        <v>1128</v>
      </c>
      <c r="D23" s="423"/>
      <c r="E23" s="643">
        <f t="shared" si="0"/>
        <v>3751.6929999999993</v>
      </c>
      <c r="F23" s="435">
        <v>13430</v>
      </c>
      <c r="G23" s="435">
        <v>12030</v>
      </c>
      <c r="H23" s="435">
        <v>25460</v>
      </c>
      <c r="I23" s="436">
        <v>6.7854699198468547</v>
      </c>
      <c r="J23" s="433"/>
      <c r="K23" s="451"/>
      <c r="L23" s="548">
        <v>2160</v>
      </c>
      <c r="M23" s="549">
        <v>0.57440734089916212</v>
      </c>
      <c r="N23" s="434"/>
      <c r="O23" s="454"/>
      <c r="P23" s="649">
        <v>27610</v>
      </c>
      <c r="Q23" s="549">
        <v>7.3598772607460168</v>
      </c>
      <c r="R23" s="550"/>
      <c r="S23" s="530"/>
      <c r="T23" s="530"/>
      <c r="U23" s="530"/>
      <c r="V23" s="530"/>
      <c r="W23" s="531"/>
      <c r="X23" s="530"/>
      <c r="Y23" s="530"/>
      <c r="Z23" s="530"/>
      <c r="AA23" s="531"/>
      <c r="AB23" s="530"/>
      <c r="AC23" s="530"/>
      <c r="AD23" s="530"/>
      <c r="AE23" s="531"/>
    </row>
    <row r="24" spans="1:31" s="488" customFormat="1" ht="14.25" customHeight="1" x14ac:dyDescent="0.2">
      <c r="A24" s="431" t="s">
        <v>996</v>
      </c>
      <c r="B24" s="432" t="s">
        <v>307</v>
      </c>
      <c r="C24" s="423" t="s">
        <v>1133</v>
      </c>
      <c r="D24" s="423"/>
      <c r="E24" s="643">
        <f t="shared" si="0"/>
        <v>2379.5469999999996</v>
      </c>
      <c r="F24" s="435">
        <v>7490</v>
      </c>
      <c r="G24" s="435">
        <v>9350</v>
      </c>
      <c r="H24" s="435">
        <v>16830</v>
      </c>
      <c r="I24" s="436">
        <v>7.0740355202061584</v>
      </c>
      <c r="J24" s="433"/>
      <c r="K24" s="451"/>
      <c r="L24" s="548">
        <v>1260</v>
      </c>
      <c r="M24" s="549">
        <v>0.52783155785533975</v>
      </c>
      <c r="N24" s="434"/>
      <c r="O24" s="454"/>
      <c r="P24" s="649">
        <v>18090</v>
      </c>
      <c r="Q24" s="549">
        <v>7.6018670780614981</v>
      </c>
      <c r="R24" s="550"/>
      <c r="S24" s="530"/>
      <c r="T24" s="530"/>
      <c r="U24" s="530"/>
      <c r="V24" s="530"/>
      <c r="W24" s="531"/>
      <c r="X24" s="530"/>
      <c r="Y24" s="530"/>
      <c r="Z24" s="530"/>
      <c r="AA24" s="531"/>
      <c r="AB24" s="530"/>
      <c r="AC24" s="530"/>
      <c r="AD24" s="530"/>
      <c r="AE24" s="531"/>
    </row>
    <row r="25" spans="1:31" s="488" customFormat="1" ht="14.25" customHeight="1" x14ac:dyDescent="0.2">
      <c r="A25" s="431"/>
      <c r="B25" s="522"/>
      <c r="C25" s="423"/>
      <c r="D25" s="423"/>
      <c r="E25" s="542"/>
      <c r="F25" s="543"/>
      <c r="G25" s="551"/>
      <c r="H25" s="648"/>
      <c r="I25" s="543"/>
      <c r="J25" s="533"/>
      <c r="K25" s="529"/>
      <c r="L25" s="545"/>
      <c r="M25" s="545"/>
      <c r="N25" s="546"/>
      <c r="O25" s="547"/>
      <c r="P25" s="545"/>
      <c r="Q25" s="545"/>
      <c r="R25" s="416"/>
    </row>
    <row r="26" spans="1:31" s="488" customFormat="1" ht="14.25" customHeight="1" x14ac:dyDescent="0.2">
      <c r="A26" s="431" t="s">
        <v>929</v>
      </c>
      <c r="B26" s="432" t="s">
        <v>240</v>
      </c>
      <c r="C26" s="423" t="s">
        <v>1128</v>
      </c>
      <c r="D26" s="423"/>
      <c r="E26" s="644">
        <v>28.274999999999999</v>
      </c>
      <c r="F26" s="552">
        <v>0</v>
      </c>
      <c r="G26" s="553">
        <v>0</v>
      </c>
      <c r="H26" s="552">
        <v>0</v>
      </c>
      <c r="I26" s="554">
        <v>0</v>
      </c>
      <c r="J26" s="555"/>
      <c r="K26" s="556"/>
      <c r="L26" s="552">
        <v>0</v>
      </c>
      <c r="M26" s="554">
        <v>0</v>
      </c>
      <c r="N26" s="555"/>
      <c r="O26" s="556"/>
      <c r="P26" s="646">
        <v>0</v>
      </c>
      <c r="Q26" s="554">
        <v>0</v>
      </c>
      <c r="R26" s="555"/>
      <c r="S26" s="557"/>
    </row>
    <row r="27" spans="1:31" s="488" customFormat="1" ht="14.25" customHeight="1" x14ac:dyDescent="0.2">
      <c r="A27" s="431" t="s">
        <v>713</v>
      </c>
      <c r="B27" s="432" t="s">
        <v>25</v>
      </c>
      <c r="C27" s="423" t="s">
        <v>1129</v>
      </c>
      <c r="D27" s="423"/>
      <c r="E27" s="644">
        <v>43.033000000000001</v>
      </c>
      <c r="F27" s="552">
        <v>24</v>
      </c>
      <c r="G27" s="553">
        <v>113</v>
      </c>
      <c r="H27" s="552">
        <v>137</v>
      </c>
      <c r="I27" s="554">
        <v>3.1836032812027977</v>
      </c>
      <c r="J27" s="555"/>
      <c r="K27" s="556"/>
      <c r="L27" s="552">
        <v>0</v>
      </c>
      <c r="M27" s="554">
        <v>0</v>
      </c>
      <c r="N27" s="555"/>
      <c r="O27" s="556"/>
      <c r="P27" s="646">
        <v>137</v>
      </c>
      <c r="Q27" s="554">
        <v>3.1836032812027977</v>
      </c>
      <c r="R27" s="555"/>
      <c r="S27" s="557"/>
    </row>
    <row r="28" spans="1:31" s="488" customFormat="1" ht="14.25" customHeight="1" x14ac:dyDescent="0.2">
      <c r="A28" s="431" t="s">
        <v>775</v>
      </c>
      <c r="B28" s="432" t="s">
        <v>87</v>
      </c>
      <c r="C28" s="423" t="s">
        <v>1130</v>
      </c>
      <c r="D28" s="423"/>
      <c r="E28" s="644">
        <v>54.555</v>
      </c>
      <c r="F28" s="552">
        <v>76</v>
      </c>
      <c r="G28" s="553">
        <v>193</v>
      </c>
      <c r="H28" s="552">
        <v>269</v>
      </c>
      <c r="I28" s="554">
        <v>4.9308037760058658</v>
      </c>
      <c r="J28" s="555"/>
      <c r="K28" s="556"/>
      <c r="L28" s="552">
        <v>34</v>
      </c>
      <c r="M28" s="554">
        <v>0.62322426908624329</v>
      </c>
      <c r="N28" s="555"/>
      <c r="O28" s="556"/>
      <c r="P28" s="646">
        <v>303</v>
      </c>
      <c r="Q28" s="554">
        <v>5.5540280450921093</v>
      </c>
      <c r="R28" s="555"/>
      <c r="S28" s="557"/>
      <c r="U28" s="557"/>
      <c r="V28" s="557"/>
      <c r="W28" s="557"/>
      <c r="X28" s="557"/>
      <c r="Y28" s="557"/>
      <c r="Z28" s="557"/>
      <c r="AA28" s="557"/>
      <c r="AB28" s="557"/>
      <c r="AC28" s="557"/>
      <c r="AD28" s="557"/>
      <c r="AE28" s="557"/>
    </row>
    <row r="29" spans="1:31" s="488" customFormat="1" ht="14.25" customHeight="1" x14ac:dyDescent="0.2">
      <c r="A29" s="431" t="s">
        <v>930</v>
      </c>
      <c r="B29" s="432" t="s">
        <v>241</v>
      </c>
      <c r="C29" s="423" t="s">
        <v>1128</v>
      </c>
      <c r="D29" s="423"/>
      <c r="E29" s="644">
        <v>70.554000000000002</v>
      </c>
      <c r="F29" s="552">
        <v>56</v>
      </c>
      <c r="G29" s="553">
        <v>0</v>
      </c>
      <c r="H29" s="552">
        <v>56</v>
      </c>
      <c r="I29" s="554">
        <v>0.79371828670238398</v>
      </c>
      <c r="J29" s="555"/>
      <c r="K29" s="556"/>
      <c r="L29" s="552">
        <v>205</v>
      </c>
      <c r="M29" s="554">
        <v>2.9055758709640842</v>
      </c>
      <c r="N29" s="555"/>
      <c r="O29" s="556"/>
      <c r="P29" s="646">
        <v>261</v>
      </c>
      <c r="Q29" s="554">
        <v>3.699294157666468</v>
      </c>
      <c r="R29" s="555"/>
      <c r="S29" s="557"/>
    </row>
    <row r="30" spans="1:31" s="488" customFormat="1" ht="14.25" customHeight="1" x14ac:dyDescent="0.2">
      <c r="A30" s="431" t="s">
        <v>776</v>
      </c>
      <c r="B30" s="432" t="s">
        <v>88</v>
      </c>
      <c r="C30" s="423" t="s">
        <v>1130</v>
      </c>
      <c r="D30" s="423"/>
      <c r="E30" s="644">
        <v>53.514000000000003</v>
      </c>
      <c r="F30" s="552">
        <v>155</v>
      </c>
      <c r="G30" s="553">
        <v>57</v>
      </c>
      <c r="H30" s="552">
        <v>212</v>
      </c>
      <c r="I30" s="554">
        <v>3.9615801472511865</v>
      </c>
      <c r="J30" s="555"/>
      <c r="K30" s="556"/>
      <c r="L30" s="552">
        <v>0</v>
      </c>
      <c r="M30" s="554">
        <v>0</v>
      </c>
      <c r="N30" s="555"/>
      <c r="O30" s="556"/>
      <c r="P30" s="646">
        <v>212</v>
      </c>
      <c r="Q30" s="554">
        <v>3.9615801472511865</v>
      </c>
      <c r="R30" s="555"/>
      <c r="S30" s="557"/>
    </row>
    <row r="31" spans="1:31" s="488" customFormat="1" ht="14.25" customHeight="1" x14ac:dyDescent="0.2">
      <c r="A31" s="431" t="s">
        <v>931</v>
      </c>
      <c r="B31" s="432" t="s">
        <v>242</v>
      </c>
      <c r="C31" s="423" t="s">
        <v>1128</v>
      </c>
      <c r="D31" s="423"/>
      <c r="E31" s="644">
        <v>51.948</v>
      </c>
      <c r="F31" s="552">
        <v>1685</v>
      </c>
      <c r="G31" s="553">
        <v>78</v>
      </c>
      <c r="H31" s="552">
        <v>1763</v>
      </c>
      <c r="I31" s="554">
        <v>33.937783937783941</v>
      </c>
      <c r="J31" s="555"/>
      <c r="K31" s="556"/>
      <c r="L31" s="552">
        <v>0</v>
      </c>
      <c r="M31" s="554">
        <v>0</v>
      </c>
      <c r="N31" s="555"/>
      <c r="O31" s="556"/>
      <c r="P31" s="646">
        <v>1763</v>
      </c>
      <c r="Q31" s="554">
        <v>33.937783937783941</v>
      </c>
      <c r="R31" s="555"/>
      <c r="S31" s="557"/>
    </row>
    <row r="32" spans="1:31" s="488" customFormat="1" ht="14.25" customHeight="1" x14ac:dyDescent="0.2">
      <c r="A32" s="431" t="s">
        <v>932</v>
      </c>
      <c r="B32" s="432" t="s">
        <v>243</v>
      </c>
      <c r="C32" s="423" t="s">
        <v>1128</v>
      </c>
      <c r="D32" s="423"/>
      <c r="E32" s="644">
        <v>75.781999999999996</v>
      </c>
      <c r="F32" s="552">
        <v>151</v>
      </c>
      <c r="G32" s="553">
        <v>24</v>
      </c>
      <c r="H32" s="552">
        <v>175</v>
      </c>
      <c r="I32" s="554">
        <v>2.3092554960280807</v>
      </c>
      <c r="J32" s="555"/>
      <c r="K32" s="556"/>
      <c r="L32" s="552">
        <v>0</v>
      </c>
      <c r="M32" s="554">
        <v>0</v>
      </c>
      <c r="N32" s="555"/>
      <c r="O32" s="556"/>
      <c r="P32" s="646">
        <v>175</v>
      </c>
      <c r="Q32" s="554">
        <v>2.3092554960280807</v>
      </c>
      <c r="R32" s="555"/>
      <c r="S32" s="557"/>
    </row>
    <row r="33" spans="1:19" s="488" customFormat="1" ht="14.25" customHeight="1" x14ac:dyDescent="0.2">
      <c r="A33" s="431" t="s">
        <v>847</v>
      </c>
      <c r="B33" s="432" t="s">
        <v>158</v>
      </c>
      <c r="C33" s="423" t="s">
        <v>1131</v>
      </c>
      <c r="D33" s="423"/>
      <c r="E33" s="644">
        <v>39.020000000000003</v>
      </c>
      <c r="F33" s="552">
        <v>285</v>
      </c>
      <c r="G33" s="553">
        <v>70</v>
      </c>
      <c r="H33" s="552">
        <v>355</v>
      </c>
      <c r="I33" s="554">
        <v>9.097898513582777</v>
      </c>
      <c r="J33" s="555"/>
      <c r="K33" s="556"/>
      <c r="L33" s="552">
        <v>3</v>
      </c>
      <c r="M33" s="554">
        <v>7.6883649410558683E-2</v>
      </c>
      <c r="N33" s="555"/>
      <c r="O33" s="556"/>
      <c r="P33" s="646">
        <v>358</v>
      </c>
      <c r="Q33" s="554">
        <v>9.1747821629933366</v>
      </c>
      <c r="R33" s="555"/>
      <c r="S33" s="557"/>
    </row>
    <row r="34" spans="1:19" s="488" customFormat="1" ht="14.25" customHeight="1" x14ac:dyDescent="0.2">
      <c r="A34" s="431" t="s">
        <v>895</v>
      </c>
      <c r="B34" s="432" t="s">
        <v>206</v>
      </c>
      <c r="C34" s="423" t="s">
        <v>1166</v>
      </c>
      <c r="D34" s="423"/>
      <c r="E34" s="644">
        <v>77.025000000000006</v>
      </c>
      <c r="F34" s="552">
        <v>1568</v>
      </c>
      <c r="G34" s="553">
        <v>112</v>
      </c>
      <c r="H34" s="552">
        <v>1680</v>
      </c>
      <c r="I34" s="554">
        <v>21.81110029211295</v>
      </c>
      <c r="J34" s="555"/>
      <c r="K34" s="556"/>
      <c r="L34" s="552">
        <v>812</v>
      </c>
      <c r="M34" s="554">
        <v>10.542031807854592</v>
      </c>
      <c r="N34" s="555"/>
      <c r="O34" s="556"/>
      <c r="P34" s="646">
        <v>2492</v>
      </c>
      <c r="Q34" s="554">
        <v>32.353132099967539</v>
      </c>
      <c r="R34" s="555"/>
      <c r="S34" s="557"/>
    </row>
    <row r="35" spans="1:19" s="488" customFormat="1" ht="14.25" customHeight="1" x14ac:dyDescent="0.2">
      <c r="A35" s="431" t="s">
        <v>896</v>
      </c>
      <c r="B35" s="432" t="s">
        <v>207</v>
      </c>
      <c r="C35" s="423" t="s">
        <v>1166</v>
      </c>
      <c r="D35" s="423"/>
      <c r="E35" s="644">
        <v>151.346</v>
      </c>
      <c r="F35" s="552">
        <v>325</v>
      </c>
      <c r="G35" s="553">
        <v>811</v>
      </c>
      <c r="H35" s="552">
        <v>1136</v>
      </c>
      <c r="I35" s="554">
        <v>7.5059796757099626</v>
      </c>
      <c r="J35" s="555"/>
      <c r="K35" s="556"/>
      <c r="L35" s="552">
        <v>0</v>
      </c>
      <c r="M35" s="554">
        <v>0</v>
      </c>
      <c r="N35" s="555"/>
      <c r="O35" s="556"/>
      <c r="P35" s="646">
        <v>1136</v>
      </c>
      <c r="Q35" s="554">
        <v>7.5059796757099626</v>
      </c>
      <c r="R35" s="555"/>
      <c r="S35" s="557"/>
    </row>
    <row r="36" spans="1:19" s="488" customFormat="1" ht="14.25" customHeight="1" x14ac:dyDescent="0.2">
      <c r="A36" s="431" t="s">
        <v>753</v>
      </c>
      <c r="B36" s="432" t="s">
        <v>65</v>
      </c>
      <c r="C36" s="423" t="s">
        <v>1132</v>
      </c>
      <c r="D36" s="423"/>
      <c r="E36" s="644">
        <v>105.792</v>
      </c>
      <c r="F36" s="552">
        <v>543</v>
      </c>
      <c r="G36" s="553">
        <v>120</v>
      </c>
      <c r="H36" s="552">
        <v>663</v>
      </c>
      <c r="I36" s="554">
        <v>6.2670145190562616</v>
      </c>
      <c r="J36" s="555"/>
      <c r="K36" s="556"/>
      <c r="L36" s="552">
        <v>3</v>
      </c>
      <c r="M36" s="554">
        <v>2.835753176043557E-2</v>
      </c>
      <c r="N36" s="555"/>
      <c r="O36" s="556"/>
      <c r="P36" s="646">
        <v>666</v>
      </c>
      <c r="Q36" s="554">
        <v>6.295372050816697</v>
      </c>
      <c r="R36" s="555"/>
      <c r="S36" s="557"/>
    </row>
    <row r="37" spans="1:19" s="488" customFormat="1" ht="14.25" customHeight="1" x14ac:dyDescent="0.2">
      <c r="A37" s="431" t="s">
        <v>714</v>
      </c>
      <c r="B37" s="432" t="s">
        <v>26</v>
      </c>
      <c r="C37" s="423" t="s">
        <v>1129</v>
      </c>
      <c r="D37" s="423"/>
      <c r="E37" s="644">
        <v>30.768999999999998</v>
      </c>
      <c r="F37" s="552">
        <v>23</v>
      </c>
      <c r="G37" s="553">
        <v>247</v>
      </c>
      <c r="H37" s="552">
        <v>270</v>
      </c>
      <c r="I37" s="554">
        <v>8.7750658129935974</v>
      </c>
      <c r="J37" s="555"/>
      <c r="K37" s="556"/>
      <c r="L37" s="552">
        <v>7</v>
      </c>
      <c r="M37" s="554">
        <v>0.22750170626279698</v>
      </c>
      <c r="N37" s="555"/>
      <c r="O37" s="556"/>
      <c r="P37" s="646">
        <v>277</v>
      </c>
      <c r="Q37" s="554">
        <v>9.0025675192563952</v>
      </c>
      <c r="R37" s="555"/>
      <c r="S37" s="557"/>
    </row>
    <row r="38" spans="1:19" s="488" customFormat="1" ht="14.25" customHeight="1" x14ac:dyDescent="0.2">
      <c r="A38" s="431" t="s">
        <v>848</v>
      </c>
      <c r="B38" s="432" t="s">
        <v>159</v>
      </c>
      <c r="C38" s="423" t="s">
        <v>1131</v>
      </c>
      <c r="D38" s="423"/>
      <c r="E38" s="644">
        <v>77.106999999999999</v>
      </c>
      <c r="F38" s="552">
        <v>283</v>
      </c>
      <c r="G38" s="553">
        <v>245</v>
      </c>
      <c r="H38" s="552">
        <v>528</v>
      </c>
      <c r="I38" s="554">
        <v>6.8476273230705385</v>
      </c>
      <c r="J38" s="555"/>
      <c r="K38" s="556"/>
      <c r="L38" s="552">
        <v>0</v>
      </c>
      <c r="M38" s="554">
        <v>0</v>
      </c>
      <c r="N38" s="555"/>
      <c r="O38" s="556"/>
      <c r="P38" s="646">
        <v>528</v>
      </c>
      <c r="Q38" s="554">
        <v>6.8476273230705385</v>
      </c>
      <c r="R38" s="555"/>
      <c r="S38" s="557"/>
    </row>
    <row r="39" spans="1:19" s="488" customFormat="1" ht="14.25" customHeight="1" x14ac:dyDescent="0.2">
      <c r="A39" s="431" t="s">
        <v>933</v>
      </c>
      <c r="B39" s="432" t="s">
        <v>244</v>
      </c>
      <c r="C39" s="423" t="s">
        <v>1128</v>
      </c>
      <c r="D39" s="423"/>
      <c r="E39" s="644">
        <v>73.644999999999996</v>
      </c>
      <c r="F39" s="552">
        <v>226</v>
      </c>
      <c r="G39" s="553">
        <v>362</v>
      </c>
      <c r="H39" s="552">
        <v>588</v>
      </c>
      <c r="I39" s="554">
        <v>7.9842487609477901</v>
      </c>
      <c r="J39" s="555"/>
      <c r="K39" s="556"/>
      <c r="L39" s="552">
        <v>25</v>
      </c>
      <c r="M39" s="554">
        <v>0.33946635888383464</v>
      </c>
      <c r="N39" s="555"/>
      <c r="O39" s="556"/>
      <c r="P39" s="646">
        <v>613</v>
      </c>
      <c r="Q39" s="554">
        <v>8.3237151198316255</v>
      </c>
      <c r="R39" s="555"/>
      <c r="S39" s="557"/>
    </row>
    <row r="40" spans="1:19" s="488" customFormat="1" ht="14.25" customHeight="1" x14ac:dyDescent="0.2">
      <c r="A40" s="431" t="s">
        <v>777</v>
      </c>
      <c r="B40" s="432" t="s">
        <v>89</v>
      </c>
      <c r="C40" s="423" t="s">
        <v>1130</v>
      </c>
      <c r="D40" s="423"/>
      <c r="E40" s="644">
        <v>49.292999999999999</v>
      </c>
      <c r="F40" s="552">
        <v>85</v>
      </c>
      <c r="G40" s="553">
        <v>42</v>
      </c>
      <c r="H40" s="552">
        <v>127</v>
      </c>
      <c r="I40" s="554">
        <v>2.5764307305296898</v>
      </c>
      <c r="J40" s="555"/>
      <c r="K40" s="556"/>
      <c r="L40" s="552">
        <v>0</v>
      </c>
      <c r="M40" s="554">
        <v>0</v>
      </c>
      <c r="N40" s="555"/>
      <c r="O40" s="556"/>
      <c r="P40" s="646">
        <v>127</v>
      </c>
      <c r="Q40" s="554">
        <v>2.5764307305296898</v>
      </c>
      <c r="R40" s="555"/>
      <c r="S40" s="557"/>
    </row>
    <row r="41" spans="1:19" s="488" customFormat="1" ht="14.25" customHeight="1" x14ac:dyDescent="0.2">
      <c r="A41" s="431" t="s">
        <v>997</v>
      </c>
      <c r="B41" s="432" t="s">
        <v>308</v>
      </c>
      <c r="C41" s="423" t="s">
        <v>1133</v>
      </c>
      <c r="D41" s="423"/>
      <c r="E41" s="644">
        <v>76.313000000000002</v>
      </c>
      <c r="F41" s="552">
        <v>297</v>
      </c>
      <c r="G41" s="553">
        <v>308</v>
      </c>
      <c r="H41" s="552">
        <v>605</v>
      </c>
      <c r="I41" s="554">
        <v>7.9278759844325339</v>
      </c>
      <c r="J41" s="555"/>
      <c r="K41" s="556"/>
      <c r="L41" s="552">
        <v>1</v>
      </c>
      <c r="M41" s="554">
        <v>1.3103927246995925E-2</v>
      </c>
      <c r="N41" s="555"/>
      <c r="O41" s="556"/>
      <c r="P41" s="646">
        <v>606</v>
      </c>
      <c r="Q41" s="554">
        <v>7.9409799116795305</v>
      </c>
      <c r="R41" s="555"/>
      <c r="S41" s="557"/>
    </row>
    <row r="42" spans="1:19" s="488" customFormat="1" ht="14.25" customHeight="1" x14ac:dyDescent="0.2">
      <c r="A42" s="431" t="s">
        <v>849</v>
      </c>
      <c r="B42" s="432" t="s">
        <v>160</v>
      </c>
      <c r="C42" s="423" t="s">
        <v>1131</v>
      </c>
      <c r="D42" s="423"/>
      <c r="E42" s="644">
        <v>69.126000000000005</v>
      </c>
      <c r="F42" s="552">
        <v>250</v>
      </c>
      <c r="G42" s="553">
        <v>188</v>
      </c>
      <c r="H42" s="552">
        <v>438</v>
      </c>
      <c r="I42" s="554">
        <v>6.3362555333738388</v>
      </c>
      <c r="J42" s="555"/>
      <c r="K42" s="556"/>
      <c r="L42" s="552">
        <v>26</v>
      </c>
      <c r="M42" s="554">
        <v>0.376124757688858</v>
      </c>
      <c r="N42" s="555"/>
      <c r="O42" s="556"/>
      <c r="P42" s="646">
        <v>464</v>
      </c>
      <c r="Q42" s="554">
        <v>6.7123802910626971</v>
      </c>
      <c r="R42" s="555"/>
      <c r="S42" s="557"/>
    </row>
    <row r="43" spans="1:19" s="488" customFormat="1" ht="14.25" customHeight="1" x14ac:dyDescent="0.2">
      <c r="A43" s="431" t="s">
        <v>897</v>
      </c>
      <c r="B43" s="432" t="s">
        <v>208</v>
      </c>
      <c r="C43" s="423" t="s">
        <v>1166</v>
      </c>
      <c r="D43" s="423"/>
      <c r="E43" s="644">
        <v>98.034000000000006</v>
      </c>
      <c r="F43" s="552">
        <v>206</v>
      </c>
      <c r="G43" s="553">
        <v>0</v>
      </c>
      <c r="H43" s="552">
        <v>206</v>
      </c>
      <c r="I43" s="554">
        <v>2.1013117897872164</v>
      </c>
      <c r="J43" s="555"/>
      <c r="K43" s="556"/>
      <c r="L43" s="552">
        <v>187</v>
      </c>
      <c r="M43" s="554">
        <v>1.9075014790786868</v>
      </c>
      <c r="N43" s="555"/>
      <c r="O43" s="556"/>
      <c r="P43" s="646">
        <v>393</v>
      </c>
      <c r="Q43" s="554">
        <v>4.0088132688659037</v>
      </c>
      <c r="R43" s="555"/>
      <c r="S43" s="557"/>
    </row>
    <row r="44" spans="1:19" s="488" customFormat="1" ht="14.25" customHeight="1" x14ac:dyDescent="0.2">
      <c r="A44" s="431" t="s">
        <v>816</v>
      </c>
      <c r="B44" s="432" t="s">
        <v>128</v>
      </c>
      <c r="C44" s="423" t="s">
        <v>1134</v>
      </c>
      <c r="D44" s="423"/>
      <c r="E44" s="644">
        <v>431.21899999999999</v>
      </c>
      <c r="F44" s="552">
        <v>3122</v>
      </c>
      <c r="G44" s="553">
        <v>5355</v>
      </c>
      <c r="H44" s="552">
        <v>8477</v>
      </c>
      <c r="I44" s="554">
        <v>19.658224707167356</v>
      </c>
      <c r="J44" s="555"/>
      <c r="K44" s="556"/>
      <c r="L44" s="552">
        <v>72</v>
      </c>
      <c r="M44" s="554">
        <v>0.16696852411419719</v>
      </c>
      <c r="N44" s="555"/>
      <c r="O44" s="556"/>
      <c r="P44" s="646">
        <v>8549</v>
      </c>
      <c r="Q44" s="554">
        <v>19.825193231281553</v>
      </c>
      <c r="R44" s="555"/>
      <c r="S44" s="557"/>
    </row>
    <row r="45" spans="1:19" s="488" customFormat="1" ht="14.25" customHeight="1" x14ac:dyDescent="0.2">
      <c r="A45" s="431" t="s">
        <v>778</v>
      </c>
      <c r="B45" s="432" t="s">
        <v>90</v>
      </c>
      <c r="C45" s="423" t="s">
        <v>1130</v>
      </c>
      <c r="D45" s="423"/>
      <c r="E45" s="644">
        <v>40.110999999999997</v>
      </c>
      <c r="F45" s="552">
        <v>60</v>
      </c>
      <c r="G45" s="553">
        <v>29</v>
      </c>
      <c r="H45" s="552">
        <v>89</v>
      </c>
      <c r="I45" s="554">
        <v>2.2188427114756553</v>
      </c>
      <c r="J45" s="555"/>
      <c r="K45" s="556"/>
      <c r="L45" s="552">
        <v>119</v>
      </c>
      <c r="M45" s="554">
        <v>2.966767220961831</v>
      </c>
      <c r="N45" s="555"/>
      <c r="O45" s="556"/>
      <c r="P45" s="646">
        <v>208</v>
      </c>
      <c r="Q45" s="554">
        <v>5.1856099324374867</v>
      </c>
      <c r="R45" s="555"/>
      <c r="S45" s="557"/>
    </row>
    <row r="46" spans="1:19" s="488" customFormat="1" ht="14.25" customHeight="1" x14ac:dyDescent="0.2">
      <c r="A46" s="431" t="s">
        <v>715</v>
      </c>
      <c r="B46" s="432" t="s">
        <v>27</v>
      </c>
      <c r="C46" s="423" t="s">
        <v>1129</v>
      </c>
      <c r="D46" s="423"/>
      <c r="E46" s="644">
        <v>57.502000000000002</v>
      </c>
      <c r="F46" s="552">
        <v>54</v>
      </c>
      <c r="G46" s="553">
        <v>315</v>
      </c>
      <c r="H46" s="552">
        <v>369</v>
      </c>
      <c r="I46" s="554">
        <v>6.4171680985009214</v>
      </c>
      <c r="J46" s="555"/>
      <c r="K46" s="556"/>
      <c r="L46" s="552">
        <v>5</v>
      </c>
      <c r="M46" s="554">
        <v>8.6953497269660188E-2</v>
      </c>
      <c r="N46" s="555"/>
      <c r="O46" s="556"/>
      <c r="P46" s="646">
        <v>374</v>
      </c>
      <c r="Q46" s="554">
        <v>6.5041215957705818</v>
      </c>
      <c r="R46" s="555"/>
      <c r="S46" s="557"/>
    </row>
    <row r="47" spans="1:19" s="488" customFormat="1" ht="14.25" customHeight="1" x14ac:dyDescent="0.2">
      <c r="A47" s="431" t="s">
        <v>716</v>
      </c>
      <c r="B47" s="432" t="s">
        <v>28</v>
      </c>
      <c r="C47" s="423" t="s">
        <v>1129</v>
      </c>
      <c r="D47" s="423"/>
      <c r="E47" s="644">
        <v>63.890999999999998</v>
      </c>
      <c r="F47" s="552">
        <v>789</v>
      </c>
      <c r="G47" s="553">
        <v>331</v>
      </c>
      <c r="H47" s="552">
        <v>1120</v>
      </c>
      <c r="I47" s="554">
        <v>17.529855535208402</v>
      </c>
      <c r="J47" s="555"/>
      <c r="K47" s="556"/>
      <c r="L47" s="552">
        <v>283</v>
      </c>
      <c r="M47" s="554">
        <v>4.4294188539856947</v>
      </c>
      <c r="N47" s="555"/>
      <c r="O47" s="556"/>
      <c r="P47" s="646">
        <v>1403</v>
      </c>
      <c r="Q47" s="554">
        <v>21.959274389194096</v>
      </c>
      <c r="R47" s="555"/>
      <c r="S47" s="557"/>
    </row>
    <row r="48" spans="1:19" s="488" customFormat="1" ht="14.25" customHeight="1" x14ac:dyDescent="0.2">
      <c r="A48" s="431" t="s">
        <v>779</v>
      </c>
      <c r="B48" s="432" t="s">
        <v>91</v>
      </c>
      <c r="C48" s="423" t="s">
        <v>1130</v>
      </c>
      <c r="D48" s="423"/>
      <c r="E48" s="644">
        <v>33.938000000000002</v>
      </c>
      <c r="F48" s="552">
        <v>41</v>
      </c>
      <c r="G48" s="553">
        <v>117</v>
      </c>
      <c r="H48" s="552">
        <v>158</v>
      </c>
      <c r="I48" s="554">
        <v>4.6555483528787782</v>
      </c>
      <c r="J48" s="555"/>
      <c r="K48" s="556"/>
      <c r="L48" s="552">
        <v>0</v>
      </c>
      <c r="M48" s="554">
        <v>0</v>
      </c>
      <c r="N48" s="555"/>
      <c r="O48" s="556"/>
      <c r="P48" s="646">
        <v>158</v>
      </c>
      <c r="Q48" s="554">
        <v>4.6555483528787782</v>
      </c>
      <c r="R48" s="555"/>
      <c r="S48" s="557"/>
    </row>
    <row r="49" spans="1:19" s="488" customFormat="1" ht="14.25" customHeight="1" x14ac:dyDescent="0.2">
      <c r="A49" s="431" t="s">
        <v>717</v>
      </c>
      <c r="B49" s="432" t="s">
        <v>29</v>
      </c>
      <c r="C49" s="423" t="s">
        <v>1129</v>
      </c>
      <c r="D49" s="423"/>
      <c r="E49" s="644">
        <v>119.574</v>
      </c>
      <c r="F49" s="552">
        <v>467</v>
      </c>
      <c r="G49" s="553">
        <v>577</v>
      </c>
      <c r="H49" s="552">
        <v>1044</v>
      </c>
      <c r="I49" s="554">
        <v>8.7309950323648948</v>
      </c>
      <c r="J49" s="555"/>
      <c r="K49" s="556"/>
      <c r="L49" s="552">
        <v>84</v>
      </c>
      <c r="M49" s="554">
        <v>0.70249385317878466</v>
      </c>
      <c r="N49" s="555"/>
      <c r="O49" s="556"/>
      <c r="P49" s="646">
        <v>1128</v>
      </c>
      <c r="Q49" s="554">
        <v>9.4334888855436798</v>
      </c>
      <c r="R49" s="555"/>
      <c r="S49" s="557"/>
    </row>
    <row r="50" spans="1:19" s="488" customFormat="1" ht="14.25" customHeight="1" x14ac:dyDescent="0.2">
      <c r="A50" s="431" t="s">
        <v>780</v>
      </c>
      <c r="B50" s="432" t="s">
        <v>92</v>
      </c>
      <c r="C50" s="423" t="s">
        <v>1130</v>
      </c>
      <c r="D50" s="423"/>
      <c r="E50" s="644">
        <v>28.614999999999998</v>
      </c>
      <c r="F50" s="552">
        <v>24</v>
      </c>
      <c r="G50" s="553">
        <v>8</v>
      </c>
      <c r="H50" s="552">
        <v>32</v>
      </c>
      <c r="I50" s="554">
        <v>1.1182946007338808</v>
      </c>
      <c r="J50" s="555"/>
      <c r="K50" s="556"/>
      <c r="L50" s="552">
        <v>43</v>
      </c>
      <c r="M50" s="554">
        <v>1.5027083697361523</v>
      </c>
      <c r="N50" s="555"/>
      <c r="O50" s="556"/>
      <c r="P50" s="646">
        <v>75</v>
      </c>
      <c r="Q50" s="554">
        <v>2.6210029704700331</v>
      </c>
      <c r="R50" s="555"/>
      <c r="S50" s="557"/>
    </row>
    <row r="51" spans="1:19" s="488" customFormat="1" ht="14.25" customHeight="1" x14ac:dyDescent="0.2">
      <c r="A51" s="431" t="s">
        <v>998</v>
      </c>
      <c r="B51" s="432" t="s">
        <v>309</v>
      </c>
      <c r="C51" s="423" t="s">
        <v>1133</v>
      </c>
      <c r="D51" s="423"/>
      <c r="E51" s="644">
        <v>88.825000000000003</v>
      </c>
      <c r="F51" s="552">
        <v>34</v>
      </c>
      <c r="G51" s="553">
        <v>256</v>
      </c>
      <c r="H51" s="552">
        <v>290</v>
      </c>
      <c r="I51" s="554">
        <v>3.2648466084998593</v>
      </c>
      <c r="J51" s="555"/>
      <c r="K51" s="556"/>
      <c r="L51" s="552">
        <v>67</v>
      </c>
      <c r="M51" s="554">
        <v>0.75429214748100193</v>
      </c>
      <c r="N51" s="555"/>
      <c r="O51" s="556"/>
      <c r="P51" s="646">
        <v>357</v>
      </c>
      <c r="Q51" s="554">
        <v>4.0191387559808609</v>
      </c>
      <c r="R51" s="555"/>
      <c r="S51" s="557"/>
    </row>
    <row r="52" spans="1:19" s="488" customFormat="1" ht="14.25" customHeight="1" x14ac:dyDescent="0.2">
      <c r="A52" s="431" t="s">
        <v>934</v>
      </c>
      <c r="B52" s="432" t="s">
        <v>245</v>
      </c>
      <c r="C52" s="423" t="s">
        <v>1128</v>
      </c>
      <c r="D52" s="423"/>
      <c r="E52" s="644">
        <v>49.350999999999999</v>
      </c>
      <c r="F52" s="552">
        <v>113</v>
      </c>
      <c r="G52" s="553">
        <v>104</v>
      </c>
      <c r="H52" s="552">
        <v>217</v>
      </c>
      <c r="I52" s="554">
        <v>4.3970740207898524</v>
      </c>
      <c r="J52" s="555"/>
      <c r="K52" s="556"/>
      <c r="L52" s="552">
        <v>41</v>
      </c>
      <c r="M52" s="554">
        <v>0.8307835707483131</v>
      </c>
      <c r="N52" s="555"/>
      <c r="O52" s="556"/>
      <c r="P52" s="646">
        <v>258</v>
      </c>
      <c r="Q52" s="554">
        <v>5.2278575915381653</v>
      </c>
      <c r="R52" s="555"/>
      <c r="S52" s="557"/>
    </row>
    <row r="53" spans="1:19" s="488" customFormat="1" ht="14.25" customHeight="1" x14ac:dyDescent="0.2">
      <c r="A53" s="431" t="s">
        <v>754</v>
      </c>
      <c r="B53" s="432" t="s">
        <v>66</v>
      </c>
      <c r="C53" s="423" t="s">
        <v>1132</v>
      </c>
      <c r="D53" s="423"/>
      <c r="E53" s="644">
        <v>205.95</v>
      </c>
      <c r="F53" s="552">
        <v>2342</v>
      </c>
      <c r="G53" s="553">
        <v>2576</v>
      </c>
      <c r="H53" s="552">
        <v>4918</v>
      </c>
      <c r="I53" s="554">
        <v>23.879582422918183</v>
      </c>
      <c r="J53" s="555"/>
      <c r="K53" s="556"/>
      <c r="L53" s="552">
        <v>0</v>
      </c>
      <c r="M53" s="554">
        <v>0</v>
      </c>
      <c r="N53" s="555"/>
      <c r="O53" s="556"/>
      <c r="P53" s="646">
        <v>4918</v>
      </c>
      <c r="Q53" s="554">
        <v>23.879582422918183</v>
      </c>
      <c r="R53" s="555"/>
      <c r="S53" s="557"/>
    </row>
    <row r="54" spans="1:19" s="488" customFormat="1" ht="14.25" customHeight="1" x14ac:dyDescent="0.2">
      <c r="A54" s="431" t="s">
        <v>850</v>
      </c>
      <c r="B54" s="432" t="s">
        <v>161</v>
      </c>
      <c r="C54" s="423" t="s">
        <v>1131</v>
      </c>
      <c r="D54" s="423"/>
      <c r="E54" s="644">
        <v>64.179000000000002</v>
      </c>
      <c r="F54" s="552">
        <v>68</v>
      </c>
      <c r="G54" s="553">
        <v>168</v>
      </c>
      <c r="H54" s="552">
        <v>236</v>
      </c>
      <c r="I54" s="554">
        <v>3.6772152884900042</v>
      </c>
      <c r="J54" s="555"/>
      <c r="K54" s="556"/>
      <c r="L54" s="552">
        <v>96</v>
      </c>
      <c r="M54" s="554">
        <v>1.4958163885383069</v>
      </c>
      <c r="N54" s="555"/>
      <c r="O54" s="556"/>
      <c r="P54" s="646">
        <v>332</v>
      </c>
      <c r="Q54" s="554">
        <v>5.1730316770283116</v>
      </c>
      <c r="R54" s="555"/>
      <c r="S54" s="557"/>
    </row>
    <row r="55" spans="1:19" s="488" customFormat="1" ht="14.25" customHeight="1" x14ac:dyDescent="0.2">
      <c r="A55" s="431" t="s">
        <v>851</v>
      </c>
      <c r="B55" s="432" t="s">
        <v>162</v>
      </c>
      <c r="C55" s="423" t="s">
        <v>1131</v>
      </c>
      <c r="D55" s="423"/>
      <c r="E55" s="644">
        <v>57.652000000000001</v>
      </c>
      <c r="F55" s="558">
        <v>169</v>
      </c>
      <c r="G55" s="559">
        <v>152</v>
      </c>
      <c r="H55" s="558">
        <v>321</v>
      </c>
      <c r="I55" s="560">
        <v>5.5678900992159859</v>
      </c>
      <c r="J55" s="561">
        <v>2</v>
      </c>
      <c r="K55" s="562"/>
      <c r="L55" s="558">
        <v>73</v>
      </c>
      <c r="M55" s="560">
        <v>1.2662179976410186</v>
      </c>
      <c r="N55" s="561">
        <v>2</v>
      </c>
      <c r="O55" s="562"/>
      <c r="P55" s="647">
        <v>394</v>
      </c>
      <c r="Q55" s="560">
        <v>6.8341080968570038</v>
      </c>
      <c r="R55" s="561">
        <v>2</v>
      </c>
      <c r="S55" s="557"/>
    </row>
    <row r="56" spans="1:19" s="488" customFormat="1" ht="14.25" customHeight="1" x14ac:dyDescent="0.2">
      <c r="A56" s="431" t="s">
        <v>898</v>
      </c>
      <c r="B56" s="432" t="s">
        <v>209</v>
      </c>
      <c r="C56" s="423" t="s">
        <v>1166</v>
      </c>
      <c r="D56" s="423"/>
      <c r="E56" s="644">
        <v>121.73699999999999</v>
      </c>
      <c r="F56" s="552">
        <v>113</v>
      </c>
      <c r="G56" s="553">
        <v>0</v>
      </c>
      <c r="H56" s="552">
        <v>113</v>
      </c>
      <c r="I56" s="554">
        <v>0.92823052974855635</v>
      </c>
      <c r="J56" s="555"/>
      <c r="K56" s="556"/>
      <c r="L56" s="552">
        <v>243</v>
      </c>
      <c r="M56" s="554">
        <v>1.9961063604327363</v>
      </c>
      <c r="N56" s="555"/>
      <c r="O56" s="556"/>
      <c r="P56" s="646">
        <v>356</v>
      </c>
      <c r="Q56" s="554">
        <v>2.9243368901812925</v>
      </c>
      <c r="R56" s="555"/>
      <c r="S56" s="557"/>
    </row>
    <row r="57" spans="1:19" s="488" customFormat="1" ht="14.25" customHeight="1" x14ac:dyDescent="0.2">
      <c r="A57" s="431" t="s">
        <v>852</v>
      </c>
      <c r="B57" s="432" t="s">
        <v>163</v>
      </c>
      <c r="C57" s="423" t="s">
        <v>1131</v>
      </c>
      <c r="D57" s="423"/>
      <c r="E57" s="644">
        <v>32.238</v>
      </c>
      <c r="F57" s="552">
        <v>7</v>
      </c>
      <c r="G57" s="553">
        <v>0</v>
      </c>
      <c r="H57" s="552">
        <v>7</v>
      </c>
      <c r="I57" s="554">
        <v>0.2171350580060798</v>
      </c>
      <c r="J57" s="555"/>
      <c r="K57" s="556"/>
      <c r="L57" s="552">
        <v>15</v>
      </c>
      <c r="M57" s="554">
        <v>0.46528941001302809</v>
      </c>
      <c r="N57" s="555"/>
      <c r="O57" s="556"/>
      <c r="P57" s="646">
        <v>22</v>
      </c>
      <c r="Q57" s="554">
        <v>0.68242446801910794</v>
      </c>
      <c r="R57" s="555"/>
      <c r="S57" s="557"/>
    </row>
    <row r="58" spans="1:19" s="488" customFormat="1" ht="14.25" customHeight="1" x14ac:dyDescent="0.2">
      <c r="A58" s="431" t="s">
        <v>935</v>
      </c>
      <c r="B58" s="432" t="s">
        <v>246</v>
      </c>
      <c r="C58" s="423" t="s">
        <v>1128</v>
      </c>
      <c r="D58" s="423"/>
      <c r="E58" s="644">
        <v>128.108</v>
      </c>
      <c r="F58" s="552">
        <v>847</v>
      </c>
      <c r="G58" s="553">
        <v>1137</v>
      </c>
      <c r="H58" s="552">
        <v>1984</v>
      </c>
      <c r="I58" s="554">
        <v>15.486932900365316</v>
      </c>
      <c r="J58" s="555"/>
      <c r="K58" s="556"/>
      <c r="L58" s="552">
        <v>188</v>
      </c>
      <c r="M58" s="554">
        <v>1.467511786929778</v>
      </c>
      <c r="N58" s="555"/>
      <c r="O58" s="556"/>
      <c r="P58" s="646">
        <v>2172</v>
      </c>
      <c r="Q58" s="554">
        <v>16.954444687295094</v>
      </c>
      <c r="R58" s="555"/>
      <c r="S58" s="557"/>
    </row>
    <row r="59" spans="1:19" s="488" customFormat="1" ht="14.25" customHeight="1" x14ac:dyDescent="0.2">
      <c r="A59" s="431" t="s">
        <v>999</v>
      </c>
      <c r="B59" s="432" t="s">
        <v>310</v>
      </c>
      <c r="C59" s="423" t="s">
        <v>1133</v>
      </c>
      <c r="D59" s="423"/>
      <c r="E59" s="644">
        <v>192.517</v>
      </c>
      <c r="F59" s="552">
        <v>3421</v>
      </c>
      <c r="G59" s="553">
        <v>861</v>
      </c>
      <c r="H59" s="552">
        <v>4282</v>
      </c>
      <c r="I59" s="554">
        <v>22.242191598664014</v>
      </c>
      <c r="J59" s="555"/>
      <c r="K59" s="556"/>
      <c r="L59" s="552">
        <v>19</v>
      </c>
      <c r="M59" s="554">
        <v>9.869258299267078E-2</v>
      </c>
      <c r="N59" s="555"/>
      <c r="O59" s="556"/>
      <c r="P59" s="646">
        <v>4301</v>
      </c>
      <c r="Q59" s="554">
        <v>22.340884181656687</v>
      </c>
      <c r="R59" s="555"/>
      <c r="S59" s="557"/>
    </row>
    <row r="60" spans="1:19" s="488" customFormat="1" ht="14.25" customHeight="1" x14ac:dyDescent="0.2">
      <c r="A60" s="431" t="s">
        <v>853</v>
      </c>
      <c r="B60" s="432" t="s">
        <v>164</v>
      </c>
      <c r="C60" s="423" t="s">
        <v>1131</v>
      </c>
      <c r="D60" s="423"/>
      <c r="E60" s="644">
        <v>55.122999999999998</v>
      </c>
      <c r="F60" s="552">
        <v>37</v>
      </c>
      <c r="G60" s="553">
        <v>357</v>
      </c>
      <c r="H60" s="552">
        <v>394</v>
      </c>
      <c r="I60" s="554">
        <v>7.1476516154781127</v>
      </c>
      <c r="J60" s="555"/>
      <c r="K60" s="556"/>
      <c r="L60" s="552">
        <v>0</v>
      </c>
      <c r="M60" s="554">
        <v>0</v>
      </c>
      <c r="N60" s="555"/>
      <c r="O60" s="556"/>
      <c r="P60" s="646">
        <v>394</v>
      </c>
      <c r="Q60" s="554">
        <v>7.1476516154781127</v>
      </c>
      <c r="R60" s="555"/>
      <c r="S60" s="557"/>
    </row>
    <row r="61" spans="1:19" s="488" customFormat="1" ht="14.25" customHeight="1" x14ac:dyDescent="0.2">
      <c r="A61" s="431" t="s">
        <v>899</v>
      </c>
      <c r="B61" s="432" t="s">
        <v>210</v>
      </c>
      <c r="C61" s="423" t="s">
        <v>1166</v>
      </c>
      <c r="D61" s="423"/>
      <c r="E61" s="644">
        <v>138.999</v>
      </c>
      <c r="F61" s="552">
        <v>1451</v>
      </c>
      <c r="G61" s="553">
        <v>322</v>
      </c>
      <c r="H61" s="552">
        <v>1773</v>
      </c>
      <c r="I61" s="554">
        <v>12.755487449549998</v>
      </c>
      <c r="J61" s="555"/>
      <c r="K61" s="556"/>
      <c r="L61" s="552">
        <v>146</v>
      </c>
      <c r="M61" s="554">
        <v>1.0503672688292722</v>
      </c>
      <c r="N61" s="555"/>
      <c r="O61" s="556"/>
      <c r="P61" s="646">
        <v>1919</v>
      </c>
      <c r="Q61" s="554">
        <v>13.805854718379269</v>
      </c>
      <c r="R61" s="555"/>
      <c r="S61" s="557"/>
    </row>
    <row r="62" spans="1:19" s="488" customFormat="1" ht="14.25" customHeight="1" x14ac:dyDescent="0.2">
      <c r="A62" s="431" t="s">
        <v>817</v>
      </c>
      <c r="B62" s="432" t="s">
        <v>129</v>
      </c>
      <c r="C62" s="423" t="s">
        <v>1134</v>
      </c>
      <c r="D62" s="423"/>
      <c r="E62" s="644">
        <v>39.494999999999997</v>
      </c>
      <c r="F62" s="552">
        <v>66</v>
      </c>
      <c r="G62" s="553">
        <v>176</v>
      </c>
      <c r="H62" s="552">
        <v>242</v>
      </c>
      <c r="I62" s="554">
        <v>6.1273578934042288</v>
      </c>
      <c r="J62" s="555"/>
      <c r="K62" s="556"/>
      <c r="L62" s="552">
        <v>0</v>
      </c>
      <c r="M62" s="554">
        <v>0</v>
      </c>
      <c r="N62" s="555"/>
      <c r="O62" s="556"/>
      <c r="P62" s="646">
        <v>242</v>
      </c>
      <c r="Q62" s="554">
        <v>6.1273578934042288</v>
      </c>
      <c r="R62" s="555"/>
      <c r="S62" s="557"/>
    </row>
    <row r="63" spans="1:19" s="488" customFormat="1" ht="14.25" customHeight="1" x14ac:dyDescent="0.2">
      <c r="A63" s="431" t="s">
        <v>854</v>
      </c>
      <c r="B63" s="432" t="s">
        <v>165</v>
      </c>
      <c r="C63" s="423" t="s">
        <v>1131</v>
      </c>
      <c r="D63" s="423"/>
      <c r="E63" s="644">
        <v>39.624000000000002</v>
      </c>
      <c r="F63" s="552">
        <v>2</v>
      </c>
      <c r="G63" s="553">
        <v>41</v>
      </c>
      <c r="H63" s="552">
        <v>43</v>
      </c>
      <c r="I63" s="554">
        <v>1.0852008883504947</v>
      </c>
      <c r="J63" s="555"/>
      <c r="K63" s="556"/>
      <c r="L63" s="552">
        <v>0</v>
      </c>
      <c r="M63" s="554">
        <v>0</v>
      </c>
      <c r="N63" s="555"/>
      <c r="O63" s="556"/>
      <c r="P63" s="646">
        <v>43</v>
      </c>
      <c r="Q63" s="554">
        <v>1.0852008883504947</v>
      </c>
      <c r="R63" s="555"/>
      <c r="S63" s="557"/>
    </row>
    <row r="64" spans="1:19" s="488" customFormat="1" ht="14.25" customHeight="1" x14ac:dyDescent="0.2">
      <c r="A64" s="431" t="s">
        <v>781</v>
      </c>
      <c r="B64" s="432" t="s">
        <v>93</v>
      </c>
      <c r="C64" s="423" t="s">
        <v>1130</v>
      </c>
      <c r="D64" s="423"/>
      <c r="E64" s="644">
        <v>48.68</v>
      </c>
      <c r="F64" s="552">
        <v>71</v>
      </c>
      <c r="G64" s="553">
        <v>346</v>
      </c>
      <c r="H64" s="552">
        <v>417</v>
      </c>
      <c r="I64" s="554">
        <v>8.5661462612982753</v>
      </c>
      <c r="J64" s="555"/>
      <c r="K64" s="556"/>
      <c r="L64" s="552">
        <v>3</v>
      </c>
      <c r="M64" s="554">
        <v>6.1626951520131472E-2</v>
      </c>
      <c r="N64" s="555"/>
      <c r="O64" s="556"/>
      <c r="P64" s="646">
        <v>420</v>
      </c>
      <c r="Q64" s="554">
        <v>8.6277732128184059</v>
      </c>
      <c r="R64" s="555"/>
      <c r="S64" s="557"/>
    </row>
    <row r="65" spans="1:19" s="488" customFormat="1" ht="14.25" customHeight="1" x14ac:dyDescent="0.2">
      <c r="A65" s="431" t="s">
        <v>718</v>
      </c>
      <c r="B65" s="432" t="s">
        <v>30</v>
      </c>
      <c r="C65" s="423" t="s">
        <v>1129</v>
      </c>
      <c r="D65" s="423"/>
      <c r="E65" s="644">
        <v>37.856000000000002</v>
      </c>
      <c r="F65" s="552">
        <v>65</v>
      </c>
      <c r="G65" s="553">
        <v>9</v>
      </c>
      <c r="H65" s="552">
        <v>74</v>
      </c>
      <c r="I65" s="554">
        <v>1.9547759932375317</v>
      </c>
      <c r="J65" s="555"/>
      <c r="K65" s="556"/>
      <c r="L65" s="552">
        <v>63</v>
      </c>
      <c r="M65" s="554">
        <v>1.6642011834319526</v>
      </c>
      <c r="N65" s="555"/>
      <c r="O65" s="556"/>
      <c r="P65" s="646">
        <v>137</v>
      </c>
      <c r="Q65" s="554">
        <v>3.618977176669484</v>
      </c>
      <c r="R65" s="555"/>
      <c r="S65" s="557"/>
    </row>
    <row r="66" spans="1:19" s="488" customFormat="1" ht="14.25" customHeight="1" x14ac:dyDescent="0.2">
      <c r="A66" s="431" t="s">
        <v>719</v>
      </c>
      <c r="B66" s="432" t="s">
        <v>31</v>
      </c>
      <c r="C66" s="423" t="s">
        <v>1129</v>
      </c>
      <c r="D66" s="423"/>
      <c r="E66" s="644">
        <v>80.495999999999995</v>
      </c>
      <c r="F66" s="552">
        <v>1543</v>
      </c>
      <c r="G66" s="553">
        <v>572</v>
      </c>
      <c r="H66" s="552">
        <v>2115</v>
      </c>
      <c r="I66" s="554">
        <v>26.274597495527729</v>
      </c>
      <c r="J66" s="555"/>
      <c r="K66" s="556"/>
      <c r="L66" s="552">
        <v>6</v>
      </c>
      <c r="M66" s="554">
        <v>7.4537865235539652E-2</v>
      </c>
      <c r="N66" s="555"/>
      <c r="O66" s="556"/>
      <c r="P66" s="646">
        <v>2121</v>
      </c>
      <c r="Q66" s="554">
        <v>26.34913536076327</v>
      </c>
      <c r="R66" s="555"/>
      <c r="S66" s="557"/>
    </row>
    <row r="67" spans="1:19" s="488" customFormat="1" ht="14.25" customHeight="1" x14ac:dyDescent="0.2">
      <c r="A67" s="431" t="s">
        <v>755</v>
      </c>
      <c r="B67" s="432" t="s">
        <v>67</v>
      </c>
      <c r="C67" s="423" t="s">
        <v>1132</v>
      </c>
      <c r="D67" s="423"/>
      <c r="E67" s="644">
        <v>92.634</v>
      </c>
      <c r="F67" s="552">
        <v>364</v>
      </c>
      <c r="G67" s="553">
        <v>548</v>
      </c>
      <c r="H67" s="552">
        <v>912</v>
      </c>
      <c r="I67" s="554">
        <v>9.8451972277997282</v>
      </c>
      <c r="J67" s="555"/>
      <c r="K67" s="556"/>
      <c r="L67" s="552">
        <v>7</v>
      </c>
      <c r="M67" s="554">
        <v>7.5566206792322468E-2</v>
      </c>
      <c r="N67" s="555"/>
      <c r="O67" s="556"/>
      <c r="P67" s="646">
        <v>919</v>
      </c>
      <c r="Q67" s="554">
        <v>9.9207634345920503</v>
      </c>
      <c r="R67" s="555"/>
      <c r="S67" s="557"/>
    </row>
    <row r="68" spans="1:19" s="488" customFormat="1" ht="14.25" customHeight="1" x14ac:dyDescent="0.2">
      <c r="A68" s="431" t="s">
        <v>855</v>
      </c>
      <c r="B68" s="432" t="s">
        <v>166</v>
      </c>
      <c r="C68" s="423" t="s">
        <v>1131</v>
      </c>
      <c r="D68" s="423"/>
      <c r="E68" s="644">
        <v>49.783000000000001</v>
      </c>
      <c r="F68" s="552">
        <v>705</v>
      </c>
      <c r="G68" s="553">
        <v>143</v>
      </c>
      <c r="H68" s="552">
        <v>848</v>
      </c>
      <c r="I68" s="554">
        <v>17.033927244240001</v>
      </c>
      <c r="J68" s="555"/>
      <c r="K68" s="556"/>
      <c r="L68" s="552">
        <v>149</v>
      </c>
      <c r="M68" s="554">
        <v>2.9929895747544344</v>
      </c>
      <c r="N68" s="555"/>
      <c r="O68" s="556"/>
      <c r="P68" s="646">
        <v>997</v>
      </c>
      <c r="Q68" s="554">
        <v>20.026916818994437</v>
      </c>
      <c r="R68" s="555"/>
      <c r="S68" s="557"/>
    </row>
    <row r="69" spans="1:19" s="488" customFormat="1" ht="14.25" customHeight="1" x14ac:dyDescent="0.2">
      <c r="A69" s="431" t="s">
        <v>900</v>
      </c>
      <c r="B69" s="432" t="s">
        <v>211</v>
      </c>
      <c r="C69" s="423" t="s">
        <v>1166</v>
      </c>
      <c r="D69" s="423"/>
      <c r="E69" s="644">
        <v>109.538</v>
      </c>
      <c r="F69" s="552">
        <v>188</v>
      </c>
      <c r="G69" s="553">
        <v>556</v>
      </c>
      <c r="H69" s="552">
        <v>744</v>
      </c>
      <c r="I69" s="554">
        <v>6.792163450126897</v>
      </c>
      <c r="J69" s="555"/>
      <c r="K69" s="556"/>
      <c r="L69" s="552">
        <v>0</v>
      </c>
      <c r="M69" s="554">
        <v>0</v>
      </c>
      <c r="N69" s="555"/>
      <c r="O69" s="556"/>
      <c r="P69" s="646">
        <v>744</v>
      </c>
      <c r="Q69" s="554">
        <v>6.792163450126897</v>
      </c>
      <c r="R69" s="555"/>
      <c r="S69" s="557"/>
    </row>
    <row r="70" spans="1:19" s="488" customFormat="1" ht="14.25" customHeight="1" x14ac:dyDescent="0.2">
      <c r="A70" s="431" t="s">
        <v>818</v>
      </c>
      <c r="B70" s="432" t="s">
        <v>130</v>
      </c>
      <c r="C70" s="423" t="s">
        <v>1134</v>
      </c>
      <c r="D70" s="423"/>
      <c r="E70" s="644">
        <v>42.247999999999998</v>
      </c>
      <c r="F70" s="552">
        <v>457</v>
      </c>
      <c r="G70" s="553">
        <v>0</v>
      </c>
      <c r="H70" s="552">
        <v>457</v>
      </c>
      <c r="I70" s="554">
        <v>10.817080098466199</v>
      </c>
      <c r="J70" s="555"/>
      <c r="K70" s="556"/>
      <c r="L70" s="552">
        <v>554</v>
      </c>
      <c r="M70" s="554">
        <v>13.113046771444802</v>
      </c>
      <c r="N70" s="555"/>
      <c r="O70" s="556"/>
      <c r="P70" s="646">
        <v>1011</v>
      </c>
      <c r="Q70" s="554">
        <v>23.930126869911003</v>
      </c>
      <c r="R70" s="555"/>
      <c r="S70" s="557"/>
    </row>
    <row r="71" spans="1:19" s="488" customFormat="1" ht="14.25" customHeight="1" x14ac:dyDescent="0.2">
      <c r="A71" s="431" t="s">
        <v>936</v>
      </c>
      <c r="B71" s="432" t="s">
        <v>247</v>
      </c>
      <c r="C71" s="423" t="s">
        <v>1128</v>
      </c>
      <c r="D71" s="423"/>
      <c r="E71" s="644">
        <v>64.965000000000003</v>
      </c>
      <c r="F71" s="552">
        <v>741</v>
      </c>
      <c r="G71" s="553">
        <v>188</v>
      </c>
      <c r="H71" s="552">
        <v>929</v>
      </c>
      <c r="I71" s="554">
        <v>14.300007696451935</v>
      </c>
      <c r="J71" s="555"/>
      <c r="K71" s="556"/>
      <c r="L71" s="552">
        <v>101</v>
      </c>
      <c r="M71" s="554">
        <v>1.5546832910028476</v>
      </c>
      <c r="N71" s="555"/>
      <c r="O71" s="556"/>
      <c r="P71" s="646">
        <v>1030</v>
      </c>
      <c r="Q71" s="554">
        <v>15.854690987454783</v>
      </c>
      <c r="R71" s="555"/>
      <c r="S71" s="557"/>
    </row>
    <row r="72" spans="1:19" s="488" customFormat="1" ht="14.25" customHeight="1" x14ac:dyDescent="0.2">
      <c r="A72" s="431" t="s">
        <v>720</v>
      </c>
      <c r="B72" s="432" t="s">
        <v>32</v>
      </c>
      <c r="C72" s="423" t="s">
        <v>1129</v>
      </c>
      <c r="D72" s="423"/>
      <c r="E72" s="644">
        <v>49.377000000000002</v>
      </c>
      <c r="F72" s="552">
        <v>257</v>
      </c>
      <c r="G72" s="553">
        <v>240</v>
      </c>
      <c r="H72" s="552">
        <v>497</v>
      </c>
      <c r="I72" s="554">
        <v>10.065415071794559</v>
      </c>
      <c r="J72" s="555"/>
      <c r="K72" s="556"/>
      <c r="L72" s="552">
        <v>91</v>
      </c>
      <c r="M72" s="554">
        <v>1.8429633230046376</v>
      </c>
      <c r="N72" s="555"/>
      <c r="O72" s="556"/>
      <c r="P72" s="646">
        <v>588</v>
      </c>
      <c r="Q72" s="554">
        <v>11.908378394799197</v>
      </c>
      <c r="R72" s="555"/>
      <c r="S72" s="557"/>
    </row>
    <row r="73" spans="1:19" s="488" customFormat="1" ht="14.25" customHeight="1" x14ac:dyDescent="0.2">
      <c r="A73" s="431" t="s">
        <v>856</v>
      </c>
      <c r="B73" s="432" t="s">
        <v>167</v>
      </c>
      <c r="C73" s="423" t="s">
        <v>1131</v>
      </c>
      <c r="D73" s="423"/>
      <c r="E73" s="644">
        <v>37.395000000000003</v>
      </c>
      <c r="F73" s="552">
        <v>21</v>
      </c>
      <c r="G73" s="553">
        <v>64</v>
      </c>
      <c r="H73" s="552">
        <v>85</v>
      </c>
      <c r="I73" s="554">
        <v>2.2730311538975796</v>
      </c>
      <c r="J73" s="555"/>
      <c r="K73" s="556"/>
      <c r="L73" s="552">
        <v>9</v>
      </c>
      <c r="M73" s="554">
        <v>0.24067388688327315</v>
      </c>
      <c r="N73" s="555"/>
      <c r="O73" s="556"/>
      <c r="P73" s="646">
        <v>94</v>
      </c>
      <c r="Q73" s="554">
        <v>2.5137050407808528</v>
      </c>
      <c r="R73" s="555"/>
      <c r="S73" s="557"/>
    </row>
    <row r="74" spans="1:19" s="488" customFormat="1" ht="14.25" customHeight="1" x14ac:dyDescent="0.2">
      <c r="A74" s="431" t="s">
        <v>857</v>
      </c>
      <c r="B74" s="432" t="s">
        <v>168</v>
      </c>
      <c r="C74" s="423" t="s">
        <v>1131</v>
      </c>
      <c r="D74" s="423"/>
      <c r="E74" s="644">
        <v>115.021</v>
      </c>
      <c r="F74" s="552">
        <v>125</v>
      </c>
      <c r="G74" s="553">
        <v>83</v>
      </c>
      <c r="H74" s="552">
        <v>208</v>
      </c>
      <c r="I74" s="554">
        <v>1.8083654289216751</v>
      </c>
      <c r="J74" s="555"/>
      <c r="K74" s="556"/>
      <c r="L74" s="552">
        <v>6</v>
      </c>
      <c r="M74" s="554">
        <v>5.216438737274063E-2</v>
      </c>
      <c r="N74" s="555"/>
      <c r="O74" s="556"/>
      <c r="P74" s="646">
        <v>214</v>
      </c>
      <c r="Q74" s="554">
        <v>1.8605298162944157</v>
      </c>
      <c r="R74" s="555"/>
      <c r="S74" s="557"/>
    </row>
    <row r="75" spans="1:19" s="488" customFormat="1" ht="14.25" customHeight="1" x14ac:dyDescent="0.2">
      <c r="A75" s="431" t="s">
        <v>782</v>
      </c>
      <c r="B75" s="432" t="s">
        <v>94</v>
      </c>
      <c r="C75" s="423" t="s">
        <v>1130</v>
      </c>
      <c r="D75" s="423"/>
      <c r="E75" s="644">
        <v>71.707999999999998</v>
      </c>
      <c r="F75" s="552">
        <v>97</v>
      </c>
      <c r="G75" s="553">
        <v>208</v>
      </c>
      <c r="H75" s="552">
        <v>305</v>
      </c>
      <c r="I75" s="554">
        <v>4.2533608523456241</v>
      </c>
      <c r="J75" s="555"/>
      <c r="K75" s="556"/>
      <c r="L75" s="552">
        <v>0</v>
      </c>
      <c r="M75" s="554">
        <v>0</v>
      </c>
      <c r="N75" s="555"/>
      <c r="O75" s="556"/>
      <c r="P75" s="646">
        <v>305</v>
      </c>
      <c r="Q75" s="554">
        <v>4.2533608523456241</v>
      </c>
      <c r="R75" s="555"/>
      <c r="S75" s="557"/>
    </row>
    <row r="76" spans="1:19" s="488" customFormat="1" ht="14.25" customHeight="1" x14ac:dyDescent="0.2">
      <c r="A76" s="431" t="s">
        <v>858</v>
      </c>
      <c r="B76" s="432" t="s">
        <v>169</v>
      </c>
      <c r="C76" s="423" t="s">
        <v>1131</v>
      </c>
      <c r="D76" s="423"/>
      <c r="E76" s="644">
        <v>73.119</v>
      </c>
      <c r="F76" s="552">
        <v>385</v>
      </c>
      <c r="G76" s="553">
        <v>235</v>
      </c>
      <c r="H76" s="552">
        <v>620</v>
      </c>
      <c r="I76" s="554">
        <v>8.4793282183837313</v>
      </c>
      <c r="J76" s="555"/>
      <c r="K76" s="556"/>
      <c r="L76" s="552">
        <v>3</v>
      </c>
      <c r="M76" s="554">
        <v>4.1029007508308374E-2</v>
      </c>
      <c r="N76" s="555"/>
      <c r="O76" s="556"/>
      <c r="P76" s="646">
        <v>623</v>
      </c>
      <c r="Q76" s="554">
        <v>8.5203572258920381</v>
      </c>
      <c r="R76" s="555"/>
      <c r="S76" s="557"/>
    </row>
    <row r="77" spans="1:19" s="488" customFormat="1" ht="14.25" customHeight="1" x14ac:dyDescent="0.2">
      <c r="A77" s="431" t="s">
        <v>1000</v>
      </c>
      <c r="B77" s="432" t="s">
        <v>311</v>
      </c>
      <c r="C77" s="423" t="s">
        <v>1133</v>
      </c>
      <c r="D77" s="423"/>
      <c r="E77" s="644">
        <v>52.555</v>
      </c>
      <c r="F77" s="552">
        <v>86</v>
      </c>
      <c r="G77" s="553">
        <v>92</v>
      </c>
      <c r="H77" s="552">
        <v>178</v>
      </c>
      <c r="I77" s="554">
        <v>3.3869279802112073</v>
      </c>
      <c r="J77" s="555"/>
      <c r="K77" s="556"/>
      <c r="L77" s="552">
        <v>3</v>
      </c>
      <c r="M77" s="554">
        <v>5.7083055846256302E-2</v>
      </c>
      <c r="N77" s="555"/>
      <c r="O77" s="556"/>
      <c r="P77" s="646">
        <v>181</v>
      </c>
      <c r="Q77" s="554">
        <v>3.4440110360574638</v>
      </c>
      <c r="R77" s="555"/>
      <c r="S77" s="557"/>
    </row>
    <row r="78" spans="1:19" s="488" customFormat="1" ht="14.25" customHeight="1" x14ac:dyDescent="0.2">
      <c r="A78" s="431" t="s">
        <v>937</v>
      </c>
      <c r="B78" s="432" t="s">
        <v>248</v>
      </c>
      <c r="C78" s="423" t="s">
        <v>1128</v>
      </c>
      <c r="D78" s="423"/>
      <c r="E78" s="644">
        <v>59.695999999999998</v>
      </c>
      <c r="F78" s="552">
        <v>168</v>
      </c>
      <c r="G78" s="553">
        <v>281</v>
      </c>
      <c r="H78" s="552">
        <v>449</v>
      </c>
      <c r="I78" s="554">
        <v>7.521441972661485</v>
      </c>
      <c r="J78" s="555"/>
      <c r="K78" s="556"/>
      <c r="L78" s="552">
        <v>16</v>
      </c>
      <c r="M78" s="554">
        <v>0.2680246582685607</v>
      </c>
      <c r="N78" s="555"/>
      <c r="O78" s="556"/>
      <c r="P78" s="646">
        <v>465</v>
      </c>
      <c r="Q78" s="554">
        <v>7.789466630930046</v>
      </c>
      <c r="R78" s="555"/>
      <c r="S78" s="557"/>
    </row>
    <row r="79" spans="1:19" s="488" customFormat="1" ht="14.25" customHeight="1" x14ac:dyDescent="0.2">
      <c r="A79" s="431" t="s">
        <v>721</v>
      </c>
      <c r="B79" s="432" t="s">
        <v>33</v>
      </c>
      <c r="C79" s="423" t="s">
        <v>1129</v>
      </c>
      <c r="D79" s="423"/>
      <c r="E79" s="644">
        <v>164.64400000000001</v>
      </c>
      <c r="F79" s="552">
        <v>150</v>
      </c>
      <c r="G79" s="553">
        <v>668</v>
      </c>
      <c r="H79" s="552">
        <v>818</v>
      </c>
      <c r="I79" s="554">
        <v>4.9682952309224753</v>
      </c>
      <c r="J79" s="555"/>
      <c r="K79" s="556"/>
      <c r="L79" s="552">
        <v>49</v>
      </c>
      <c r="M79" s="554">
        <v>0.2976118170112485</v>
      </c>
      <c r="N79" s="555"/>
      <c r="O79" s="556"/>
      <c r="P79" s="646">
        <v>867</v>
      </c>
      <c r="Q79" s="554">
        <v>5.2659070479337231</v>
      </c>
      <c r="R79" s="555"/>
      <c r="S79" s="557"/>
    </row>
    <row r="80" spans="1:19" s="488" customFormat="1" ht="14.25" customHeight="1" x14ac:dyDescent="0.2">
      <c r="A80" s="431" t="s">
        <v>722</v>
      </c>
      <c r="B80" s="432" t="s">
        <v>34</v>
      </c>
      <c r="C80" s="423" t="s">
        <v>1129</v>
      </c>
      <c r="D80" s="423"/>
      <c r="E80" s="644">
        <v>144.393</v>
      </c>
      <c r="F80" s="552">
        <v>1281</v>
      </c>
      <c r="G80" s="553">
        <v>968</v>
      </c>
      <c r="H80" s="552">
        <v>2249</v>
      </c>
      <c r="I80" s="554">
        <v>15.575547291073667</v>
      </c>
      <c r="J80" s="555"/>
      <c r="K80" s="556"/>
      <c r="L80" s="552">
        <v>9</v>
      </c>
      <c r="M80" s="554">
        <v>6.2329891338222768E-2</v>
      </c>
      <c r="N80" s="555"/>
      <c r="O80" s="556"/>
      <c r="P80" s="646">
        <v>2258</v>
      </c>
      <c r="Q80" s="554">
        <v>15.63787718241189</v>
      </c>
      <c r="R80" s="555"/>
      <c r="S80" s="557"/>
    </row>
    <row r="81" spans="1:19" s="488" customFormat="1" ht="14.25" customHeight="1" x14ac:dyDescent="0.2">
      <c r="A81" s="431" t="s">
        <v>783</v>
      </c>
      <c r="B81" s="432" t="s">
        <v>95</v>
      </c>
      <c r="C81" s="423" t="s">
        <v>1130</v>
      </c>
      <c r="D81" s="423"/>
      <c r="E81" s="644">
        <v>47.935000000000002</v>
      </c>
      <c r="F81" s="552">
        <v>536</v>
      </c>
      <c r="G81" s="553">
        <v>97</v>
      </c>
      <c r="H81" s="552">
        <v>633</v>
      </c>
      <c r="I81" s="554">
        <v>13.205382288515697</v>
      </c>
      <c r="J81" s="555"/>
      <c r="K81" s="556"/>
      <c r="L81" s="552">
        <v>33</v>
      </c>
      <c r="M81" s="554">
        <v>0.68843225200792735</v>
      </c>
      <c r="N81" s="555"/>
      <c r="O81" s="556"/>
      <c r="P81" s="646">
        <v>666</v>
      </c>
      <c r="Q81" s="554">
        <v>13.893814540523625</v>
      </c>
      <c r="R81" s="555"/>
      <c r="S81" s="557"/>
    </row>
    <row r="82" spans="1:19" s="488" customFormat="1" ht="14.25" customHeight="1" x14ac:dyDescent="0.2">
      <c r="A82" s="431" t="s">
        <v>938</v>
      </c>
      <c r="B82" s="432" t="s">
        <v>249</v>
      </c>
      <c r="C82" s="423" t="s">
        <v>1128</v>
      </c>
      <c r="D82" s="423"/>
      <c r="E82" s="644">
        <v>51.786999999999999</v>
      </c>
      <c r="F82" s="552">
        <v>51</v>
      </c>
      <c r="G82" s="553">
        <v>153</v>
      </c>
      <c r="H82" s="552">
        <v>204</v>
      </c>
      <c r="I82" s="554">
        <v>3.9392125436885705</v>
      </c>
      <c r="J82" s="555"/>
      <c r="K82" s="556"/>
      <c r="L82" s="552">
        <v>8</v>
      </c>
      <c r="M82" s="554">
        <v>0.15447892328190474</v>
      </c>
      <c r="N82" s="555"/>
      <c r="O82" s="556"/>
      <c r="P82" s="646">
        <v>212</v>
      </c>
      <c r="Q82" s="554">
        <v>4.0936914669704754</v>
      </c>
      <c r="R82" s="555"/>
      <c r="S82" s="557"/>
    </row>
    <row r="83" spans="1:19" s="488" customFormat="1" ht="14.25" customHeight="1" x14ac:dyDescent="0.2">
      <c r="A83" s="431" t="s">
        <v>939</v>
      </c>
      <c r="B83" s="432" t="s">
        <v>250</v>
      </c>
      <c r="C83" s="423" t="s">
        <v>1128</v>
      </c>
      <c r="D83" s="423"/>
      <c r="E83" s="644">
        <v>37.917999999999999</v>
      </c>
      <c r="F83" s="552">
        <v>49</v>
      </c>
      <c r="G83" s="553">
        <v>5</v>
      </c>
      <c r="H83" s="552">
        <v>54</v>
      </c>
      <c r="I83" s="554">
        <v>1.4241257450287463</v>
      </c>
      <c r="J83" s="555"/>
      <c r="K83" s="556"/>
      <c r="L83" s="552">
        <v>0</v>
      </c>
      <c r="M83" s="554">
        <v>0</v>
      </c>
      <c r="N83" s="555"/>
      <c r="O83" s="556"/>
      <c r="P83" s="646">
        <v>54</v>
      </c>
      <c r="Q83" s="554">
        <v>1.4241257450287463</v>
      </c>
      <c r="R83" s="555"/>
      <c r="S83" s="557"/>
    </row>
    <row r="84" spans="1:19" s="488" customFormat="1" ht="14.25" customHeight="1" x14ac:dyDescent="0.2">
      <c r="A84" s="431" t="s">
        <v>723</v>
      </c>
      <c r="B84" s="432" t="s">
        <v>35</v>
      </c>
      <c r="C84" s="423" t="s">
        <v>1129</v>
      </c>
      <c r="D84" s="423"/>
      <c r="E84" s="644">
        <v>48.253999999999998</v>
      </c>
      <c r="F84" s="552">
        <v>373</v>
      </c>
      <c r="G84" s="553">
        <v>280</v>
      </c>
      <c r="H84" s="552">
        <v>653</v>
      </c>
      <c r="I84" s="554">
        <v>13.532556886475733</v>
      </c>
      <c r="J84" s="555"/>
      <c r="K84" s="556"/>
      <c r="L84" s="552">
        <v>10</v>
      </c>
      <c r="M84" s="554">
        <v>0.20723670576532516</v>
      </c>
      <c r="N84" s="555"/>
      <c r="O84" s="556"/>
      <c r="P84" s="646">
        <v>663</v>
      </c>
      <c r="Q84" s="554">
        <v>13.739793592241059</v>
      </c>
      <c r="R84" s="555"/>
      <c r="S84" s="557"/>
    </row>
    <row r="85" spans="1:19" s="488" customFormat="1" ht="14.25" customHeight="1" x14ac:dyDescent="0.2">
      <c r="A85" s="431" t="s">
        <v>1001</v>
      </c>
      <c r="B85" s="432" t="s">
        <v>312</v>
      </c>
      <c r="C85" s="423" t="s">
        <v>1133</v>
      </c>
      <c r="D85" s="423"/>
      <c r="E85" s="644">
        <v>22.280999999999999</v>
      </c>
      <c r="F85" s="552">
        <v>27</v>
      </c>
      <c r="G85" s="553">
        <v>102</v>
      </c>
      <c r="H85" s="552">
        <v>129</v>
      </c>
      <c r="I85" s="554">
        <v>5.7896862797899562</v>
      </c>
      <c r="J85" s="555"/>
      <c r="K85" s="556"/>
      <c r="L85" s="552">
        <v>1</v>
      </c>
      <c r="M85" s="554">
        <v>4.4881288990619814E-2</v>
      </c>
      <c r="N85" s="555"/>
      <c r="O85" s="556"/>
      <c r="P85" s="646">
        <v>130</v>
      </c>
      <c r="Q85" s="554">
        <v>5.8345675687805754</v>
      </c>
      <c r="R85" s="555"/>
      <c r="S85" s="557"/>
    </row>
    <row r="86" spans="1:19" s="488" customFormat="1" ht="14.25" customHeight="1" x14ac:dyDescent="0.2">
      <c r="A86" s="431" t="s">
        <v>901</v>
      </c>
      <c r="B86" s="432" t="s">
        <v>212</v>
      </c>
      <c r="C86" s="423" t="s">
        <v>1166</v>
      </c>
      <c r="D86" s="423"/>
      <c r="E86" s="644">
        <v>5</v>
      </c>
      <c r="F86" s="552">
        <v>12</v>
      </c>
      <c r="G86" s="553">
        <v>1</v>
      </c>
      <c r="H86" s="552">
        <v>13</v>
      </c>
      <c r="I86" s="554">
        <v>2.6</v>
      </c>
      <c r="J86" s="555"/>
      <c r="K86" s="556"/>
      <c r="L86" s="552">
        <v>9</v>
      </c>
      <c r="M86" s="554">
        <v>1.8</v>
      </c>
      <c r="N86" s="555"/>
      <c r="O86" s="556"/>
      <c r="P86" s="646">
        <v>22</v>
      </c>
      <c r="Q86" s="554">
        <v>4.4000000000000004</v>
      </c>
      <c r="R86" s="555"/>
      <c r="S86" s="557"/>
    </row>
    <row r="87" spans="1:19" s="488" customFormat="1" ht="14.25" customHeight="1" x14ac:dyDescent="0.2">
      <c r="A87" s="431" t="s">
        <v>859</v>
      </c>
      <c r="B87" s="432" t="s">
        <v>170</v>
      </c>
      <c r="C87" s="423" t="s">
        <v>1131</v>
      </c>
      <c r="D87" s="423"/>
      <c r="E87" s="644">
        <v>76.816000000000003</v>
      </c>
      <c r="F87" s="552">
        <v>220</v>
      </c>
      <c r="G87" s="553">
        <v>280</v>
      </c>
      <c r="H87" s="552">
        <v>500</v>
      </c>
      <c r="I87" s="554">
        <v>6.509060612372422</v>
      </c>
      <c r="J87" s="555"/>
      <c r="K87" s="556"/>
      <c r="L87" s="552">
        <v>148</v>
      </c>
      <c r="M87" s="554">
        <v>1.9266819412622369</v>
      </c>
      <c r="N87" s="555"/>
      <c r="O87" s="556"/>
      <c r="P87" s="646">
        <v>648</v>
      </c>
      <c r="Q87" s="554">
        <v>8.4357425536346593</v>
      </c>
      <c r="R87" s="555"/>
      <c r="S87" s="557"/>
    </row>
    <row r="88" spans="1:19" s="488" customFormat="1" ht="14.25" customHeight="1" x14ac:dyDescent="0.2">
      <c r="A88" s="431" t="s">
        <v>724</v>
      </c>
      <c r="B88" s="432" t="s">
        <v>36</v>
      </c>
      <c r="C88" s="423" t="s">
        <v>1129</v>
      </c>
      <c r="D88" s="423"/>
      <c r="E88" s="644">
        <v>30.613</v>
      </c>
      <c r="F88" s="552">
        <v>44</v>
      </c>
      <c r="G88" s="553">
        <v>144</v>
      </c>
      <c r="H88" s="552">
        <v>188</v>
      </c>
      <c r="I88" s="554">
        <v>6.141181850847679</v>
      </c>
      <c r="J88" s="555"/>
      <c r="K88" s="556"/>
      <c r="L88" s="552">
        <v>30</v>
      </c>
      <c r="M88" s="554">
        <v>0.97997582726292753</v>
      </c>
      <c r="N88" s="555"/>
      <c r="O88" s="556"/>
      <c r="P88" s="646">
        <v>218</v>
      </c>
      <c r="Q88" s="554">
        <v>7.121157678110607</v>
      </c>
      <c r="R88" s="555"/>
      <c r="S88" s="557"/>
    </row>
    <row r="89" spans="1:19" s="488" customFormat="1" ht="14.25" customHeight="1" x14ac:dyDescent="0.2">
      <c r="A89" s="431" t="s">
        <v>784</v>
      </c>
      <c r="B89" s="432" t="s">
        <v>96</v>
      </c>
      <c r="C89" s="423" t="s">
        <v>1130</v>
      </c>
      <c r="D89" s="423"/>
      <c r="E89" s="644">
        <v>27.821000000000002</v>
      </c>
      <c r="F89" s="552">
        <v>385</v>
      </c>
      <c r="G89" s="553">
        <v>171</v>
      </c>
      <c r="H89" s="552">
        <v>556</v>
      </c>
      <c r="I89" s="554">
        <v>19.984903490169295</v>
      </c>
      <c r="J89" s="555"/>
      <c r="K89" s="556"/>
      <c r="L89" s="552">
        <v>6</v>
      </c>
      <c r="M89" s="554">
        <v>0.21566442615290607</v>
      </c>
      <c r="N89" s="555"/>
      <c r="O89" s="556"/>
      <c r="P89" s="646">
        <v>562</v>
      </c>
      <c r="Q89" s="554">
        <v>20.2005679163222</v>
      </c>
      <c r="R89" s="555"/>
      <c r="S89" s="557"/>
    </row>
    <row r="90" spans="1:19" s="488" customFormat="1" ht="14.25" customHeight="1" x14ac:dyDescent="0.2">
      <c r="A90" s="431" t="s">
        <v>1002</v>
      </c>
      <c r="B90" s="432" t="s">
        <v>313</v>
      </c>
      <c r="C90" s="423" t="s">
        <v>1133</v>
      </c>
      <c r="D90" s="423"/>
      <c r="E90" s="644">
        <v>241.26400000000001</v>
      </c>
      <c r="F90" s="552">
        <v>370</v>
      </c>
      <c r="G90" s="553">
        <v>896</v>
      </c>
      <c r="H90" s="552">
        <v>1266</v>
      </c>
      <c r="I90" s="554">
        <v>5.2473638835466545</v>
      </c>
      <c r="J90" s="555"/>
      <c r="K90" s="556"/>
      <c r="L90" s="552">
        <v>40</v>
      </c>
      <c r="M90" s="554">
        <v>0.16579348763180582</v>
      </c>
      <c r="N90" s="555"/>
      <c r="O90" s="556"/>
      <c r="P90" s="646">
        <v>1306</v>
      </c>
      <c r="Q90" s="554">
        <v>5.4131573711784595</v>
      </c>
      <c r="R90" s="555"/>
      <c r="S90" s="557"/>
    </row>
    <row r="91" spans="1:19" s="488" customFormat="1" ht="14.25" customHeight="1" x14ac:dyDescent="0.2">
      <c r="A91" s="431" t="s">
        <v>1003</v>
      </c>
      <c r="B91" s="432" t="s">
        <v>314</v>
      </c>
      <c r="C91" s="423" t="s">
        <v>1133</v>
      </c>
      <c r="D91" s="423"/>
      <c r="E91" s="644">
        <v>37.723999999999997</v>
      </c>
      <c r="F91" s="552">
        <v>15</v>
      </c>
      <c r="G91" s="553">
        <v>15</v>
      </c>
      <c r="H91" s="552">
        <v>30</v>
      </c>
      <c r="I91" s="554">
        <v>0.79524970840844034</v>
      </c>
      <c r="J91" s="555"/>
      <c r="K91" s="556"/>
      <c r="L91" s="552">
        <v>3</v>
      </c>
      <c r="M91" s="554">
        <v>7.9524970840844034E-2</v>
      </c>
      <c r="N91" s="555"/>
      <c r="O91" s="556"/>
      <c r="P91" s="646">
        <v>33</v>
      </c>
      <c r="Q91" s="554">
        <v>0.87477467924928431</v>
      </c>
      <c r="R91" s="555"/>
      <c r="S91" s="557"/>
    </row>
    <row r="92" spans="1:19" s="488" customFormat="1" ht="14.25" customHeight="1" x14ac:dyDescent="0.2">
      <c r="A92" s="431" t="s">
        <v>700</v>
      </c>
      <c r="B92" s="432" t="s">
        <v>10</v>
      </c>
      <c r="C92" s="423" t="s">
        <v>1135</v>
      </c>
      <c r="D92" s="423"/>
      <c r="E92" s="644">
        <v>229.685</v>
      </c>
      <c r="F92" s="552">
        <v>758</v>
      </c>
      <c r="G92" s="553">
        <v>580</v>
      </c>
      <c r="H92" s="552">
        <v>1338</v>
      </c>
      <c r="I92" s="554">
        <v>5.8253695278315956</v>
      </c>
      <c r="J92" s="555"/>
      <c r="K92" s="556"/>
      <c r="L92" s="552">
        <v>6</v>
      </c>
      <c r="M92" s="554">
        <v>2.6122733308661862E-2</v>
      </c>
      <c r="N92" s="555"/>
      <c r="O92" s="556"/>
      <c r="P92" s="646">
        <v>1344</v>
      </c>
      <c r="Q92" s="554">
        <v>5.8514922611402573</v>
      </c>
      <c r="R92" s="555"/>
      <c r="S92" s="557"/>
    </row>
    <row r="93" spans="1:19" s="488" customFormat="1" ht="14.25" customHeight="1" x14ac:dyDescent="0.2">
      <c r="A93" s="431" t="s">
        <v>819</v>
      </c>
      <c r="B93" s="432" t="s">
        <v>131</v>
      </c>
      <c r="C93" s="423" t="s">
        <v>1134</v>
      </c>
      <c r="D93" s="423"/>
      <c r="E93" s="644">
        <v>141.60900000000001</v>
      </c>
      <c r="F93" s="552">
        <v>56</v>
      </c>
      <c r="G93" s="553">
        <v>721</v>
      </c>
      <c r="H93" s="552">
        <v>777</v>
      </c>
      <c r="I93" s="554">
        <v>5.4869393894455856</v>
      </c>
      <c r="J93" s="555"/>
      <c r="K93" s="556"/>
      <c r="L93" s="552">
        <v>145</v>
      </c>
      <c r="M93" s="554">
        <v>1.023946218107606</v>
      </c>
      <c r="N93" s="555"/>
      <c r="O93" s="556"/>
      <c r="P93" s="646">
        <v>922</v>
      </c>
      <c r="Q93" s="554">
        <v>6.5108856075531918</v>
      </c>
      <c r="R93" s="555"/>
      <c r="S93" s="557"/>
    </row>
    <row r="94" spans="1:19" s="488" customFormat="1" ht="14.25" customHeight="1" x14ac:dyDescent="0.2">
      <c r="A94" s="431" t="s">
        <v>756</v>
      </c>
      <c r="B94" s="432" t="s">
        <v>68</v>
      </c>
      <c r="C94" s="423" t="s">
        <v>1132</v>
      </c>
      <c r="D94" s="423"/>
      <c r="E94" s="644">
        <v>25.116</v>
      </c>
      <c r="F94" s="552">
        <v>213</v>
      </c>
      <c r="G94" s="553">
        <v>49</v>
      </c>
      <c r="H94" s="552">
        <v>262</v>
      </c>
      <c r="I94" s="554">
        <v>10.431597388119128</v>
      </c>
      <c r="J94" s="555"/>
      <c r="K94" s="556"/>
      <c r="L94" s="552">
        <v>6</v>
      </c>
      <c r="M94" s="554">
        <v>0.23889154323936934</v>
      </c>
      <c r="N94" s="555"/>
      <c r="O94" s="556"/>
      <c r="P94" s="646">
        <v>268</v>
      </c>
      <c r="Q94" s="554">
        <v>10.670488931358497</v>
      </c>
      <c r="R94" s="555"/>
      <c r="S94" s="557"/>
    </row>
    <row r="95" spans="1:19" s="488" customFormat="1" ht="14.25" customHeight="1" x14ac:dyDescent="0.2">
      <c r="A95" s="431" t="s">
        <v>940</v>
      </c>
      <c r="B95" s="432" t="s">
        <v>251</v>
      </c>
      <c r="C95" s="423" t="s">
        <v>1128</v>
      </c>
      <c r="D95" s="423"/>
      <c r="E95" s="644">
        <v>45.587000000000003</v>
      </c>
      <c r="F95" s="552">
        <v>132</v>
      </c>
      <c r="G95" s="553">
        <v>300</v>
      </c>
      <c r="H95" s="552">
        <v>432</v>
      </c>
      <c r="I95" s="554">
        <v>9.4763858117445761</v>
      </c>
      <c r="J95" s="555"/>
      <c r="K95" s="556"/>
      <c r="L95" s="552">
        <v>33</v>
      </c>
      <c r="M95" s="554">
        <v>0.72389058284159957</v>
      </c>
      <c r="N95" s="555"/>
      <c r="O95" s="556"/>
      <c r="P95" s="646">
        <v>465</v>
      </c>
      <c r="Q95" s="554">
        <v>10.200276394586176</v>
      </c>
      <c r="R95" s="555"/>
      <c r="S95" s="557"/>
    </row>
    <row r="96" spans="1:19" s="488" customFormat="1" ht="14.25" customHeight="1" x14ac:dyDescent="0.2">
      <c r="A96" s="431" t="s">
        <v>902</v>
      </c>
      <c r="B96" s="432" t="s">
        <v>213</v>
      </c>
      <c r="C96" s="423" t="s">
        <v>1166</v>
      </c>
      <c r="D96" s="423"/>
      <c r="E96" s="644">
        <v>157.16900000000001</v>
      </c>
      <c r="F96" s="552">
        <v>172</v>
      </c>
      <c r="G96" s="553">
        <v>1032</v>
      </c>
      <c r="H96" s="552">
        <v>1204</v>
      </c>
      <c r="I96" s="554">
        <v>7.6605437459040902</v>
      </c>
      <c r="J96" s="555"/>
      <c r="K96" s="556"/>
      <c r="L96" s="552">
        <v>189</v>
      </c>
      <c r="M96" s="554">
        <v>1.2025272159268048</v>
      </c>
      <c r="N96" s="555"/>
      <c r="O96" s="556"/>
      <c r="P96" s="646">
        <v>1393</v>
      </c>
      <c r="Q96" s="554">
        <v>8.8630709618308945</v>
      </c>
      <c r="R96" s="555"/>
      <c r="S96" s="557"/>
    </row>
    <row r="97" spans="1:19" s="488" customFormat="1" ht="14.25" customHeight="1" x14ac:dyDescent="0.2">
      <c r="A97" s="431" t="s">
        <v>860</v>
      </c>
      <c r="B97" s="432" t="s">
        <v>171</v>
      </c>
      <c r="C97" s="423" t="s">
        <v>1131</v>
      </c>
      <c r="D97" s="423"/>
      <c r="E97" s="644">
        <v>63.822000000000003</v>
      </c>
      <c r="F97" s="552">
        <v>240</v>
      </c>
      <c r="G97" s="553">
        <v>321</v>
      </c>
      <c r="H97" s="552">
        <v>561</v>
      </c>
      <c r="I97" s="554">
        <v>8.7900723888314367</v>
      </c>
      <c r="J97" s="555"/>
      <c r="K97" s="556"/>
      <c r="L97" s="552">
        <v>197</v>
      </c>
      <c r="M97" s="554">
        <v>3.0867099119425903</v>
      </c>
      <c r="N97" s="555"/>
      <c r="O97" s="556"/>
      <c r="P97" s="646">
        <v>758</v>
      </c>
      <c r="Q97" s="554">
        <v>11.876782300774027</v>
      </c>
      <c r="R97" s="555"/>
      <c r="S97" s="557"/>
    </row>
    <row r="98" spans="1:19" s="488" customFormat="1" ht="14.25" customHeight="1" x14ac:dyDescent="0.2">
      <c r="A98" s="431" t="s">
        <v>701</v>
      </c>
      <c r="B98" s="432" t="s">
        <v>12</v>
      </c>
      <c r="C98" s="423" t="s">
        <v>1135</v>
      </c>
      <c r="D98" s="423"/>
      <c r="E98" s="644">
        <v>47.265999999999998</v>
      </c>
      <c r="F98" s="552">
        <v>750</v>
      </c>
      <c r="G98" s="553">
        <v>374</v>
      </c>
      <c r="H98" s="552">
        <v>1124</v>
      </c>
      <c r="I98" s="554">
        <v>23.780307197562731</v>
      </c>
      <c r="J98" s="555"/>
      <c r="K98" s="556"/>
      <c r="L98" s="552">
        <v>132</v>
      </c>
      <c r="M98" s="554">
        <v>2.7927051157280074</v>
      </c>
      <c r="N98" s="555"/>
      <c r="O98" s="556"/>
      <c r="P98" s="646">
        <v>1256</v>
      </c>
      <c r="Q98" s="554">
        <v>26.573012313290739</v>
      </c>
      <c r="R98" s="555"/>
      <c r="S98" s="557"/>
    </row>
    <row r="99" spans="1:19" s="488" customFormat="1" ht="14.25" customHeight="1" x14ac:dyDescent="0.2">
      <c r="A99" s="431" t="s">
        <v>941</v>
      </c>
      <c r="B99" s="432" t="s">
        <v>252</v>
      </c>
      <c r="C99" s="423" t="s">
        <v>1128</v>
      </c>
      <c r="D99" s="423"/>
      <c r="E99" s="644">
        <v>43.408000000000001</v>
      </c>
      <c r="F99" s="552">
        <v>18</v>
      </c>
      <c r="G99" s="553">
        <v>29</v>
      </c>
      <c r="H99" s="552">
        <v>47</v>
      </c>
      <c r="I99" s="554">
        <v>1.0827497235532619</v>
      </c>
      <c r="J99" s="555"/>
      <c r="K99" s="556"/>
      <c r="L99" s="552">
        <v>6</v>
      </c>
      <c r="M99" s="554">
        <v>0.13822336896424622</v>
      </c>
      <c r="N99" s="555"/>
      <c r="O99" s="556"/>
      <c r="P99" s="646">
        <v>53</v>
      </c>
      <c r="Q99" s="554">
        <v>1.2209730925175082</v>
      </c>
      <c r="R99" s="555"/>
      <c r="S99" s="557"/>
    </row>
    <row r="100" spans="1:19" s="488" customFormat="1" ht="14.25" customHeight="1" x14ac:dyDescent="0.2">
      <c r="A100" s="431" t="s">
        <v>785</v>
      </c>
      <c r="B100" s="432" t="s">
        <v>97</v>
      </c>
      <c r="C100" s="423" t="s">
        <v>1130</v>
      </c>
      <c r="D100" s="423"/>
      <c r="E100" s="644">
        <v>33.042000000000002</v>
      </c>
      <c r="F100" s="552">
        <v>8</v>
      </c>
      <c r="G100" s="553">
        <v>5</v>
      </c>
      <c r="H100" s="552">
        <v>13</v>
      </c>
      <c r="I100" s="554">
        <v>0.39343865383451365</v>
      </c>
      <c r="J100" s="555"/>
      <c r="K100" s="556"/>
      <c r="L100" s="552">
        <v>21</v>
      </c>
      <c r="M100" s="554">
        <v>0.63555474850190663</v>
      </c>
      <c r="N100" s="555"/>
      <c r="O100" s="556"/>
      <c r="P100" s="646">
        <v>34</v>
      </c>
      <c r="Q100" s="554">
        <v>1.0289934023364202</v>
      </c>
      <c r="R100" s="555"/>
      <c r="S100" s="557"/>
    </row>
    <row r="101" spans="1:19" s="488" customFormat="1" ht="14.25" customHeight="1" x14ac:dyDescent="0.2">
      <c r="A101" s="431" t="s">
        <v>786</v>
      </c>
      <c r="B101" s="432" t="s">
        <v>98</v>
      </c>
      <c r="C101" s="423" t="s">
        <v>1130</v>
      </c>
      <c r="D101" s="423"/>
      <c r="E101" s="644">
        <v>105.837</v>
      </c>
      <c r="F101" s="552">
        <v>80</v>
      </c>
      <c r="G101" s="553">
        <v>490</v>
      </c>
      <c r="H101" s="552">
        <v>570</v>
      </c>
      <c r="I101" s="554">
        <v>5.3856401825448561</v>
      </c>
      <c r="J101" s="555"/>
      <c r="K101" s="556"/>
      <c r="L101" s="552">
        <v>118</v>
      </c>
      <c r="M101" s="554">
        <v>1.1149220027022686</v>
      </c>
      <c r="N101" s="555"/>
      <c r="O101" s="556"/>
      <c r="P101" s="646">
        <v>688</v>
      </c>
      <c r="Q101" s="554">
        <v>6.5005621852471247</v>
      </c>
      <c r="R101" s="555"/>
      <c r="S101" s="557"/>
    </row>
    <row r="102" spans="1:19" s="488" customFormat="1" ht="14.25" customHeight="1" x14ac:dyDescent="0.2">
      <c r="A102" s="431" t="s">
        <v>787</v>
      </c>
      <c r="B102" s="432" t="s">
        <v>99</v>
      </c>
      <c r="C102" s="423" t="s">
        <v>1130</v>
      </c>
      <c r="D102" s="423"/>
      <c r="E102" s="644">
        <v>31.484999999999999</v>
      </c>
      <c r="F102" s="552">
        <v>619</v>
      </c>
      <c r="G102" s="553">
        <v>28</v>
      </c>
      <c r="H102" s="552">
        <v>647</v>
      </c>
      <c r="I102" s="554">
        <v>20.549468000635223</v>
      </c>
      <c r="J102" s="555"/>
      <c r="K102" s="556"/>
      <c r="L102" s="552">
        <v>171</v>
      </c>
      <c r="M102" s="554">
        <v>5.431157694140067</v>
      </c>
      <c r="N102" s="555"/>
      <c r="O102" s="556"/>
      <c r="P102" s="646">
        <v>818</v>
      </c>
      <c r="Q102" s="554">
        <v>25.980625694775291</v>
      </c>
      <c r="R102" s="555"/>
      <c r="S102" s="557"/>
    </row>
    <row r="103" spans="1:19" s="488" customFormat="1" ht="14.25" customHeight="1" x14ac:dyDescent="0.2">
      <c r="A103" s="431" t="s">
        <v>757</v>
      </c>
      <c r="B103" s="432" t="s">
        <v>69</v>
      </c>
      <c r="C103" s="423" t="s">
        <v>1132</v>
      </c>
      <c r="D103" s="423"/>
      <c r="E103" s="644">
        <v>129.57400000000001</v>
      </c>
      <c r="F103" s="552">
        <v>10</v>
      </c>
      <c r="G103" s="553">
        <v>375</v>
      </c>
      <c r="H103" s="552">
        <v>385</v>
      </c>
      <c r="I103" s="554">
        <v>2.9712751014864089</v>
      </c>
      <c r="J103" s="555"/>
      <c r="K103" s="556"/>
      <c r="L103" s="552">
        <v>8</v>
      </c>
      <c r="M103" s="554">
        <v>6.174078132958772E-2</v>
      </c>
      <c r="N103" s="555"/>
      <c r="O103" s="556"/>
      <c r="P103" s="646">
        <v>393</v>
      </c>
      <c r="Q103" s="554">
        <v>3.0330158828159965</v>
      </c>
      <c r="R103" s="555"/>
      <c r="S103" s="557"/>
    </row>
    <row r="104" spans="1:19" s="488" customFormat="1" ht="14.25" customHeight="1" x14ac:dyDescent="0.2">
      <c r="A104" s="431" t="s">
        <v>942</v>
      </c>
      <c r="B104" s="432" t="s">
        <v>253</v>
      </c>
      <c r="C104" s="423" t="s">
        <v>1128</v>
      </c>
      <c r="D104" s="423"/>
      <c r="E104" s="644">
        <v>50.371000000000002</v>
      </c>
      <c r="F104" s="552">
        <v>42</v>
      </c>
      <c r="G104" s="553">
        <v>109</v>
      </c>
      <c r="H104" s="552">
        <v>151</v>
      </c>
      <c r="I104" s="554">
        <v>2.9977566456889875</v>
      </c>
      <c r="J104" s="555"/>
      <c r="K104" s="556"/>
      <c r="L104" s="552">
        <v>0</v>
      </c>
      <c r="M104" s="554">
        <v>0</v>
      </c>
      <c r="N104" s="555"/>
      <c r="O104" s="556"/>
      <c r="P104" s="646">
        <v>151</v>
      </c>
      <c r="Q104" s="554">
        <v>2.9977566456889875</v>
      </c>
      <c r="R104" s="555"/>
      <c r="S104" s="557"/>
    </row>
    <row r="105" spans="1:19" s="488" customFormat="1" ht="14.25" customHeight="1" x14ac:dyDescent="0.2">
      <c r="A105" s="431" t="s">
        <v>820</v>
      </c>
      <c r="B105" s="432" t="s">
        <v>132</v>
      </c>
      <c r="C105" s="423" t="s">
        <v>1134</v>
      </c>
      <c r="D105" s="423"/>
      <c r="E105" s="644">
        <v>132.19200000000001</v>
      </c>
      <c r="F105" s="552">
        <v>2771</v>
      </c>
      <c r="G105" s="553">
        <v>426</v>
      </c>
      <c r="H105" s="552">
        <v>3197</v>
      </c>
      <c r="I105" s="554">
        <v>24.184519486807066</v>
      </c>
      <c r="J105" s="555"/>
      <c r="K105" s="556"/>
      <c r="L105" s="552">
        <v>258</v>
      </c>
      <c r="M105" s="554">
        <v>1.9517066085693535</v>
      </c>
      <c r="N105" s="555"/>
      <c r="O105" s="556"/>
      <c r="P105" s="646">
        <v>3455</v>
      </c>
      <c r="Q105" s="554">
        <v>26.136226095376422</v>
      </c>
      <c r="R105" s="555"/>
      <c r="S105" s="557"/>
    </row>
    <row r="106" spans="1:19" s="488" customFormat="1" ht="14.25" customHeight="1" x14ac:dyDescent="0.2">
      <c r="A106" s="431" t="s">
        <v>903</v>
      </c>
      <c r="B106" s="432" t="s">
        <v>214</v>
      </c>
      <c r="C106" s="423" t="s">
        <v>1166</v>
      </c>
      <c r="D106" s="423"/>
      <c r="E106" s="644">
        <v>132.059</v>
      </c>
      <c r="F106" s="552">
        <v>1999</v>
      </c>
      <c r="G106" s="553">
        <v>129</v>
      </c>
      <c r="H106" s="552">
        <v>2128</v>
      </c>
      <c r="I106" s="554">
        <v>16.114009647203144</v>
      </c>
      <c r="J106" s="555"/>
      <c r="K106" s="556"/>
      <c r="L106" s="552">
        <v>218</v>
      </c>
      <c r="M106" s="554">
        <v>1.6507773040837808</v>
      </c>
      <c r="N106" s="555"/>
      <c r="O106" s="556"/>
      <c r="P106" s="646">
        <v>2346</v>
      </c>
      <c r="Q106" s="554">
        <v>17.764786951286926</v>
      </c>
      <c r="R106" s="555"/>
      <c r="S106" s="557"/>
    </row>
    <row r="107" spans="1:19" s="488" customFormat="1" ht="14.25" customHeight="1" x14ac:dyDescent="0.2">
      <c r="A107" s="431" t="s">
        <v>861</v>
      </c>
      <c r="B107" s="432" t="s">
        <v>172</v>
      </c>
      <c r="C107" s="423" t="s">
        <v>1131</v>
      </c>
      <c r="D107" s="423"/>
      <c r="E107" s="644">
        <v>36.768999999999998</v>
      </c>
      <c r="F107" s="552">
        <v>75</v>
      </c>
      <c r="G107" s="553">
        <v>105</v>
      </c>
      <c r="H107" s="552">
        <v>180</v>
      </c>
      <c r="I107" s="554">
        <v>4.8954282139846068</v>
      </c>
      <c r="J107" s="555"/>
      <c r="K107" s="556"/>
      <c r="L107" s="552">
        <v>21</v>
      </c>
      <c r="M107" s="554">
        <v>0.57113329163153748</v>
      </c>
      <c r="N107" s="555"/>
      <c r="O107" s="556"/>
      <c r="P107" s="646">
        <v>201</v>
      </c>
      <c r="Q107" s="554">
        <v>5.4665615056161441</v>
      </c>
      <c r="R107" s="555"/>
      <c r="S107" s="557"/>
    </row>
    <row r="108" spans="1:19" s="488" customFormat="1" ht="14.25" customHeight="1" x14ac:dyDescent="0.2">
      <c r="A108" s="431" t="s">
        <v>1004</v>
      </c>
      <c r="B108" s="432" t="s">
        <v>315</v>
      </c>
      <c r="C108" s="423" t="s">
        <v>1133</v>
      </c>
      <c r="D108" s="423"/>
      <c r="E108" s="644">
        <v>61.951999999999998</v>
      </c>
      <c r="F108" s="552">
        <v>111</v>
      </c>
      <c r="G108" s="553">
        <v>175</v>
      </c>
      <c r="H108" s="552">
        <v>286</v>
      </c>
      <c r="I108" s="554">
        <v>4.6164772727272725</v>
      </c>
      <c r="J108" s="555"/>
      <c r="K108" s="556"/>
      <c r="L108" s="552">
        <v>1</v>
      </c>
      <c r="M108" s="554">
        <v>1.6141528925619836E-2</v>
      </c>
      <c r="N108" s="555"/>
      <c r="O108" s="556"/>
      <c r="P108" s="646">
        <v>287</v>
      </c>
      <c r="Q108" s="554">
        <v>4.6326188016528924</v>
      </c>
      <c r="R108" s="555"/>
      <c r="S108" s="557"/>
    </row>
    <row r="109" spans="1:19" s="488" customFormat="1" ht="14.25" customHeight="1" x14ac:dyDescent="0.2">
      <c r="A109" s="431" t="s">
        <v>1005</v>
      </c>
      <c r="B109" s="432" t="s">
        <v>316</v>
      </c>
      <c r="C109" s="423" t="s">
        <v>1133</v>
      </c>
      <c r="D109" s="423"/>
      <c r="E109" s="644">
        <v>38.630000000000003</v>
      </c>
      <c r="F109" s="552">
        <v>17</v>
      </c>
      <c r="G109" s="553">
        <v>121</v>
      </c>
      <c r="H109" s="552">
        <v>138</v>
      </c>
      <c r="I109" s="554">
        <v>3.572353093450686</v>
      </c>
      <c r="J109" s="555"/>
      <c r="K109" s="556"/>
      <c r="L109" s="552">
        <v>2</v>
      </c>
      <c r="M109" s="554">
        <v>5.1773233238415733E-2</v>
      </c>
      <c r="N109" s="555"/>
      <c r="O109" s="556"/>
      <c r="P109" s="646">
        <v>140</v>
      </c>
      <c r="Q109" s="554">
        <v>3.6241263266891015</v>
      </c>
      <c r="R109" s="555"/>
      <c r="S109" s="557"/>
    </row>
    <row r="110" spans="1:19" s="488" customFormat="1" ht="14.25" customHeight="1" x14ac:dyDescent="0.2">
      <c r="A110" s="431" t="s">
        <v>943</v>
      </c>
      <c r="B110" s="432" t="s">
        <v>254</v>
      </c>
      <c r="C110" s="423" t="s">
        <v>1128</v>
      </c>
      <c r="D110" s="423"/>
      <c r="E110" s="644">
        <v>49.161000000000001</v>
      </c>
      <c r="F110" s="552">
        <v>320</v>
      </c>
      <c r="G110" s="553">
        <v>214</v>
      </c>
      <c r="H110" s="552">
        <v>534</v>
      </c>
      <c r="I110" s="554">
        <v>10.862268871666565</v>
      </c>
      <c r="J110" s="555"/>
      <c r="K110" s="556"/>
      <c r="L110" s="552">
        <v>5</v>
      </c>
      <c r="M110" s="554">
        <v>0.1017066373751551</v>
      </c>
      <c r="N110" s="555"/>
      <c r="O110" s="556"/>
      <c r="P110" s="646">
        <v>539</v>
      </c>
      <c r="Q110" s="554">
        <v>10.96397550904172</v>
      </c>
      <c r="R110" s="555"/>
      <c r="S110" s="557"/>
    </row>
    <row r="111" spans="1:19" s="488" customFormat="1" ht="14.25" customHeight="1" x14ac:dyDescent="0.2">
      <c r="A111" s="431" t="s">
        <v>1056</v>
      </c>
      <c r="B111" s="432" t="s">
        <v>173</v>
      </c>
      <c r="C111" s="423" t="s">
        <v>1131</v>
      </c>
      <c r="D111" s="423"/>
      <c r="E111" s="644">
        <v>61.03</v>
      </c>
      <c r="F111" s="552">
        <v>4</v>
      </c>
      <c r="G111" s="553">
        <v>128</v>
      </c>
      <c r="H111" s="552">
        <v>132</v>
      </c>
      <c r="I111" s="554">
        <v>2.1628707193183678</v>
      </c>
      <c r="J111" s="555"/>
      <c r="K111" s="556"/>
      <c r="L111" s="552">
        <v>141</v>
      </c>
      <c r="M111" s="554">
        <v>2.3103391774537112</v>
      </c>
      <c r="N111" s="555"/>
      <c r="O111" s="556"/>
      <c r="P111" s="646">
        <v>273</v>
      </c>
      <c r="Q111" s="554">
        <v>4.4732098967720795</v>
      </c>
      <c r="R111" s="555"/>
      <c r="S111" s="557"/>
    </row>
    <row r="112" spans="1:19" s="488" customFormat="1" ht="14.25" customHeight="1" x14ac:dyDescent="0.2">
      <c r="A112" s="431" t="s">
        <v>788</v>
      </c>
      <c r="B112" s="432" t="s">
        <v>100</v>
      </c>
      <c r="C112" s="423" t="s">
        <v>1130</v>
      </c>
      <c r="D112" s="423"/>
      <c r="E112" s="644">
        <v>62.344999999999999</v>
      </c>
      <c r="F112" s="552">
        <v>151</v>
      </c>
      <c r="G112" s="553">
        <v>343</v>
      </c>
      <c r="H112" s="552">
        <v>494</v>
      </c>
      <c r="I112" s="554">
        <v>7.9236506536209799</v>
      </c>
      <c r="J112" s="555"/>
      <c r="K112" s="556"/>
      <c r="L112" s="552">
        <v>6</v>
      </c>
      <c r="M112" s="554">
        <v>9.6238671906327691E-2</v>
      </c>
      <c r="N112" s="555"/>
      <c r="O112" s="556"/>
      <c r="P112" s="646">
        <v>500</v>
      </c>
      <c r="Q112" s="554">
        <v>8.0198893255273074</v>
      </c>
      <c r="R112" s="555"/>
      <c r="S112" s="557"/>
    </row>
    <row r="113" spans="1:19" s="488" customFormat="1" ht="14.25" customHeight="1" x14ac:dyDescent="0.2">
      <c r="A113" s="431" t="s">
        <v>789</v>
      </c>
      <c r="B113" s="432" t="s">
        <v>101</v>
      </c>
      <c r="C113" s="423" t="s">
        <v>1130</v>
      </c>
      <c r="D113" s="423"/>
      <c r="E113" s="644">
        <v>37.619</v>
      </c>
      <c r="F113" s="552">
        <v>152</v>
      </c>
      <c r="G113" s="553">
        <v>129</v>
      </c>
      <c r="H113" s="552">
        <v>281</v>
      </c>
      <c r="I113" s="554">
        <v>7.469629708392036</v>
      </c>
      <c r="J113" s="555"/>
      <c r="K113" s="556"/>
      <c r="L113" s="552">
        <v>79</v>
      </c>
      <c r="M113" s="554">
        <v>2.100002658231213</v>
      </c>
      <c r="N113" s="555"/>
      <c r="O113" s="556"/>
      <c r="P113" s="646">
        <v>360</v>
      </c>
      <c r="Q113" s="554">
        <v>9.5696323666232495</v>
      </c>
      <c r="R113" s="555"/>
      <c r="S113" s="557"/>
    </row>
    <row r="114" spans="1:19" s="488" customFormat="1" ht="14.25" customHeight="1" x14ac:dyDescent="0.2">
      <c r="A114" s="431" t="s">
        <v>758</v>
      </c>
      <c r="B114" s="432" t="s">
        <v>70</v>
      </c>
      <c r="C114" s="423" t="s">
        <v>1132</v>
      </c>
      <c r="D114" s="423"/>
      <c r="E114" s="644">
        <v>146.98699999999999</v>
      </c>
      <c r="F114" s="552">
        <v>153</v>
      </c>
      <c r="G114" s="553">
        <v>5</v>
      </c>
      <c r="H114" s="552">
        <v>158</v>
      </c>
      <c r="I114" s="554">
        <v>1.0749249933667604</v>
      </c>
      <c r="J114" s="555"/>
      <c r="K114" s="556"/>
      <c r="L114" s="552">
        <v>24</v>
      </c>
      <c r="M114" s="554">
        <v>0.16327974582786234</v>
      </c>
      <c r="N114" s="555"/>
      <c r="O114" s="556"/>
      <c r="P114" s="646">
        <v>182</v>
      </c>
      <c r="Q114" s="554">
        <v>1.2382047391946227</v>
      </c>
      <c r="R114" s="555"/>
      <c r="S114" s="557"/>
    </row>
    <row r="115" spans="1:19" s="488" customFormat="1" ht="14.25" customHeight="1" x14ac:dyDescent="0.2">
      <c r="A115" s="431" t="s">
        <v>821</v>
      </c>
      <c r="B115" s="432" t="s">
        <v>133</v>
      </c>
      <c r="C115" s="423" t="s">
        <v>1134</v>
      </c>
      <c r="D115" s="423"/>
      <c r="E115" s="644">
        <v>49.356000000000002</v>
      </c>
      <c r="F115" s="552">
        <v>12</v>
      </c>
      <c r="G115" s="553">
        <v>20</v>
      </c>
      <c r="H115" s="552">
        <v>32</v>
      </c>
      <c r="I115" s="554">
        <v>0.6483507577599481</v>
      </c>
      <c r="J115" s="555"/>
      <c r="K115" s="556"/>
      <c r="L115" s="552">
        <v>11</v>
      </c>
      <c r="M115" s="554">
        <v>0.22287057297998217</v>
      </c>
      <c r="N115" s="555"/>
      <c r="O115" s="556"/>
      <c r="P115" s="646">
        <v>43</v>
      </c>
      <c r="Q115" s="554">
        <v>0.87122133073993024</v>
      </c>
      <c r="R115" s="555"/>
      <c r="S115" s="557"/>
    </row>
    <row r="116" spans="1:19" s="488" customFormat="1" ht="14.25" customHeight="1" x14ac:dyDescent="0.2">
      <c r="A116" s="431" t="s">
        <v>944</v>
      </c>
      <c r="B116" s="432" t="s">
        <v>255</v>
      </c>
      <c r="C116" s="423" t="s">
        <v>1128</v>
      </c>
      <c r="D116" s="423"/>
      <c r="E116" s="644">
        <v>47.179000000000002</v>
      </c>
      <c r="F116" s="552">
        <v>62</v>
      </c>
      <c r="G116" s="553">
        <v>124</v>
      </c>
      <c r="H116" s="552">
        <v>186</v>
      </c>
      <c r="I116" s="554">
        <v>3.9424320142436251</v>
      </c>
      <c r="J116" s="555"/>
      <c r="K116" s="556"/>
      <c r="L116" s="552">
        <v>78</v>
      </c>
      <c r="M116" s="554">
        <v>1.653277941457004</v>
      </c>
      <c r="N116" s="555"/>
      <c r="O116" s="556"/>
      <c r="P116" s="646">
        <v>264</v>
      </c>
      <c r="Q116" s="554">
        <v>5.5957099557006291</v>
      </c>
      <c r="R116" s="555"/>
      <c r="S116" s="557"/>
    </row>
    <row r="117" spans="1:19" s="488" customFormat="1" ht="14.25" customHeight="1" x14ac:dyDescent="0.2">
      <c r="A117" s="431" t="s">
        <v>945</v>
      </c>
      <c r="B117" s="432" t="s">
        <v>256</v>
      </c>
      <c r="C117" s="423" t="s">
        <v>1128</v>
      </c>
      <c r="D117" s="423"/>
      <c r="E117" s="644">
        <v>54.941000000000003</v>
      </c>
      <c r="F117" s="552">
        <v>26</v>
      </c>
      <c r="G117" s="553">
        <v>147</v>
      </c>
      <c r="H117" s="552">
        <v>173</v>
      </c>
      <c r="I117" s="554">
        <v>3.1488323838299266</v>
      </c>
      <c r="J117" s="555"/>
      <c r="K117" s="556"/>
      <c r="L117" s="552">
        <v>4</v>
      </c>
      <c r="M117" s="554">
        <v>7.2805373036530091E-2</v>
      </c>
      <c r="N117" s="555"/>
      <c r="O117" s="556"/>
      <c r="P117" s="646">
        <v>177</v>
      </c>
      <c r="Q117" s="554">
        <v>3.2216377568664565</v>
      </c>
      <c r="R117" s="555"/>
      <c r="S117" s="557"/>
    </row>
    <row r="118" spans="1:19" s="488" customFormat="1" ht="14.25" customHeight="1" x14ac:dyDescent="0.2">
      <c r="A118" s="431" t="s">
        <v>725</v>
      </c>
      <c r="B118" s="432" t="s">
        <v>37</v>
      </c>
      <c r="C118" s="423" t="s">
        <v>1129</v>
      </c>
      <c r="D118" s="423"/>
      <c r="E118" s="644">
        <v>23.443000000000001</v>
      </c>
      <c r="F118" s="552">
        <v>3</v>
      </c>
      <c r="G118" s="553">
        <v>69</v>
      </c>
      <c r="H118" s="552">
        <v>72</v>
      </c>
      <c r="I118" s="554">
        <v>3.071279273130572</v>
      </c>
      <c r="J118" s="555"/>
      <c r="K118" s="556"/>
      <c r="L118" s="552">
        <v>6</v>
      </c>
      <c r="M118" s="554">
        <v>0.25593993942754767</v>
      </c>
      <c r="N118" s="555"/>
      <c r="O118" s="556"/>
      <c r="P118" s="646">
        <v>78</v>
      </c>
      <c r="Q118" s="554">
        <v>3.3272192125581195</v>
      </c>
      <c r="R118" s="555"/>
      <c r="S118" s="557"/>
    </row>
    <row r="119" spans="1:19" s="488" customFormat="1" ht="14.25" customHeight="1" x14ac:dyDescent="0.2">
      <c r="A119" s="431" t="s">
        <v>946</v>
      </c>
      <c r="B119" s="432" t="s">
        <v>257</v>
      </c>
      <c r="C119" s="423" t="s">
        <v>1128</v>
      </c>
      <c r="D119" s="423"/>
      <c r="E119" s="644">
        <v>54.253999999999998</v>
      </c>
      <c r="F119" s="552">
        <v>87</v>
      </c>
      <c r="G119" s="553">
        <v>154</v>
      </c>
      <c r="H119" s="552">
        <v>241</v>
      </c>
      <c r="I119" s="554">
        <v>4.4420687875548346</v>
      </c>
      <c r="J119" s="555"/>
      <c r="K119" s="556"/>
      <c r="L119" s="552">
        <v>4</v>
      </c>
      <c r="M119" s="554">
        <v>7.3727282780993109E-2</v>
      </c>
      <c r="N119" s="555"/>
      <c r="O119" s="556"/>
      <c r="P119" s="646">
        <v>245</v>
      </c>
      <c r="Q119" s="554">
        <v>4.5157960703358277</v>
      </c>
      <c r="R119" s="555"/>
      <c r="S119" s="557"/>
    </row>
    <row r="120" spans="1:19" s="488" customFormat="1" ht="14.25" customHeight="1" x14ac:dyDescent="0.2">
      <c r="A120" s="431" t="s">
        <v>904</v>
      </c>
      <c r="B120" s="432" t="s">
        <v>215</v>
      </c>
      <c r="C120" s="423" t="s">
        <v>1166</v>
      </c>
      <c r="D120" s="423"/>
      <c r="E120" s="644">
        <v>130.89599999999999</v>
      </c>
      <c r="F120" s="552">
        <v>374</v>
      </c>
      <c r="G120" s="553">
        <v>552</v>
      </c>
      <c r="H120" s="552">
        <v>926</v>
      </c>
      <c r="I120" s="554">
        <v>7.0743185429654085</v>
      </c>
      <c r="J120" s="555"/>
      <c r="K120" s="556"/>
      <c r="L120" s="552">
        <v>8</v>
      </c>
      <c r="M120" s="554">
        <v>6.1117222833394456E-2</v>
      </c>
      <c r="N120" s="555"/>
      <c r="O120" s="556"/>
      <c r="P120" s="646">
        <v>934</v>
      </c>
      <c r="Q120" s="554">
        <v>7.1354357657988032</v>
      </c>
      <c r="R120" s="555"/>
      <c r="S120" s="557"/>
    </row>
    <row r="121" spans="1:19" s="488" customFormat="1" ht="14.25" customHeight="1" x14ac:dyDescent="0.2">
      <c r="A121" s="431" t="s">
        <v>863</v>
      </c>
      <c r="B121" s="432" t="s">
        <v>174</v>
      </c>
      <c r="C121" s="423" t="s">
        <v>1131</v>
      </c>
      <c r="D121" s="423"/>
      <c r="E121" s="644">
        <v>54.866999999999997</v>
      </c>
      <c r="F121" s="552">
        <v>297</v>
      </c>
      <c r="G121" s="553">
        <v>20</v>
      </c>
      <c r="H121" s="552">
        <v>317</v>
      </c>
      <c r="I121" s="554">
        <v>5.7776076694552287</v>
      </c>
      <c r="J121" s="555"/>
      <c r="K121" s="556"/>
      <c r="L121" s="552">
        <v>186</v>
      </c>
      <c r="M121" s="554">
        <v>3.3900158565257805</v>
      </c>
      <c r="N121" s="555"/>
      <c r="O121" s="556"/>
      <c r="P121" s="646">
        <v>503</v>
      </c>
      <c r="Q121" s="554">
        <v>9.1676235259810088</v>
      </c>
      <c r="R121" s="555"/>
      <c r="S121" s="557"/>
    </row>
    <row r="122" spans="1:19" s="488" customFormat="1" ht="14.25" customHeight="1" x14ac:dyDescent="0.2">
      <c r="A122" s="431" t="s">
        <v>947</v>
      </c>
      <c r="B122" s="432" t="s">
        <v>258</v>
      </c>
      <c r="C122" s="423" t="s">
        <v>1128</v>
      </c>
      <c r="D122" s="423"/>
      <c r="E122" s="644">
        <v>31.763999999999999</v>
      </c>
      <c r="F122" s="552">
        <v>138</v>
      </c>
      <c r="G122" s="553">
        <v>68</v>
      </c>
      <c r="H122" s="552">
        <v>206</v>
      </c>
      <c r="I122" s="554">
        <v>6.4853293036141544</v>
      </c>
      <c r="J122" s="555"/>
      <c r="K122" s="556"/>
      <c r="L122" s="552">
        <v>6</v>
      </c>
      <c r="M122" s="554">
        <v>0.18889308651303363</v>
      </c>
      <c r="N122" s="555"/>
      <c r="O122" s="556"/>
      <c r="P122" s="646">
        <v>212</v>
      </c>
      <c r="Q122" s="554">
        <v>6.6742223901271878</v>
      </c>
      <c r="R122" s="555"/>
      <c r="S122" s="557"/>
    </row>
    <row r="123" spans="1:19" s="488" customFormat="1" ht="14.25" customHeight="1" x14ac:dyDescent="0.2">
      <c r="A123" s="431" t="s">
        <v>790</v>
      </c>
      <c r="B123" s="432" t="s">
        <v>102</v>
      </c>
      <c r="C123" s="423" t="s">
        <v>1130</v>
      </c>
      <c r="D123" s="423"/>
      <c r="E123" s="644">
        <v>50.628</v>
      </c>
      <c r="F123" s="552">
        <v>29</v>
      </c>
      <c r="G123" s="553">
        <v>219</v>
      </c>
      <c r="H123" s="552">
        <v>248</v>
      </c>
      <c r="I123" s="554">
        <v>4.8984751520897527</v>
      </c>
      <c r="J123" s="555"/>
      <c r="K123" s="556"/>
      <c r="L123" s="552">
        <v>11</v>
      </c>
      <c r="M123" s="554">
        <v>0.21727107529430353</v>
      </c>
      <c r="N123" s="555"/>
      <c r="O123" s="556"/>
      <c r="P123" s="646">
        <v>259</v>
      </c>
      <c r="Q123" s="554">
        <v>5.1157462273840562</v>
      </c>
      <c r="R123" s="555"/>
      <c r="S123" s="557"/>
    </row>
    <row r="124" spans="1:19" s="488" customFormat="1" ht="14.25" customHeight="1" x14ac:dyDescent="0.2">
      <c r="A124" s="431" t="s">
        <v>1006</v>
      </c>
      <c r="B124" s="432" t="s">
        <v>317</v>
      </c>
      <c r="C124" s="423" t="s">
        <v>1133</v>
      </c>
      <c r="D124" s="423"/>
      <c r="E124" s="644">
        <v>53.359000000000002</v>
      </c>
      <c r="F124" s="552">
        <v>99</v>
      </c>
      <c r="G124" s="553">
        <v>293</v>
      </c>
      <c r="H124" s="552">
        <v>392</v>
      </c>
      <c r="I124" s="554">
        <v>7.3464645139526601</v>
      </c>
      <c r="J124" s="555"/>
      <c r="K124" s="556"/>
      <c r="L124" s="552">
        <v>134</v>
      </c>
      <c r="M124" s="554">
        <v>2.5112914409940217</v>
      </c>
      <c r="N124" s="555"/>
      <c r="O124" s="556"/>
      <c r="P124" s="646">
        <v>526</v>
      </c>
      <c r="Q124" s="554">
        <v>9.8577559549466809</v>
      </c>
      <c r="R124" s="555"/>
      <c r="S124" s="557"/>
    </row>
    <row r="125" spans="1:19" s="488" customFormat="1" ht="14.25" customHeight="1" x14ac:dyDescent="0.2">
      <c r="A125" s="431" t="s">
        <v>948</v>
      </c>
      <c r="B125" s="432" t="s">
        <v>259</v>
      </c>
      <c r="C125" s="423" t="s">
        <v>1128</v>
      </c>
      <c r="D125" s="423"/>
      <c r="E125" s="644">
        <v>48.707000000000001</v>
      </c>
      <c r="F125" s="552">
        <v>12</v>
      </c>
      <c r="G125" s="553">
        <v>109</v>
      </c>
      <c r="H125" s="552">
        <v>121</v>
      </c>
      <c r="I125" s="554">
        <v>2.4842425113433388</v>
      </c>
      <c r="J125" s="555"/>
      <c r="K125" s="556"/>
      <c r="L125" s="552">
        <v>0</v>
      </c>
      <c r="M125" s="554">
        <v>0</v>
      </c>
      <c r="N125" s="555"/>
      <c r="O125" s="556"/>
      <c r="P125" s="646">
        <v>121</v>
      </c>
      <c r="Q125" s="554">
        <v>2.4842425113433388</v>
      </c>
      <c r="R125" s="555"/>
      <c r="S125" s="557"/>
    </row>
    <row r="126" spans="1:19" s="488" customFormat="1" ht="14.25" customHeight="1" x14ac:dyDescent="0.2">
      <c r="A126" s="431" t="s">
        <v>864</v>
      </c>
      <c r="B126" s="432" t="s">
        <v>175</v>
      </c>
      <c r="C126" s="423" t="s">
        <v>1131</v>
      </c>
      <c r="D126" s="423"/>
      <c r="E126" s="644">
        <v>42.908999999999999</v>
      </c>
      <c r="F126" s="552">
        <v>33</v>
      </c>
      <c r="G126" s="553">
        <v>68</v>
      </c>
      <c r="H126" s="552">
        <v>101</v>
      </c>
      <c r="I126" s="554">
        <v>2.3538185462257335</v>
      </c>
      <c r="J126" s="555"/>
      <c r="K126" s="556"/>
      <c r="L126" s="552">
        <v>0</v>
      </c>
      <c r="M126" s="554">
        <v>0</v>
      </c>
      <c r="N126" s="555"/>
      <c r="O126" s="556"/>
      <c r="P126" s="646">
        <v>101</v>
      </c>
      <c r="Q126" s="554">
        <v>2.3538185462257335</v>
      </c>
      <c r="R126" s="555"/>
      <c r="S126" s="557"/>
    </row>
    <row r="127" spans="1:19" s="488" customFormat="1" ht="14.25" customHeight="1" x14ac:dyDescent="0.2">
      <c r="A127" s="431" t="s">
        <v>865</v>
      </c>
      <c r="B127" s="432" t="s">
        <v>176</v>
      </c>
      <c r="C127" s="423" t="s">
        <v>1131</v>
      </c>
      <c r="D127" s="423"/>
      <c r="E127" s="644">
        <v>26.73</v>
      </c>
      <c r="F127" s="552">
        <v>25</v>
      </c>
      <c r="G127" s="553">
        <v>34</v>
      </c>
      <c r="H127" s="552">
        <v>59</v>
      </c>
      <c r="I127" s="554">
        <v>2.2072577628133185</v>
      </c>
      <c r="J127" s="555"/>
      <c r="K127" s="556"/>
      <c r="L127" s="552">
        <v>19</v>
      </c>
      <c r="M127" s="554">
        <v>0.71081182192293302</v>
      </c>
      <c r="N127" s="555"/>
      <c r="O127" s="556"/>
      <c r="P127" s="646">
        <v>78</v>
      </c>
      <c r="Q127" s="554">
        <v>2.9180695847362514</v>
      </c>
      <c r="R127" s="555"/>
      <c r="S127" s="557"/>
    </row>
    <row r="128" spans="1:19" s="488" customFormat="1" ht="14.25" customHeight="1" x14ac:dyDescent="0.2">
      <c r="A128" s="431" t="s">
        <v>1007</v>
      </c>
      <c r="B128" s="432" t="s">
        <v>318</v>
      </c>
      <c r="C128" s="423" t="s">
        <v>1133</v>
      </c>
      <c r="D128" s="423"/>
      <c r="E128" s="644">
        <v>35.808999999999997</v>
      </c>
      <c r="F128" s="552">
        <v>9</v>
      </c>
      <c r="G128" s="553">
        <v>190</v>
      </c>
      <c r="H128" s="552">
        <v>199</v>
      </c>
      <c r="I128" s="554">
        <v>5.5572621408025915</v>
      </c>
      <c r="J128" s="555"/>
      <c r="K128" s="556"/>
      <c r="L128" s="552">
        <v>6</v>
      </c>
      <c r="M128" s="554">
        <v>0.16755564243625906</v>
      </c>
      <c r="N128" s="555"/>
      <c r="O128" s="556"/>
      <c r="P128" s="646">
        <v>205</v>
      </c>
      <c r="Q128" s="554">
        <v>5.7248177832388514</v>
      </c>
      <c r="R128" s="555"/>
      <c r="S128" s="557"/>
    </row>
    <row r="129" spans="1:19" s="488" customFormat="1" ht="14.25" customHeight="1" x14ac:dyDescent="0.2">
      <c r="A129" s="431" t="s">
        <v>726</v>
      </c>
      <c r="B129" s="432" t="s">
        <v>38</v>
      </c>
      <c r="C129" s="423" t="s">
        <v>1129</v>
      </c>
      <c r="D129" s="423"/>
      <c r="E129" s="644">
        <v>36.338000000000001</v>
      </c>
      <c r="F129" s="552">
        <v>22</v>
      </c>
      <c r="G129" s="553">
        <v>33</v>
      </c>
      <c r="H129" s="552">
        <v>55</v>
      </c>
      <c r="I129" s="554">
        <v>1.5135670647806703</v>
      </c>
      <c r="J129" s="555"/>
      <c r="K129" s="556"/>
      <c r="L129" s="552">
        <v>4</v>
      </c>
      <c r="M129" s="554">
        <v>0.11007760471132148</v>
      </c>
      <c r="N129" s="555"/>
      <c r="O129" s="556"/>
      <c r="P129" s="646">
        <v>59</v>
      </c>
      <c r="Q129" s="554">
        <v>1.6236446694919917</v>
      </c>
      <c r="R129" s="555"/>
      <c r="S129" s="557"/>
    </row>
    <row r="130" spans="1:19" s="488" customFormat="1" ht="14.25" customHeight="1" x14ac:dyDescent="0.2">
      <c r="A130" s="431" t="s">
        <v>1055</v>
      </c>
      <c r="B130" s="432" t="s">
        <v>13</v>
      </c>
      <c r="C130" s="423" t="s">
        <v>1135</v>
      </c>
      <c r="D130" s="423"/>
      <c r="E130" s="644">
        <v>90.688000000000002</v>
      </c>
      <c r="F130" s="552">
        <v>3967</v>
      </c>
      <c r="G130" s="553">
        <v>676</v>
      </c>
      <c r="H130" s="552">
        <v>4643</v>
      </c>
      <c r="I130" s="554">
        <v>51.197512350035282</v>
      </c>
      <c r="J130" s="555"/>
      <c r="K130" s="556"/>
      <c r="L130" s="552">
        <v>0</v>
      </c>
      <c r="M130" s="554">
        <v>0</v>
      </c>
      <c r="N130" s="555"/>
      <c r="O130" s="556"/>
      <c r="P130" s="646">
        <v>4643</v>
      </c>
      <c r="Q130" s="554">
        <v>51.197512350035282</v>
      </c>
      <c r="R130" s="555"/>
      <c r="S130" s="557"/>
    </row>
    <row r="131" spans="1:19" s="488" customFormat="1" ht="14.25" customHeight="1" x14ac:dyDescent="0.2">
      <c r="A131" s="431" t="s">
        <v>791</v>
      </c>
      <c r="B131" s="432" t="s">
        <v>103</v>
      </c>
      <c r="C131" s="423" t="s">
        <v>1130</v>
      </c>
      <c r="D131" s="423"/>
      <c r="E131" s="644">
        <v>51.317999999999998</v>
      </c>
      <c r="F131" s="552">
        <v>28</v>
      </c>
      <c r="G131" s="553">
        <v>143</v>
      </c>
      <c r="H131" s="552">
        <v>171</v>
      </c>
      <c r="I131" s="554">
        <v>3.3321641529287969</v>
      </c>
      <c r="J131" s="555"/>
      <c r="K131" s="556"/>
      <c r="L131" s="552">
        <v>16</v>
      </c>
      <c r="M131" s="554">
        <v>0.31178144120971202</v>
      </c>
      <c r="N131" s="555"/>
      <c r="O131" s="556"/>
      <c r="P131" s="646">
        <v>187</v>
      </c>
      <c r="Q131" s="554">
        <v>3.643945594138509</v>
      </c>
      <c r="R131" s="555"/>
      <c r="S131" s="557"/>
    </row>
    <row r="132" spans="1:19" s="488" customFormat="1" ht="14.25" customHeight="1" x14ac:dyDescent="0.2">
      <c r="A132" s="431" t="s">
        <v>1008</v>
      </c>
      <c r="B132" s="432" t="s">
        <v>319</v>
      </c>
      <c r="C132" s="423" t="s">
        <v>1133</v>
      </c>
      <c r="D132" s="423"/>
      <c r="E132" s="644">
        <v>53.524999999999999</v>
      </c>
      <c r="F132" s="552">
        <v>108</v>
      </c>
      <c r="G132" s="553">
        <v>266</v>
      </c>
      <c r="H132" s="552">
        <v>374</v>
      </c>
      <c r="I132" s="554">
        <v>6.987389070527791</v>
      </c>
      <c r="J132" s="555"/>
      <c r="K132" s="556"/>
      <c r="L132" s="552">
        <v>217</v>
      </c>
      <c r="M132" s="554">
        <v>4.0541802895843064</v>
      </c>
      <c r="N132" s="555"/>
      <c r="O132" s="556"/>
      <c r="P132" s="646">
        <v>591</v>
      </c>
      <c r="Q132" s="554">
        <v>11.041569360112097</v>
      </c>
      <c r="R132" s="555"/>
      <c r="S132" s="557"/>
    </row>
    <row r="133" spans="1:19" s="488" customFormat="1" ht="14.25" customHeight="1" x14ac:dyDescent="0.2">
      <c r="A133" s="431" t="s">
        <v>949</v>
      </c>
      <c r="B133" s="432" t="s">
        <v>260</v>
      </c>
      <c r="C133" s="423" t="s">
        <v>1128</v>
      </c>
      <c r="D133" s="423"/>
      <c r="E133" s="644">
        <v>37.075000000000003</v>
      </c>
      <c r="F133" s="552">
        <v>121</v>
      </c>
      <c r="G133" s="553">
        <v>261</v>
      </c>
      <c r="H133" s="552">
        <v>382</v>
      </c>
      <c r="I133" s="554">
        <v>10.303438975050572</v>
      </c>
      <c r="J133" s="555"/>
      <c r="K133" s="556"/>
      <c r="L133" s="552">
        <v>0</v>
      </c>
      <c r="M133" s="554">
        <v>0</v>
      </c>
      <c r="N133" s="555"/>
      <c r="O133" s="556"/>
      <c r="P133" s="646">
        <v>382</v>
      </c>
      <c r="Q133" s="554">
        <v>10.303438975050572</v>
      </c>
      <c r="R133" s="555"/>
      <c r="S133" s="557"/>
    </row>
    <row r="134" spans="1:19" s="488" customFormat="1" ht="14.25" customHeight="1" x14ac:dyDescent="0.2">
      <c r="A134" s="431" t="s">
        <v>950</v>
      </c>
      <c r="B134" s="432" t="s">
        <v>261</v>
      </c>
      <c r="C134" s="423" t="s">
        <v>1128</v>
      </c>
      <c r="D134" s="423"/>
      <c r="E134" s="644">
        <v>43.106000000000002</v>
      </c>
      <c r="F134" s="552">
        <v>60</v>
      </c>
      <c r="G134" s="553">
        <v>84</v>
      </c>
      <c r="H134" s="552">
        <v>144</v>
      </c>
      <c r="I134" s="554">
        <v>3.3406022363476082</v>
      </c>
      <c r="J134" s="555"/>
      <c r="K134" s="556"/>
      <c r="L134" s="552">
        <v>0</v>
      </c>
      <c r="M134" s="554">
        <v>0</v>
      </c>
      <c r="N134" s="555"/>
      <c r="O134" s="556"/>
      <c r="P134" s="646">
        <v>144</v>
      </c>
      <c r="Q134" s="554">
        <v>3.3406022363476082</v>
      </c>
      <c r="R134" s="555"/>
      <c r="S134" s="557"/>
    </row>
    <row r="135" spans="1:19" s="488" customFormat="1" ht="14.25" customHeight="1" x14ac:dyDescent="0.2">
      <c r="A135" s="431" t="s">
        <v>866</v>
      </c>
      <c r="B135" s="432" t="s">
        <v>177</v>
      </c>
      <c r="C135" s="423" t="s">
        <v>1131</v>
      </c>
      <c r="D135" s="423"/>
      <c r="E135" s="644">
        <v>43.579000000000001</v>
      </c>
      <c r="F135" s="552">
        <v>3</v>
      </c>
      <c r="G135" s="553">
        <v>43</v>
      </c>
      <c r="H135" s="552">
        <v>46</v>
      </c>
      <c r="I135" s="554">
        <v>1.055554280731545</v>
      </c>
      <c r="J135" s="555"/>
      <c r="K135" s="556"/>
      <c r="L135" s="552">
        <v>72</v>
      </c>
      <c r="M135" s="554">
        <v>1.6521719176667662</v>
      </c>
      <c r="N135" s="555"/>
      <c r="O135" s="556"/>
      <c r="P135" s="646">
        <v>118</v>
      </c>
      <c r="Q135" s="554">
        <v>2.7077261983983112</v>
      </c>
      <c r="R135" s="555"/>
      <c r="S135" s="557"/>
    </row>
    <row r="136" spans="1:19" s="488" customFormat="1" ht="14.25" customHeight="1" x14ac:dyDescent="0.2">
      <c r="A136" s="431" t="s">
        <v>905</v>
      </c>
      <c r="B136" s="432" t="s">
        <v>216</v>
      </c>
      <c r="C136" s="423" t="s">
        <v>1166</v>
      </c>
      <c r="D136" s="423"/>
      <c r="E136" s="644">
        <v>113.367</v>
      </c>
      <c r="F136" s="552">
        <v>1079</v>
      </c>
      <c r="G136" s="553">
        <v>680</v>
      </c>
      <c r="H136" s="552">
        <v>1759</v>
      </c>
      <c r="I136" s="554">
        <v>15.515979076803655</v>
      </c>
      <c r="J136" s="555"/>
      <c r="K136" s="556"/>
      <c r="L136" s="552">
        <v>0</v>
      </c>
      <c r="M136" s="554">
        <v>0</v>
      </c>
      <c r="N136" s="555"/>
      <c r="O136" s="556"/>
      <c r="P136" s="646">
        <v>1759</v>
      </c>
      <c r="Q136" s="554">
        <v>15.515979076803655</v>
      </c>
      <c r="R136" s="555"/>
      <c r="S136" s="557"/>
    </row>
    <row r="137" spans="1:19" s="488" customFormat="1" ht="14.25" customHeight="1" x14ac:dyDescent="0.2">
      <c r="A137" s="431" t="s">
        <v>951</v>
      </c>
      <c r="B137" s="432" t="s">
        <v>262</v>
      </c>
      <c r="C137" s="423" t="s">
        <v>1128</v>
      </c>
      <c r="D137" s="423"/>
      <c r="E137" s="644">
        <v>57.582999999999998</v>
      </c>
      <c r="F137" s="552">
        <v>205</v>
      </c>
      <c r="G137" s="553">
        <v>190</v>
      </c>
      <c r="H137" s="552">
        <v>395</v>
      </c>
      <c r="I137" s="554">
        <v>6.8596634423354113</v>
      </c>
      <c r="J137" s="555"/>
      <c r="K137" s="556"/>
      <c r="L137" s="552">
        <v>1</v>
      </c>
      <c r="M137" s="554">
        <v>1.7366236562874459E-2</v>
      </c>
      <c r="N137" s="555"/>
      <c r="O137" s="556"/>
      <c r="P137" s="646">
        <v>396</v>
      </c>
      <c r="Q137" s="554">
        <v>6.8770296788982863</v>
      </c>
      <c r="R137" s="555"/>
      <c r="S137" s="557"/>
    </row>
    <row r="138" spans="1:19" s="488" customFormat="1" ht="14.25" customHeight="1" x14ac:dyDescent="0.2">
      <c r="A138" s="431" t="s">
        <v>906</v>
      </c>
      <c r="B138" s="432" t="s">
        <v>217</v>
      </c>
      <c r="C138" s="423" t="s">
        <v>1166</v>
      </c>
      <c r="D138" s="423"/>
      <c r="E138" s="644">
        <v>115.54300000000001</v>
      </c>
      <c r="F138" s="552">
        <v>858</v>
      </c>
      <c r="G138" s="553">
        <v>164</v>
      </c>
      <c r="H138" s="552">
        <v>1022</v>
      </c>
      <c r="I138" s="554">
        <v>8.8451918333434296</v>
      </c>
      <c r="J138" s="555"/>
      <c r="K138" s="556"/>
      <c r="L138" s="552">
        <v>89</v>
      </c>
      <c r="M138" s="554">
        <v>0.77027600114243178</v>
      </c>
      <c r="N138" s="555"/>
      <c r="O138" s="556"/>
      <c r="P138" s="646">
        <v>1111</v>
      </c>
      <c r="Q138" s="554">
        <v>9.6154678344858624</v>
      </c>
      <c r="R138" s="555"/>
      <c r="S138" s="557"/>
    </row>
    <row r="139" spans="1:19" s="488" customFormat="1" ht="14.25" customHeight="1" x14ac:dyDescent="0.2">
      <c r="A139" s="431" t="s">
        <v>727</v>
      </c>
      <c r="B139" s="432" t="s">
        <v>39</v>
      </c>
      <c r="C139" s="423" t="s">
        <v>1129</v>
      </c>
      <c r="D139" s="423"/>
      <c r="E139" s="644">
        <v>54.77</v>
      </c>
      <c r="F139" s="558">
        <v>546</v>
      </c>
      <c r="G139" s="559">
        <v>505</v>
      </c>
      <c r="H139" s="558">
        <v>1051</v>
      </c>
      <c r="I139" s="560">
        <v>19.189337228409713</v>
      </c>
      <c r="J139" s="561">
        <v>2</v>
      </c>
      <c r="K139" s="562"/>
      <c r="L139" s="558">
        <v>59</v>
      </c>
      <c r="M139" s="560">
        <v>1.0772320613474529</v>
      </c>
      <c r="N139" s="561">
        <v>2</v>
      </c>
      <c r="O139" s="562"/>
      <c r="P139" s="647">
        <v>1110</v>
      </c>
      <c r="Q139" s="560">
        <v>20.266569289757165</v>
      </c>
      <c r="R139" s="561">
        <v>3</v>
      </c>
      <c r="S139" s="557"/>
    </row>
    <row r="140" spans="1:19" s="488" customFormat="1" ht="14.25" customHeight="1" x14ac:dyDescent="0.2">
      <c r="A140" s="431" t="s">
        <v>759</v>
      </c>
      <c r="B140" s="432" t="s">
        <v>71</v>
      </c>
      <c r="C140" s="423" t="s">
        <v>1132</v>
      </c>
      <c r="D140" s="423"/>
      <c r="E140" s="644">
        <v>39.316000000000003</v>
      </c>
      <c r="F140" s="552">
        <v>428</v>
      </c>
      <c r="G140" s="553">
        <v>151</v>
      </c>
      <c r="H140" s="552">
        <v>579</v>
      </c>
      <c r="I140" s="554">
        <v>14.72682877200122</v>
      </c>
      <c r="J140" s="555"/>
      <c r="K140" s="556"/>
      <c r="L140" s="552">
        <v>2</v>
      </c>
      <c r="M140" s="554">
        <v>5.0869874860107842E-2</v>
      </c>
      <c r="N140" s="555"/>
      <c r="O140" s="556"/>
      <c r="P140" s="646">
        <v>581</v>
      </c>
      <c r="Q140" s="554">
        <v>14.777698646861328</v>
      </c>
      <c r="R140" s="555"/>
      <c r="S140" s="557"/>
    </row>
    <row r="141" spans="1:19" s="488" customFormat="1" ht="14.25" customHeight="1" x14ac:dyDescent="0.2">
      <c r="A141" s="431" t="s">
        <v>907</v>
      </c>
      <c r="B141" s="432" t="s">
        <v>218</v>
      </c>
      <c r="C141" s="423" t="s">
        <v>1166</v>
      </c>
      <c r="D141" s="423"/>
      <c r="E141" s="644">
        <v>82.623000000000005</v>
      </c>
      <c r="F141" s="552">
        <v>84</v>
      </c>
      <c r="G141" s="553">
        <v>177</v>
      </c>
      <c r="H141" s="552">
        <v>261</v>
      </c>
      <c r="I141" s="554">
        <v>3.1589266911150649</v>
      </c>
      <c r="J141" s="555"/>
      <c r="K141" s="556"/>
      <c r="L141" s="552">
        <v>0</v>
      </c>
      <c r="M141" s="554">
        <v>0</v>
      </c>
      <c r="N141" s="555"/>
      <c r="O141" s="556"/>
      <c r="P141" s="646">
        <v>261</v>
      </c>
      <c r="Q141" s="554">
        <v>3.1589266911150649</v>
      </c>
      <c r="R141" s="555"/>
      <c r="S141" s="557"/>
    </row>
    <row r="142" spans="1:19" s="488" customFormat="1" ht="14.25" customHeight="1" x14ac:dyDescent="0.2">
      <c r="A142" s="431" t="s">
        <v>792</v>
      </c>
      <c r="B142" s="432" t="s">
        <v>104</v>
      </c>
      <c r="C142" s="423" t="s">
        <v>1130</v>
      </c>
      <c r="D142" s="423"/>
      <c r="E142" s="644">
        <v>37.179000000000002</v>
      </c>
      <c r="F142" s="552">
        <v>20</v>
      </c>
      <c r="G142" s="553">
        <v>42</v>
      </c>
      <c r="H142" s="552">
        <v>62</v>
      </c>
      <c r="I142" s="554">
        <v>1.6676080583124882</v>
      </c>
      <c r="J142" s="555"/>
      <c r="K142" s="556"/>
      <c r="L142" s="552">
        <v>11</v>
      </c>
      <c r="M142" s="554">
        <v>0.29586594582963499</v>
      </c>
      <c r="N142" s="555"/>
      <c r="O142" s="556"/>
      <c r="P142" s="646">
        <v>73</v>
      </c>
      <c r="Q142" s="554">
        <v>1.963474004142123</v>
      </c>
      <c r="R142" s="555"/>
      <c r="S142" s="557"/>
    </row>
    <row r="143" spans="1:19" s="488" customFormat="1" ht="14.25" customHeight="1" x14ac:dyDescent="0.2">
      <c r="A143" s="431" t="s">
        <v>908</v>
      </c>
      <c r="B143" s="432" t="s">
        <v>219</v>
      </c>
      <c r="C143" s="423" t="s">
        <v>1166</v>
      </c>
      <c r="D143" s="423"/>
      <c r="E143" s="644">
        <v>114.706</v>
      </c>
      <c r="F143" s="552">
        <v>281</v>
      </c>
      <c r="G143" s="553">
        <v>435</v>
      </c>
      <c r="H143" s="552">
        <v>716</v>
      </c>
      <c r="I143" s="554">
        <v>6.2420448799539692</v>
      </c>
      <c r="J143" s="555"/>
      <c r="K143" s="556"/>
      <c r="L143" s="552">
        <v>49</v>
      </c>
      <c r="M143" s="554">
        <v>0.42717904904712917</v>
      </c>
      <c r="N143" s="555"/>
      <c r="O143" s="556"/>
      <c r="P143" s="646">
        <v>765</v>
      </c>
      <c r="Q143" s="554">
        <v>6.669223929001098</v>
      </c>
      <c r="R143" s="555"/>
      <c r="S143" s="557"/>
    </row>
    <row r="144" spans="1:19" s="488" customFormat="1" ht="14.25" customHeight="1" x14ac:dyDescent="0.2">
      <c r="A144" s="431" t="s">
        <v>867</v>
      </c>
      <c r="B144" s="432" t="s">
        <v>178</v>
      </c>
      <c r="C144" s="423" t="s">
        <v>1131</v>
      </c>
      <c r="D144" s="423"/>
      <c r="E144" s="644">
        <v>36.198</v>
      </c>
      <c r="F144" s="552">
        <v>61</v>
      </c>
      <c r="G144" s="553">
        <v>156</v>
      </c>
      <c r="H144" s="552">
        <v>217</v>
      </c>
      <c r="I144" s="554">
        <v>5.9948063428918728</v>
      </c>
      <c r="J144" s="555"/>
      <c r="K144" s="556"/>
      <c r="L144" s="552">
        <v>0</v>
      </c>
      <c r="M144" s="554">
        <v>0</v>
      </c>
      <c r="N144" s="555"/>
      <c r="O144" s="556"/>
      <c r="P144" s="646">
        <v>217</v>
      </c>
      <c r="Q144" s="554">
        <v>5.9948063428918728</v>
      </c>
      <c r="R144" s="555"/>
      <c r="S144" s="557"/>
    </row>
    <row r="145" spans="1:19" s="488" customFormat="1" ht="14.25" customHeight="1" x14ac:dyDescent="0.2">
      <c r="A145" s="431" t="s">
        <v>760</v>
      </c>
      <c r="B145" s="432" t="s">
        <v>72</v>
      </c>
      <c r="C145" s="423" t="s">
        <v>1132</v>
      </c>
      <c r="D145" s="423"/>
      <c r="E145" s="644">
        <v>68.507000000000005</v>
      </c>
      <c r="F145" s="552">
        <v>380</v>
      </c>
      <c r="G145" s="553">
        <v>204</v>
      </c>
      <c r="H145" s="552">
        <v>584</v>
      </c>
      <c r="I145" s="554">
        <v>8.5246763104500261</v>
      </c>
      <c r="J145" s="555"/>
      <c r="K145" s="556"/>
      <c r="L145" s="552">
        <v>1</v>
      </c>
      <c r="M145" s="554">
        <v>1.459704847679799E-2</v>
      </c>
      <c r="N145" s="555"/>
      <c r="O145" s="556"/>
      <c r="P145" s="646">
        <v>585</v>
      </c>
      <c r="Q145" s="554">
        <v>8.5392733589268239</v>
      </c>
      <c r="R145" s="555"/>
      <c r="S145" s="557"/>
    </row>
    <row r="146" spans="1:19" s="488" customFormat="1" ht="14.25" customHeight="1" x14ac:dyDescent="0.2">
      <c r="A146" s="431" t="s">
        <v>909</v>
      </c>
      <c r="B146" s="432" t="s">
        <v>220</v>
      </c>
      <c r="C146" s="423" t="s">
        <v>1166</v>
      </c>
      <c r="D146" s="423"/>
      <c r="E146" s="644">
        <v>91.346999999999994</v>
      </c>
      <c r="F146" s="552">
        <v>665</v>
      </c>
      <c r="G146" s="553">
        <v>78</v>
      </c>
      <c r="H146" s="552">
        <v>743</v>
      </c>
      <c r="I146" s="554">
        <v>8.1338193919887907</v>
      </c>
      <c r="J146" s="555"/>
      <c r="K146" s="556"/>
      <c r="L146" s="552">
        <v>75</v>
      </c>
      <c r="M146" s="554">
        <v>0.82104502610923191</v>
      </c>
      <c r="N146" s="555"/>
      <c r="O146" s="556"/>
      <c r="P146" s="646">
        <v>818</v>
      </c>
      <c r="Q146" s="554">
        <v>8.9548644180980226</v>
      </c>
      <c r="R146" s="555"/>
      <c r="S146" s="557"/>
    </row>
    <row r="147" spans="1:19" s="488" customFormat="1" ht="14.25" customHeight="1" x14ac:dyDescent="0.2">
      <c r="A147" s="431" t="s">
        <v>952</v>
      </c>
      <c r="B147" s="432" t="s">
        <v>263</v>
      </c>
      <c r="C147" s="423" t="s">
        <v>1128</v>
      </c>
      <c r="D147" s="423"/>
      <c r="E147" s="644">
        <v>37.095999999999997</v>
      </c>
      <c r="F147" s="552">
        <v>33</v>
      </c>
      <c r="G147" s="553">
        <v>118</v>
      </c>
      <c r="H147" s="552">
        <v>151</v>
      </c>
      <c r="I147" s="554">
        <v>4.0705197325857236</v>
      </c>
      <c r="J147" s="555"/>
      <c r="K147" s="556"/>
      <c r="L147" s="552">
        <v>0</v>
      </c>
      <c r="M147" s="554">
        <v>0</v>
      </c>
      <c r="N147" s="555"/>
      <c r="O147" s="556"/>
      <c r="P147" s="646">
        <v>151</v>
      </c>
      <c r="Q147" s="554">
        <v>4.0705197325857236</v>
      </c>
      <c r="R147" s="555"/>
      <c r="S147" s="557"/>
    </row>
    <row r="148" spans="1:19" s="488" customFormat="1" ht="14.25" customHeight="1" x14ac:dyDescent="0.2">
      <c r="A148" s="431" t="s">
        <v>703</v>
      </c>
      <c r="B148" s="432" t="s">
        <v>14</v>
      </c>
      <c r="C148" s="423" t="s">
        <v>1135</v>
      </c>
      <c r="D148" s="423"/>
      <c r="E148" s="644">
        <v>41.798000000000002</v>
      </c>
      <c r="F148" s="552">
        <v>49</v>
      </c>
      <c r="G148" s="553">
        <v>203</v>
      </c>
      <c r="H148" s="552">
        <v>252</v>
      </c>
      <c r="I148" s="554">
        <v>6.0289966027082631</v>
      </c>
      <c r="J148" s="555"/>
      <c r="K148" s="556"/>
      <c r="L148" s="552">
        <v>7</v>
      </c>
      <c r="M148" s="554">
        <v>0.1674721278530073</v>
      </c>
      <c r="N148" s="555"/>
      <c r="O148" s="556"/>
      <c r="P148" s="646">
        <v>259</v>
      </c>
      <c r="Q148" s="554">
        <v>6.1964687305612705</v>
      </c>
      <c r="R148" s="555"/>
      <c r="S148" s="557"/>
    </row>
    <row r="149" spans="1:19" s="488" customFormat="1" ht="14.25" customHeight="1" x14ac:dyDescent="0.2">
      <c r="A149" s="431" t="s">
        <v>953</v>
      </c>
      <c r="B149" s="432" t="s">
        <v>264</v>
      </c>
      <c r="C149" s="423" t="s">
        <v>1128</v>
      </c>
      <c r="D149" s="423"/>
      <c r="E149" s="644">
        <v>42.341000000000001</v>
      </c>
      <c r="F149" s="552">
        <v>1040</v>
      </c>
      <c r="G149" s="553">
        <v>630</v>
      </c>
      <c r="H149" s="552">
        <v>1670</v>
      </c>
      <c r="I149" s="554">
        <v>39.441675916959923</v>
      </c>
      <c r="J149" s="555"/>
      <c r="K149" s="556"/>
      <c r="L149" s="552">
        <v>143</v>
      </c>
      <c r="M149" s="554">
        <v>3.3773411114522567</v>
      </c>
      <c r="N149" s="555"/>
      <c r="O149" s="556"/>
      <c r="P149" s="646">
        <v>1813</v>
      </c>
      <c r="Q149" s="554">
        <v>42.819017028412176</v>
      </c>
      <c r="R149" s="555"/>
      <c r="S149" s="557"/>
    </row>
    <row r="150" spans="1:19" s="488" customFormat="1" ht="14.25" customHeight="1" x14ac:dyDescent="0.2">
      <c r="A150" s="431" t="s">
        <v>954</v>
      </c>
      <c r="B150" s="432" t="s">
        <v>265</v>
      </c>
      <c r="C150" s="423" t="s">
        <v>1128</v>
      </c>
      <c r="D150" s="423"/>
      <c r="E150" s="644">
        <v>52.884</v>
      </c>
      <c r="F150" s="552">
        <v>588</v>
      </c>
      <c r="G150" s="553">
        <v>387</v>
      </c>
      <c r="H150" s="552">
        <v>975</v>
      </c>
      <c r="I150" s="554">
        <v>18.436578171091444</v>
      </c>
      <c r="J150" s="555"/>
      <c r="K150" s="556"/>
      <c r="L150" s="552">
        <v>110</v>
      </c>
      <c r="M150" s="554">
        <v>2.080024203918009</v>
      </c>
      <c r="N150" s="555"/>
      <c r="O150" s="556"/>
      <c r="P150" s="646">
        <v>1085</v>
      </c>
      <c r="Q150" s="554">
        <v>20.516602375009455</v>
      </c>
      <c r="R150" s="555"/>
      <c r="S150" s="557"/>
    </row>
    <row r="151" spans="1:19" s="488" customFormat="1" ht="14.25" customHeight="1" x14ac:dyDescent="0.2">
      <c r="A151" s="431" t="s">
        <v>910</v>
      </c>
      <c r="B151" s="432" t="s">
        <v>221</v>
      </c>
      <c r="C151" s="423" t="s">
        <v>1166</v>
      </c>
      <c r="D151" s="423"/>
      <c r="E151" s="644">
        <v>102.43600000000001</v>
      </c>
      <c r="F151" s="552">
        <v>52</v>
      </c>
      <c r="G151" s="553">
        <v>201</v>
      </c>
      <c r="H151" s="552">
        <v>253</v>
      </c>
      <c r="I151" s="554">
        <v>2.4698348236947947</v>
      </c>
      <c r="J151" s="555"/>
      <c r="K151" s="556"/>
      <c r="L151" s="552">
        <v>10</v>
      </c>
      <c r="M151" s="554">
        <v>9.7621929790308093E-2</v>
      </c>
      <c r="N151" s="555"/>
      <c r="O151" s="556"/>
      <c r="P151" s="646">
        <v>263</v>
      </c>
      <c r="Q151" s="554">
        <v>2.5674567534851027</v>
      </c>
      <c r="R151" s="555"/>
      <c r="S151" s="557"/>
    </row>
    <row r="152" spans="1:19" s="488" customFormat="1" ht="14.25" customHeight="1" x14ac:dyDescent="0.2">
      <c r="A152" s="431" t="s">
        <v>822</v>
      </c>
      <c r="B152" s="432" t="s">
        <v>134</v>
      </c>
      <c r="C152" s="423" t="s">
        <v>1134</v>
      </c>
      <c r="D152" s="423"/>
      <c r="E152" s="644">
        <v>81.960999999999999</v>
      </c>
      <c r="F152" s="552">
        <v>115</v>
      </c>
      <c r="G152" s="553">
        <v>490</v>
      </c>
      <c r="H152" s="552">
        <v>605</v>
      </c>
      <c r="I152" s="554">
        <v>7.3815595222117834</v>
      </c>
      <c r="J152" s="555"/>
      <c r="K152" s="556"/>
      <c r="L152" s="552">
        <v>6</v>
      </c>
      <c r="M152" s="554">
        <v>7.3205548980612725E-2</v>
      </c>
      <c r="N152" s="555"/>
      <c r="O152" s="556"/>
      <c r="P152" s="646">
        <v>611</v>
      </c>
      <c r="Q152" s="554">
        <v>7.454765071192397</v>
      </c>
      <c r="R152" s="555"/>
      <c r="S152" s="557"/>
    </row>
    <row r="153" spans="1:19" s="488" customFormat="1" ht="14.25" customHeight="1" x14ac:dyDescent="0.2">
      <c r="A153" s="431" t="s">
        <v>868</v>
      </c>
      <c r="B153" s="432" t="s">
        <v>179</v>
      </c>
      <c r="C153" s="423" t="s">
        <v>1131</v>
      </c>
      <c r="D153" s="423"/>
      <c r="E153" s="644">
        <v>41.784999999999997</v>
      </c>
      <c r="F153" s="552">
        <v>34</v>
      </c>
      <c r="G153" s="553">
        <v>460</v>
      </c>
      <c r="H153" s="552">
        <v>494</v>
      </c>
      <c r="I153" s="554">
        <v>11.822424314945554</v>
      </c>
      <c r="J153" s="555"/>
      <c r="K153" s="556"/>
      <c r="L153" s="552">
        <v>21</v>
      </c>
      <c r="M153" s="554">
        <v>0.50257269355031708</v>
      </c>
      <c r="N153" s="555"/>
      <c r="O153" s="556"/>
      <c r="P153" s="646">
        <v>515</v>
      </c>
      <c r="Q153" s="554">
        <v>12.32499700849587</v>
      </c>
      <c r="R153" s="555"/>
      <c r="S153" s="557"/>
    </row>
    <row r="154" spans="1:19" s="488" customFormat="1" ht="14.25" customHeight="1" x14ac:dyDescent="0.2">
      <c r="A154" s="431" t="s">
        <v>793</v>
      </c>
      <c r="B154" s="432" t="s">
        <v>105</v>
      </c>
      <c r="C154" s="423" t="s">
        <v>1130</v>
      </c>
      <c r="D154" s="423"/>
      <c r="E154" s="644">
        <v>40.067999999999998</v>
      </c>
      <c r="F154" s="552">
        <v>73</v>
      </c>
      <c r="G154" s="553">
        <v>103</v>
      </c>
      <c r="H154" s="552">
        <v>176</v>
      </c>
      <c r="I154" s="554">
        <v>4.3925326944194873</v>
      </c>
      <c r="J154" s="555"/>
      <c r="K154" s="556"/>
      <c r="L154" s="552">
        <v>18</v>
      </c>
      <c r="M154" s="554">
        <v>0.44923629829290207</v>
      </c>
      <c r="N154" s="555"/>
      <c r="O154" s="556"/>
      <c r="P154" s="646">
        <v>194</v>
      </c>
      <c r="Q154" s="554">
        <v>4.8417689927123888</v>
      </c>
      <c r="R154" s="555"/>
      <c r="S154" s="557"/>
    </row>
    <row r="155" spans="1:19" s="488" customFormat="1" ht="14.25" customHeight="1" x14ac:dyDescent="0.2">
      <c r="A155" s="431" t="s">
        <v>911</v>
      </c>
      <c r="B155" s="432" t="s">
        <v>222</v>
      </c>
      <c r="C155" s="423" t="s">
        <v>1166</v>
      </c>
      <c r="D155" s="423"/>
      <c r="E155" s="644">
        <v>111.711</v>
      </c>
      <c r="F155" s="552">
        <v>602</v>
      </c>
      <c r="G155" s="553">
        <v>98</v>
      </c>
      <c r="H155" s="552">
        <v>700</v>
      </c>
      <c r="I155" s="554">
        <v>6.2661689538183349</v>
      </c>
      <c r="J155" s="555"/>
      <c r="K155" s="556"/>
      <c r="L155" s="552">
        <v>253</v>
      </c>
      <c r="M155" s="554">
        <v>2.2647724933086266</v>
      </c>
      <c r="N155" s="555"/>
      <c r="O155" s="556"/>
      <c r="P155" s="646">
        <v>953</v>
      </c>
      <c r="Q155" s="554">
        <v>8.5309414471269616</v>
      </c>
      <c r="R155" s="555"/>
      <c r="S155" s="557"/>
    </row>
    <row r="156" spans="1:19" s="488" customFormat="1" ht="14.25" customHeight="1" x14ac:dyDescent="0.2">
      <c r="A156" s="431" t="s">
        <v>794</v>
      </c>
      <c r="B156" s="432" t="s">
        <v>106</v>
      </c>
      <c r="C156" s="423" t="s">
        <v>1130</v>
      </c>
      <c r="D156" s="423"/>
      <c r="E156" s="644">
        <v>47.396999999999998</v>
      </c>
      <c r="F156" s="552">
        <v>159</v>
      </c>
      <c r="G156" s="553">
        <v>98</v>
      </c>
      <c r="H156" s="552">
        <v>257</v>
      </c>
      <c r="I156" s="554">
        <v>5.4222841108087012</v>
      </c>
      <c r="J156" s="555"/>
      <c r="K156" s="556"/>
      <c r="L156" s="552">
        <v>189</v>
      </c>
      <c r="M156" s="554">
        <v>3.9875941515285778</v>
      </c>
      <c r="N156" s="555"/>
      <c r="O156" s="556"/>
      <c r="P156" s="646">
        <v>446</v>
      </c>
      <c r="Q156" s="554">
        <v>9.4098782623372799</v>
      </c>
      <c r="R156" s="555"/>
      <c r="S156" s="557"/>
    </row>
    <row r="157" spans="1:19" s="488" customFormat="1" ht="14.25" customHeight="1" x14ac:dyDescent="0.2">
      <c r="A157" s="431" t="s">
        <v>955</v>
      </c>
      <c r="B157" s="432" t="s">
        <v>266</v>
      </c>
      <c r="C157" s="423" t="s">
        <v>1128</v>
      </c>
      <c r="D157" s="423"/>
      <c r="E157" s="644">
        <v>57.805</v>
      </c>
      <c r="F157" s="552">
        <v>119</v>
      </c>
      <c r="G157" s="553">
        <v>85</v>
      </c>
      <c r="H157" s="552">
        <v>204</v>
      </c>
      <c r="I157" s="554">
        <v>3.5291064786783148</v>
      </c>
      <c r="J157" s="555"/>
      <c r="K157" s="556"/>
      <c r="L157" s="552">
        <v>0</v>
      </c>
      <c r="M157" s="554">
        <v>0</v>
      </c>
      <c r="N157" s="555"/>
      <c r="O157" s="556"/>
      <c r="P157" s="646">
        <v>204</v>
      </c>
      <c r="Q157" s="554">
        <v>3.5291064786783148</v>
      </c>
      <c r="R157" s="555"/>
      <c r="S157" s="557"/>
    </row>
    <row r="158" spans="1:19" s="488" customFormat="1" ht="14.25" customHeight="1" x14ac:dyDescent="0.2">
      <c r="A158" s="431" t="s">
        <v>912</v>
      </c>
      <c r="B158" s="432" t="s">
        <v>223</v>
      </c>
      <c r="C158" s="423" t="s">
        <v>1166</v>
      </c>
      <c r="D158" s="423"/>
      <c r="E158" s="644">
        <v>105.895</v>
      </c>
      <c r="F158" s="552">
        <v>91</v>
      </c>
      <c r="G158" s="553">
        <v>200</v>
      </c>
      <c r="H158" s="552">
        <v>291</v>
      </c>
      <c r="I158" s="554">
        <v>2.7480050993909062</v>
      </c>
      <c r="J158" s="555"/>
      <c r="K158" s="556"/>
      <c r="L158" s="552">
        <v>0</v>
      </c>
      <c r="M158" s="554">
        <v>0</v>
      </c>
      <c r="N158" s="555"/>
      <c r="O158" s="556"/>
      <c r="P158" s="646">
        <v>291</v>
      </c>
      <c r="Q158" s="554">
        <v>2.7480050993909062</v>
      </c>
      <c r="R158" s="555"/>
      <c r="S158" s="557"/>
    </row>
    <row r="159" spans="1:19" s="488" customFormat="1" ht="14.25" customHeight="1" x14ac:dyDescent="0.2">
      <c r="A159" s="431" t="s">
        <v>869</v>
      </c>
      <c r="B159" s="432" t="s">
        <v>180</v>
      </c>
      <c r="C159" s="423" t="s">
        <v>1131</v>
      </c>
      <c r="D159" s="423"/>
      <c r="E159" s="644">
        <v>73.760000000000005</v>
      </c>
      <c r="F159" s="552">
        <v>98</v>
      </c>
      <c r="G159" s="553">
        <v>124</v>
      </c>
      <c r="H159" s="552">
        <v>222</v>
      </c>
      <c r="I159" s="554">
        <v>3.0097613882863339</v>
      </c>
      <c r="J159" s="555"/>
      <c r="K159" s="556"/>
      <c r="L159" s="552">
        <v>68</v>
      </c>
      <c r="M159" s="554">
        <v>0.92190889370932749</v>
      </c>
      <c r="N159" s="555"/>
      <c r="O159" s="556"/>
      <c r="P159" s="646">
        <v>290</v>
      </c>
      <c r="Q159" s="554">
        <v>3.9316702819956615</v>
      </c>
      <c r="R159" s="555"/>
      <c r="S159" s="557"/>
    </row>
    <row r="160" spans="1:19" s="488" customFormat="1" ht="14.25" customHeight="1" x14ac:dyDescent="0.2">
      <c r="A160" s="431" t="s">
        <v>728</v>
      </c>
      <c r="B160" s="432" t="s">
        <v>40</v>
      </c>
      <c r="C160" s="423" t="s">
        <v>1129</v>
      </c>
      <c r="D160" s="423"/>
      <c r="E160" s="644">
        <v>34.481999999999999</v>
      </c>
      <c r="F160" s="552">
        <v>21</v>
      </c>
      <c r="G160" s="553">
        <v>106</v>
      </c>
      <c r="H160" s="552">
        <v>127</v>
      </c>
      <c r="I160" s="554">
        <v>3.6830810277826114</v>
      </c>
      <c r="J160" s="555"/>
      <c r="K160" s="556"/>
      <c r="L160" s="552">
        <v>0</v>
      </c>
      <c r="M160" s="554">
        <v>0</v>
      </c>
      <c r="N160" s="555"/>
      <c r="O160" s="556"/>
      <c r="P160" s="646">
        <v>127</v>
      </c>
      <c r="Q160" s="554">
        <v>3.6830810277826114</v>
      </c>
      <c r="R160" s="555"/>
      <c r="S160" s="557"/>
    </row>
    <row r="161" spans="1:19" s="488" customFormat="1" ht="14.25" customHeight="1" x14ac:dyDescent="0.2">
      <c r="A161" s="431" t="s">
        <v>870</v>
      </c>
      <c r="B161" s="432" t="s">
        <v>181</v>
      </c>
      <c r="C161" s="423" t="s">
        <v>1131</v>
      </c>
      <c r="D161" s="423"/>
      <c r="E161" s="644">
        <v>59.357999999999997</v>
      </c>
      <c r="F161" s="552">
        <v>95</v>
      </c>
      <c r="G161" s="553">
        <v>366</v>
      </c>
      <c r="H161" s="552">
        <v>461</v>
      </c>
      <c r="I161" s="554">
        <v>7.7664341790491598</v>
      </c>
      <c r="J161" s="555"/>
      <c r="K161" s="556"/>
      <c r="L161" s="552">
        <v>87</v>
      </c>
      <c r="M161" s="554">
        <v>1.4656828060244618</v>
      </c>
      <c r="N161" s="555"/>
      <c r="O161" s="556"/>
      <c r="P161" s="646">
        <v>548</v>
      </c>
      <c r="Q161" s="554">
        <v>9.2321169850736222</v>
      </c>
      <c r="R161" s="555"/>
      <c r="S161" s="557"/>
    </row>
    <row r="162" spans="1:19" s="488" customFormat="1" ht="14.25" customHeight="1" x14ac:dyDescent="0.2">
      <c r="A162" s="431" t="s">
        <v>956</v>
      </c>
      <c r="B162" s="432" t="s">
        <v>267</v>
      </c>
      <c r="C162" s="423" t="s">
        <v>1128</v>
      </c>
      <c r="D162" s="423"/>
      <c r="E162" s="644">
        <v>63.037999999999997</v>
      </c>
      <c r="F162" s="552">
        <v>75</v>
      </c>
      <c r="G162" s="553">
        <v>183</v>
      </c>
      <c r="H162" s="552">
        <v>258</v>
      </c>
      <c r="I162" s="554">
        <v>4.0927694406548429</v>
      </c>
      <c r="J162" s="555"/>
      <c r="K162" s="556"/>
      <c r="L162" s="552">
        <v>41</v>
      </c>
      <c r="M162" s="554">
        <v>0.65040134522034332</v>
      </c>
      <c r="N162" s="555"/>
      <c r="O162" s="556"/>
      <c r="P162" s="646">
        <v>299</v>
      </c>
      <c r="Q162" s="554">
        <v>4.7431707858751864</v>
      </c>
      <c r="R162" s="555"/>
      <c r="S162" s="557"/>
    </row>
    <row r="163" spans="1:19" s="488" customFormat="1" ht="14.25" customHeight="1" x14ac:dyDescent="0.2">
      <c r="A163" s="431" t="s">
        <v>698</v>
      </c>
      <c r="B163" s="432" t="s">
        <v>320</v>
      </c>
      <c r="C163" s="423" t="s">
        <v>1133</v>
      </c>
      <c r="D163" s="423"/>
      <c r="E163" s="644">
        <v>1.004</v>
      </c>
      <c r="F163" s="552">
        <v>0</v>
      </c>
      <c r="G163" s="553">
        <v>0</v>
      </c>
      <c r="H163" s="552">
        <v>0</v>
      </c>
      <c r="I163" s="554">
        <v>0</v>
      </c>
      <c r="J163" s="555"/>
      <c r="K163" s="556"/>
      <c r="L163" s="552">
        <v>0</v>
      </c>
      <c r="M163" s="554">
        <v>0</v>
      </c>
      <c r="N163" s="555"/>
      <c r="O163" s="556"/>
      <c r="P163" s="646">
        <v>0</v>
      </c>
      <c r="Q163" s="554">
        <v>0</v>
      </c>
      <c r="R163" s="555"/>
      <c r="S163" s="557"/>
    </row>
    <row r="164" spans="1:19" s="488" customFormat="1" ht="14.25" customHeight="1" x14ac:dyDescent="0.2">
      <c r="A164" s="431" t="s">
        <v>913</v>
      </c>
      <c r="B164" s="432" t="s">
        <v>224</v>
      </c>
      <c r="C164" s="423" t="s">
        <v>1166</v>
      </c>
      <c r="D164" s="423"/>
      <c r="E164" s="644">
        <v>105.771</v>
      </c>
      <c r="F164" s="552">
        <v>215</v>
      </c>
      <c r="G164" s="553">
        <v>454</v>
      </c>
      <c r="H164" s="552">
        <v>669</v>
      </c>
      <c r="I164" s="554">
        <v>6.3249851093399894</v>
      </c>
      <c r="J164" s="555"/>
      <c r="K164" s="556"/>
      <c r="L164" s="552">
        <v>0</v>
      </c>
      <c r="M164" s="554">
        <v>0</v>
      </c>
      <c r="N164" s="555"/>
      <c r="O164" s="556"/>
      <c r="P164" s="646">
        <v>669</v>
      </c>
      <c r="Q164" s="554">
        <v>6.3249851093399894</v>
      </c>
      <c r="R164" s="555"/>
      <c r="S164" s="557"/>
    </row>
    <row r="165" spans="1:19" s="488" customFormat="1" ht="14.25" customHeight="1" x14ac:dyDescent="0.2">
      <c r="A165" s="431" t="s">
        <v>914</v>
      </c>
      <c r="B165" s="432" t="s">
        <v>225</v>
      </c>
      <c r="C165" s="423" t="s">
        <v>1166</v>
      </c>
      <c r="D165" s="423"/>
      <c r="E165" s="644">
        <v>79.188000000000002</v>
      </c>
      <c r="F165" s="558">
        <v>68</v>
      </c>
      <c r="G165" s="553">
        <v>253</v>
      </c>
      <c r="H165" s="558">
        <v>321</v>
      </c>
      <c r="I165" s="554">
        <v>4.053644491589635</v>
      </c>
      <c r="J165" s="555">
        <v>1</v>
      </c>
      <c r="K165" s="556"/>
      <c r="L165" s="552">
        <v>15</v>
      </c>
      <c r="M165" s="554">
        <v>0.18942263979390817</v>
      </c>
      <c r="N165" s="555"/>
      <c r="O165" s="556"/>
      <c r="P165" s="647">
        <v>336</v>
      </c>
      <c r="Q165" s="554">
        <v>4.2430671313835431</v>
      </c>
      <c r="R165" s="555">
        <v>1</v>
      </c>
      <c r="S165" s="557"/>
    </row>
    <row r="166" spans="1:19" s="488" customFormat="1" ht="14.25" customHeight="1" x14ac:dyDescent="0.2">
      <c r="A166" s="431" t="s">
        <v>795</v>
      </c>
      <c r="B166" s="432" t="s">
        <v>107</v>
      </c>
      <c r="C166" s="423" t="s">
        <v>1130</v>
      </c>
      <c r="D166" s="423"/>
      <c r="E166" s="644">
        <v>42.182000000000002</v>
      </c>
      <c r="F166" s="552">
        <v>103</v>
      </c>
      <c r="G166" s="553">
        <v>106</v>
      </c>
      <c r="H166" s="552">
        <v>209</v>
      </c>
      <c r="I166" s="554">
        <v>4.9547200227585222</v>
      </c>
      <c r="J166" s="555"/>
      <c r="K166" s="556"/>
      <c r="L166" s="552">
        <v>9</v>
      </c>
      <c r="M166" s="554">
        <v>0.21336114930539091</v>
      </c>
      <c r="N166" s="555"/>
      <c r="O166" s="556"/>
      <c r="P166" s="646">
        <v>218</v>
      </c>
      <c r="Q166" s="554">
        <v>5.1680811720639133</v>
      </c>
      <c r="R166" s="555"/>
      <c r="S166" s="557"/>
    </row>
    <row r="167" spans="1:19" s="488" customFormat="1" ht="14.25" customHeight="1" x14ac:dyDescent="0.2">
      <c r="A167" s="431" t="s">
        <v>871</v>
      </c>
      <c r="B167" s="432" t="s">
        <v>182</v>
      </c>
      <c r="C167" s="423" t="s">
        <v>1131</v>
      </c>
      <c r="D167" s="423"/>
      <c r="E167" s="644">
        <v>65.081999999999994</v>
      </c>
      <c r="F167" s="558">
        <v>105</v>
      </c>
      <c r="G167" s="559">
        <v>239</v>
      </c>
      <c r="H167" s="558">
        <v>344</v>
      </c>
      <c r="I167" s="560">
        <v>5.2856396545895956</v>
      </c>
      <c r="J167" s="561">
        <v>1</v>
      </c>
      <c r="K167" s="562"/>
      <c r="L167" s="558">
        <v>19</v>
      </c>
      <c r="M167" s="560">
        <v>0.29193939952675091</v>
      </c>
      <c r="N167" s="561">
        <v>1</v>
      </c>
      <c r="O167" s="562"/>
      <c r="P167" s="647">
        <v>363</v>
      </c>
      <c r="Q167" s="560">
        <v>5.5775790541163461</v>
      </c>
      <c r="R167" s="561">
        <v>1</v>
      </c>
      <c r="S167" s="557"/>
    </row>
    <row r="168" spans="1:19" s="488" customFormat="1" ht="14.25" customHeight="1" x14ac:dyDescent="0.2">
      <c r="A168" s="431" t="s">
        <v>761</v>
      </c>
      <c r="B168" s="432" t="s">
        <v>73</v>
      </c>
      <c r="C168" s="423" t="s">
        <v>1132</v>
      </c>
      <c r="D168" s="423"/>
      <c r="E168" s="644">
        <v>114.818</v>
      </c>
      <c r="F168" s="552">
        <v>4343</v>
      </c>
      <c r="G168" s="553">
        <v>320</v>
      </c>
      <c r="H168" s="552">
        <v>4663</v>
      </c>
      <c r="I168" s="554">
        <v>40.612099148217176</v>
      </c>
      <c r="J168" s="555"/>
      <c r="K168" s="556"/>
      <c r="L168" s="552">
        <v>323</v>
      </c>
      <c r="M168" s="554">
        <v>2.8131477642878293</v>
      </c>
      <c r="N168" s="555"/>
      <c r="O168" s="556"/>
      <c r="P168" s="646">
        <v>4986</v>
      </c>
      <c r="Q168" s="554">
        <v>43.42524691250501</v>
      </c>
      <c r="R168" s="555"/>
      <c r="S168" s="557"/>
    </row>
    <row r="169" spans="1:19" s="488" customFormat="1" ht="14.25" customHeight="1" x14ac:dyDescent="0.2">
      <c r="A169" s="431" t="s">
        <v>915</v>
      </c>
      <c r="B169" s="432" t="s">
        <v>226</v>
      </c>
      <c r="C169" s="423" t="s">
        <v>1166</v>
      </c>
      <c r="D169" s="423"/>
      <c r="E169" s="644">
        <v>70.075999999999993</v>
      </c>
      <c r="F169" s="552">
        <v>375</v>
      </c>
      <c r="G169" s="553">
        <v>0</v>
      </c>
      <c r="H169" s="552">
        <v>375</v>
      </c>
      <c r="I169" s="554">
        <v>5.3513328386323424</v>
      </c>
      <c r="J169" s="555"/>
      <c r="K169" s="556"/>
      <c r="L169" s="552">
        <v>163</v>
      </c>
      <c r="M169" s="554">
        <v>2.3260460071921916</v>
      </c>
      <c r="N169" s="555"/>
      <c r="O169" s="556"/>
      <c r="P169" s="646">
        <v>538</v>
      </c>
      <c r="Q169" s="554">
        <v>7.677378845824534</v>
      </c>
      <c r="R169" s="555"/>
      <c r="S169" s="557"/>
    </row>
    <row r="170" spans="1:19" s="488" customFormat="1" ht="14.25" customHeight="1" x14ac:dyDescent="0.2">
      <c r="A170" s="431" t="s">
        <v>762</v>
      </c>
      <c r="B170" s="432" t="s">
        <v>74</v>
      </c>
      <c r="C170" s="423" t="s">
        <v>1132</v>
      </c>
      <c r="D170" s="423"/>
      <c r="E170" s="644">
        <v>180.98699999999999</v>
      </c>
      <c r="F170" s="552">
        <v>1471</v>
      </c>
      <c r="G170" s="553">
        <v>636</v>
      </c>
      <c r="H170" s="552">
        <v>2107</v>
      </c>
      <c r="I170" s="554">
        <v>11.641720123544784</v>
      </c>
      <c r="J170" s="555"/>
      <c r="K170" s="556"/>
      <c r="L170" s="552">
        <v>42</v>
      </c>
      <c r="M170" s="554">
        <v>0.23206086625006217</v>
      </c>
      <c r="N170" s="555"/>
      <c r="O170" s="556"/>
      <c r="P170" s="646">
        <v>2149</v>
      </c>
      <c r="Q170" s="554">
        <v>11.873780989794847</v>
      </c>
      <c r="R170" s="555"/>
      <c r="S170" s="557"/>
    </row>
    <row r="171" spans="1:19" s="488" customFormat="1" ht="14.25" customHeight="1" x14ac:dyDescent="0.2">
      <c r="A171" s="431" t="s">
        <v>729</v>
      </c>
      <c r="B171" s="432" t="s">
        <v>41</v>
      </c>
      <c r="C171" s="423" t="s">
        <v>1129</v>
      </c>
      <c r="D171" s="423"/>
      <c r="E171" s="644">
        <v>62.93</v>
      </c>
      <c r="F171" s="552">
        <v>99</v>
      </c>
      <c r="G171" s="553">
        <v>436</v>
      </c>
      <c r="H171" s="552">
        <v>535</v>
      </c>
      <c r="I171" s="554">
        <v>8.5015096138566655</v>
      </c>
      <c r="J171" s="555"/>
      <c r="K171" s="556"/>
      <c r="L171" s="552">
        <v>19</v>
      </c>
      <c r="M171" s="554">
        <v>0.30192277133322742</v>
      </c>
      <c r="N171" s="555"/>
      <c r="O171" s="556"/>
      <c r="P171" s="646">
        <v>554</v>
      </c>
      <c r="Q171" s="554">
        <v>8.8034323851898932</v>
      </c>
      <c r="R171" s="555"/>
      <c r="S171" s="557"/>
    </row>
    <row r="172" spans="1:19" s="488" customFormat="1" ht="14.25" customHeight="1" x14ac:dyDescent="0.2">
      <c r="A172" s="431" t="s">
        <v>916</v>
      </c>
      <c r="B172" s="432" t="s">
        <v>227</v>
      </c>
      <c r="C172" s="423" t="s">
        <v>1166</v>
      </c>
      <c r="D172" s="423"/>
      <c r="E172" s="644">
        <v>143.381</v>
      </c>
      <c r="F172" s="552">
        <v>570</v>
      </c>
      <c r="G172" s="553">
        <v>790</v>
      </c>
      <c r="H172" s="552">
        <v>1360</v>
      </c>
      <c r="I172" s="554">
        <v>9.4852177066696424</v>
      </c>
      <c r="J172" s="555"/>
      <c r="K172" s="556"/>
      <c r="L172" s="552">
        <v>262</v>
      </c>
      <c r="M172" s="554">
        <v>1.8272992934907692</v>
      </c>
      <c r="N172" s="555"/>
      <c r="O172" s="556"/>
      <c r="P172" s="646">
        <v>1622</v>
      </c>
      <c r="Q172" s="554">
        <v>11.312517000160412</v>
      </c>
      <c r="R172" s="555"/>
      <c r="S172" s="557"/>
    </row>
    <row r="173" spans="1:19" s="488" customFormat="1" ht="14.25" customHeight="1" x14ac:dyDescent="0.2">
      <c r="A173" s="431" t="s">
        <v>730</v>
      </c>
      <c r="B173" s="432" t="s">
        <v>42</v>
      </c>
      <c r="C173" s="423" t="s">
        <v>1129</v>
      </c>
      <c r="D173" s="423"/>
      <c r="E173" s="644">
        <v>60.04</v>
      </c>
      <c r="F173" s="552">
        <v>126</v>
      </c>
      <c r="G173" s="553">
        <v>403</v>
      </c>
      <c r="H173" s="552">
        <v>529</v>
      </c>
      <c r="I173" s="554">
        <v>8.8107928047968027</v>
      </c>
      <c r="J173" s="555"/>
      <c r="K173" s="556"/>
      <c r="L173" s="552">
        <v>181</v>
      </c>
      <c r="M173" s="554">
        <v>3.0146568954030646</v>
      </c>
      <c r="N173" s="555"/>
      <c r="O173" s="556"/>
      <c r="P173" s="646">
        <v>710</v>
      </c>
      <c r="Q173" s="554">
        <v>11.825449700199867</v>
      </c>
      <c r="R173" s="555"/>
      <c r="S173" s="557"/>
    </row>
    <row r="174" spans="1:19" s="488" customFormat="1" ht="14.25" customHeight="1" x14ac:dyDescent="0.2">
      <c r="A174" s="431" t="s">
        <v>763</v>
      </c>
      <c r="B174" s="432" t="s">
        <v>75</v>
      </c>
      <c r="C174" s="423" t="s">
        <v>1132</v>
      </c>
      <c r="D174" s="423"/>
      <c r="E174" s="644">
        <v>331.43099999999998</v>
      </c>
      <c r="F174" s="552">
        <v>1796</v>
      </c>
      <c r="G174" s="553">
        <v>4805</v>
      </c>
      <c r="H174" s="552">
        <v>6601</v>
      </c>
      <c r="I174" s="554">
        <v>19.916664403752215</v>
      </c>
      <c r="J174" s="555"/>
      <c r="K174" s="556"/>
      <c r="L174" s="552">
        <v>469</v>
      </c>
      <c r="M174" s="554">
        <v>1.415075837806361</v>
      </c>
      <c r="N174" s="555"/>
      <c r="O174" s="556"/>
      <c r="P174" s="646">
        <v>7070</v>
      </c>
      <c r="Q174" s="554">
        <v>21.331740241558578</v>
      </c>
      <c r="R174" s="555"/>
      <c r="S174" s="557"/>
    </row>
    <row r="175" spans="1:19" s="488" customFormat="1" ht="14.25" customHeight="1" x14ac:dyDescent="0.2">
      <c r="A175" s="431" t="s">
        <v>796</v>
      </c>
      <c r="B175" s="432" t="s">
        <v>108</v>
      </c>
      <c r="C175" s="423" t="s">
        <v>1130</v>
      </c>
      <c r="D175" s="423"/>
      <c r="E175" s="644">
        <v>130.107</v>
      </c>
      <c r="F175" s="552">
        <v>1215</v>
      </c>
      <c r="G175" s="553">
        <v>2137</v>
      </c>
      <c r="H175" s="552">
        <v>3352</v>
      </c>
      <c r="I175" s="554">
        <v>25.763410116288902</v>
      </c>
      <c r="J175" s="555"/>
      <c r="K175" s="556"/>
      <c r="L175" s="552">
        <v>72</v>
      </c>
      <c r="M175" s="554">
        <v>0.55339067075560888</v>
      </c>
      <c r="N175" s="555"/>
      <c r="O175" s="556"/>
      <c r="P175" s="646">
        <v>3424</v>
      </c>
      <c r="Q175" s="554">
        <v>26.31680078704451</v>
      </c>
      <c r="R175" s="555"/>
      <c r="S175" s="557"/>
    </row>
    <row r="176" spans="1:19" s="488" customFormat="1" ht="14.25" customHeight="1" x14ac:dyDescent="0.2">
      <c r="A176" s="431" t="s">
        <v>957</v>
      </c>
      <c r="B176" s="432" t="s">
        <v>268</v>
      </c>
      <c r="C176" s="423" t="s">
        <v>1128</v>
      </c>
      <c r="D176" s="423"/>
      <c r="E176" s="644">
        <v>44.518000000000001</v>
      </c>
      <c r="F176" s="552">
        <v>160</v>
      </c>
      <c r="G176" s="553">
        <v>150</v>
      </c>
      <c r="H176" s="552">
        <v>310</v>
      </c>
      <c r="I176" s="554">
        <v>6.9634754481333392</v>
      </c>
      <c r="J176" s="555"/>
      <c r="K176" s="556"/>
      <c r="L176" s="552">
        <v>18</v>
      </c>
      <c r="M176" s="554">
        <v>0.40433083247225843</v>
      </c>
      <c r="N176" s="555"/>
      <c r="O176" s="556"/>
      <c r="P176" s="646">
        <v>328</v>
      </c>
      <c r="Q176" s="554">
        <v>7.3678062806055973</v>
      </c>
      <c r="R176" s="555"/>
      <c r="S176" s="557"/>
    </row>
    <row r="177" spans="1:19" s="488" customFormat="1" ht="14.25" customHeight="1" x14ac:dyDescent="0.2">
      <c r="A177" s="431" t="s">
        <v>917</v>
      </c>
      <c r="B177" s="432" t="s">
        <v>228</v>
      </c>
      <c r="C177" s="423" t="s">
        <v>1166</v>
      </c>
      <c r="D177" s="423"/>
      <c r="E177" s="644">
        <v>129.44499999999999</v>
      </c>
      <c r="F177" s="552">
        <v>124</v>
      </c>
      <c r="G177" s="553">
        <v>702</v>
      </c>
      <c r="H177" s="552">
        <v>826</v>
      </c>
      <c r="I177" s="554">
        <v>6.3810884931824328</v>
      </c>
      <c r="J177" s="555"/>
      <c r="K177" s="556"/>
      <c r="L177" s="552">
        <v>45</v>
      </c>
      <c r="M177" s="554">
        <v>0.34763799296998726</v>
      </c>
      <c r="N177" s="555"/>
      <c r="O177" s="556"/>
      <c r="P177" s="646">
        <v>871</v>
      </c>
      <c r="Q177" s="554">
        <v>6.7287264861524205</v>
      </c>
      <c r="R177" s="555"/>
      <c r="S177" s="557"/>
    </row>
    <row r="178" spans="1:19" s="488" customFormat="1" ht="14.25" customHeight="1" x14ac:dyDescent="0.2">
      <c r="A178" s="431" t="s">
        <v>823</v>
      </c>
      <c r="B178" s="432" t="s">
        <v>135</v>
      </c>
      <c r="C178" s="423" t="s">
        <v>1134</v>
      </c>
      <c r="D178" s="423"/>
      <c r="E178" s="644">
        <v>42.890999999999998</v>
      </c>
      <c r="F178" s="552">
        <v>92</v>
      </c>
      <c r="G178" s="553">
        <v>90</v>
      </c>
      <c r="H178" s="552">
        <v>182</v>
      </c>
      <c r="I178" s="554">
        <v>4.2433144482525469</v>
      </c>
      <c r="J178" s="555"/>
      <c r="K178" s="556"/>
      <c r="L178" s="552">
        <v>1</v>
      </c>
      <c r="M178" s="554">
        <v>2.3314914550838173E-2</v>
      </c>
      <c r="N178" s="555"/>
      <c r="O178" s="556"/>
      <c r="P178" s="646">
        <v>183</v>
      </c>
      <c r="Q178" s="554">
        <v>4.2666293628033856</v>
      </c>
      <c r="R178" s="555"/>
      <c r="S178" s="557"/>
    </row>
    <row r="179" spans="1:19" s="488" customFormat="1" ht="14.25" customHeight="1" x14ac:dyDescent="0.2">
      <c r="A179" s="431" t="s">
        <v>797</v>
      </c>
      <c r="B179" s="432" t="s">
        <v>109</v>
      </c>
      <c r="C179" s="423" t="s">
        <v>1130</v>
      </c>
      <c r="D179" s="423"/>
      <c r="E179" s="644">
        <v>41.546999999999997</v>
      </c>
      <c r="F179" s="552">
        <v>388</v>
      </c>
      <c r="G179" s="553">
        <v>163</v>
      </c>
      <c r="H179" s="552">
        <v>551</v>
      </c>
      <c r="I179" s="554">
        <v>13.262088718800396</v>
      </c>
      <c r="J179" s="555"/>
      <c r="K179" s="556"/>
      <c r="L179" s="552">
        <v>21</v>
      </c>
      <c r="M179" s="554">
        <v>0.50545165715936169</v>
      </c>
      <c r="N179" s="555"/>
      <c r="O179" s="556"/>
      <c r="P179" s="646">
        <v>572</v>
      </c>
      <c r="Q179" s="554">
        <v>13.767540375959758</v>
      </c>
      <c r="R179" s="555"/>
      <c r="S179" s="557"/>
    </row>
    <row r="180" spans="1:19" s="488" customFormat="1" ht="14.25" customHeight="1" x14ac:dyDescent="0.2">
      <c r="A180" s="431" t="s">
        <v>731</v>
      </c>
      <c r="B180" s="432" t="s">
        <v>43</v>
      </c>
      <c r="C180" s="423" t="s">
        <v>1129</v>
      </c>
      <c r="D180" s="423"/>
      <c r="E180" s="644">
        <v>216.43799999999999</v>
      </c>
      <c r="F180" s="552">
        <v>460</v>
      </c>
      <c r="G180" s="553">
        <v>1491</v>
      </c>
      <c r="H180" s="552">
        <v>1951</v>
      </c>
      <c r="I180" s="554">
        <v>9.0141287574270699</v>
      </c>
      <c r="J180" s="555"/>
      <c r="K180" s="556"/>
      <c r="L180" s="552">
        <v>233</v>
      </c>
      <c r="M180" s="554">
        <v>1.0765207588316286</v>
      </c>
      <c r="N180" s="555"/>
      <c r="O180" s="556"/>
      <c r="P180" s="646">
        <v>2184</v>
      </c>
      <c r="Q180" s="554">
        <v>10.090649516258699</v>
      </c>
      <c r="R180" s="555"/>
      <c r="S180" s="557"/>
    </row>
    <row r="181" spans="1:19" s="488" customFormat="1" ht="14.25" customHeight="1" x14ac:dyDescent="0.2">
      <c r="A181" s="431" t="s">
        <v>872</v>
      </c>
      <c r="B181" s="432" t="s">
        <v>183</v>
      </c>
      <c r="C181" s="423" t="s">
        <v>1131</v>
      </c>
      <c r="D181" s="423"/>
      <c r="E181" s="644">
        <v>80.504000000000005</v>
      </c>
      <c r="F181" s="552">
        <v>876</v>
      </c>
      <c r="G181" s="553">
        <v>28</v>
      </c>
      <c r="H181" s="552">
        <v>904</v>
      </c>
      <c r="I181" s="554">
        <v>11.229255689158302</v>
      </c>
      <c r="J181" s="555"/>
      <c r="K181" s="556"/>
      <c r="L181" s="552">
        <v>210</v>
      </c>
      <c r="M181" s="554">
        <v>2.6085660339858889</v>
      </c>
      <c r="N181" s="555"/>
      <c r="O181" s="556"/>
      <c r="P181" s="646">
        <v>1114</v>
      </c>
      <c r="Q181" s="554">
        <v>13.837821723144192</v>
      </c>
      <c r="R181" s="555"/>
      <c r="S181" s="557"/>
    </row>
    <row r="182" spans="1:19" s="488" customFormat="1" ht="14.25" customHeight="1" x14ac:dyDescent="0.2">
      <c r="A182" s="431" t="s">
        <v>958</v>
      </c>
      <c r="B182" s="432" t="s">
        <v>269</v>
      </c>
      <c r="C182" s="423" t="s">
        <v>1128</v>
      </c>
      <c r="D182" s="423"/>
      <c r="E182" s="644">
        <v>68.28</v>
      </c>
      <c r="F182" s="552">
        <v>230</v>
      </c>
      <c r="G182" s="553">
        <v>19</v>
      </c>
      <c r="H182" s="552">
        <v>249</v>
      </c>
      <c r="I182" s="554">
        <v>3.6467486818980666</v>
      </c>
      <c r="J182" s="555"/>
      <c r="K182" s="556"/>
      <c r="L182" s="552">
        <v>145</v>
      </c>
      <c r="M182" s="554">
        <v>2.1236086701816053</v>
      </c>
      <c r="N182" s="555"/>
      <c r="O182" s="556"/>
      <c r="P182" s="646">
        <v>394</v>
      </c>
      <c r="Q182" s="554">
        <v>5.7703573520796718</v>
      </c>
      <c r="R182" s="555"/>
      <c r="S182" s="557"/>
    </row>
    <row r="183" spans="1:19" s="488" customFormat="1" ht="14.25" customHeight="1" x14ac:dyDescent="0.2">
      <c r="A183" s="431" t="s">
        <v>873</v>
      </c>
      <c r="B183" s="432" t="s">
        <v>184</v>
      </c>
      <c r="C183" s="423" t="s">
        <v>1131</v>
      </c>
      <c r="D183" s="423"/>
      <c r="E183" s="644">
        <v>26.913</v>
      </c>
      <c r="F183" s="552">
        <v>37</v>
      </c>
      <c r="G183" s="553">
        <v>50</v>
      </c>
      <c r="H183" s="552">
        <v>87</v>
      </c>
      <c r="I183" s="554">
        <v>3.2326385018392596</v>
      </c>
      <c r="J183" s="555"/>
      <c r="K183" s="556"/>
      <c r="L183" s="552">
        <v>6</v>
      </c>
      <c r="M183" s="554">
        <v>0.22294058633374206</v>
      </c>
      <c r="N183" s="555"/>
      <c r="O183" s="556"/>
      <c r="P183" s="646">
        <v>93</v>
      </c>
      <c r="Q183" s="554">
        <v>3.455579088173002</v>
      </c>
      <c r="R183" s="555"/>
      <c r="S183" s="557"/>
    </row>
    <row r="184" spans="1:19" s="488" customFormat="1" ht="14.25" customHeight="1" x14ac:dyDescent="0.2">
      <c r="A184" s="431" t="s">
        <v>824</v>
      </c>
      <c r="B184" s="432" t="s">
        <v>136</v>
      </c>
      <c r="C184" s="423" t="s">
        <v>1134</v>
      </c>
      <c r="D184" s="423"/>
      <c r="E184" s="644">
        <v>33.545000000000002</v>
      </c>
      <c r="F184" s="552">
        <v>11</v>
      </c>
      <c r="G184" s="553">
        <v>172</v>
      </c>
      <c r="H184" s="552">
        <v>183</v>
      </c>
      <c r="I184" s="554">
        <v>5.4553584736920548</v>
      </c>
      <c r="J184" s="555"/>
      <c r="K184" s="556"/>
      <c r="L184" s="552">
        <v>0</v>
      </c>
      <c r="M184" s="554">
        <v>0</v>
      </c>
      <c r="N184" s="555"/>
      <c r="O184" s="556"/>
      <c r="P184" s="646">
        <v>183</v>
      </c>
      <c r="Q184" s="554">
        <v>5.4553584736920548</v>
      </c>
      <c r="R184" s="555"/>
      <c r="S184" s="557"/>
    </row>
    <row r="185" spans="1:19" s="488" customFormat="1" ht="14.25" customHeight="1" x14ac:dyDescent="0.2">
      <c r="A185" s="431" t="s">
        <v>732</v>
      </c>
      <c r="B185" s="432" t="s">
        <v>44</v>
      </c>
      <c r="C185" s="423" t="s">
        <v>1129</v>
      </c>
      <c r="D185" s="423"/>
      <c r="E185" s="644">
        <v>220.12100000000001</v>
      </c>
      <c r="F185" s="552">
        <v>698</v>
      </c>
      <c r="G185" s="553">
        <v>931</v>
      </c>
      <c r="H185" s="552">
        <v>1629</v>
      </c>
      <c r="I185" s="554">
        <v>7.4004751931891999</v>
      </c>
      <c r="J185" s="555"/>
      <c r="K185" s="556"/>
      <c r="L185" s="552">
        <v>2</v>
      </c>
      <c r="M185" s="554">
        <v>9.0859118393974217E-3</v>
      </c>
      <c r="N185" s="555"/>
      <c r="O185" s="556"/>
      <c r="P185" s="646">
        <v>1631</v>
      </c>
      <c r="Q185" s="554">
        <v>7.4095611050285974</v>
      </c>
      <c r="R185" s="555"/>
      <c r="S185" s="557"/>
    </row>
    <row r="186" spans="1:19" s="488" customFormat="1" ht="14.25" customHeight="1" x14ac:dyDescent="0.2">
      <c r="A186" s="431" t="s">
        <v>798</v>
      </c>
      <c r="B186" s="432" t="s">
        <v>110</v>
      </c>
      <c r="C186" s="423" t="s">
        <v>1130</v>
      </c>
      <c r="D186" s="423"/>
      <c r="E186" s="644">
        <v>46.533999999999999</v>
      </c>
      <c r="F186" s="552">
        <v>644</v>
      </c>
      <c r="G186" s="553">
        <v>135</v>
      </c>
      <c r="H186" s="552">
        <v>779</v>
      </c>
      <c r="I186" s="554">
        <v>16.740447844586754</v>
      </c>
      <c r="J186" s="555"/>
      <c r="K186" s="556"/>
      <c r="L186" s="552">
        <v>1</v>
      </c>
      <c r="M186" s="554">
        <v>2.1489663471870032E-2</v>
      </c>
      <c r="N186" s="555"/>
      <c r="O186" s="556"/>
      <c r="P186" s="646">
        <v>780</v>
      </c>
      <c r="Q186" s="554">
        <v>16.761937508058626</v>
      </c>
      <c r="R186" s="555"/>
      <c r="S186" s="557"/>
    </row>
    <row r="187" spans="1:19" s="488" customFormat="1" ht="14.25" customHeight="1" x14ac:dyDescent="0.2">
      <c r="A187" s="431" t="s">
        <v>959</v>
      </c>
      <c r="B187" s="432" t="s">
        <v>270</v>
      </c>
      <c r="C187" s="423" t="s">
        <v>1128</v>
      </c>
      <c r="D187" s="423"/>
      <c r="E187" s="644">
        <v>114.119</v>
      </c>
      <c r="F187" s="552">
        <v>243</v>
      </c>
      <c r="G187" s="553">
        <v>316</v>
      </c>
      <c r="H187" s="552">
        <v>559</v>
      </c>
      <c r="I187" s="554">
        <v>4.8983955344859318</v>
      </c>
      <c r="J187" s="555"/>
      <c r="K187" s="556"/>
      <c r="L187" s="552">
        <v>2</v>
      </c>
      <c r="M187" s="554">
        <v>1.7525565418554316E-2</v>
      </c>
      <c r="N187" s="555"/>
      <c r="O187" s="556"/>
      <c r="P187" s="646">
        <v>561</v>
      </c>
      <c r="Q187" s="554">
        <v>4.9159210999044856</v>
      </c>
      <c r="R187" s="555"/>
      <c r="S187" s="557"/>
    </row>
    <row r="188" spans="1:19" s="488" customFormat="1" ht="14.25" customHeight="1" x14ac:dyDescent="0.2">
      <c r="A188" s="431" t="s">
        <v>799</v>
      </c>
      <c r="B188" s="432" t="s">
        <v>111</v>
      </c>
      <c r="C188" s="423" t="s">
        <v>1130</v>
      </c>
      <c r="D188" s="423"/>
      <c r="E188" s="644">
        <v>22.248999999999999</v>
      </c>
      <c r="F188" s="552">
        <v>37</v>
      </c>
      <c r="G188" s="553">
        <v>34</v>
      </c>
      <c r="H188" s="552">
        <v>71</v>
      </c>
      <c r="I188" s="554">
        <v>3.1911546586363433</v>
      </c>
      <c r="J188" s="555"/>
      <c r="K188" s="556"/>
      <c r="L188" s="552">
        <v>0</v>
      </c>
      <c r="M188" s="554">
        <v>0</v>
      </c>
      <c r="N188" s="555"/>
      <c r="O188" s="556"/>
      <c r="P188" s="646">
        <v>71</v>
      </c>
      <c r="Q188" s="554">
        <v>3.1911546586363433</v>
      </c>
      <c r="R188" s="555"/>
      <c r="S188" s="557"/>
    </row>
    <row r="189" spans="1:19" s="488" customFormat="1" ht="14.25" customHeight="1" x14ac:dyDescent="0.2">
      <c r="A189" s="431" t="s">
        <v>1009</v>
      </c>
      <c r="B189" s="432" t="s">
        <v>321</v>
      </c>
      <c r="C189" s="423" t="s">
        <v>1133</v>
      </c>
      <c r="D189" s="423"/>
      <c r="E189" s="644">
        <v>48.326000000000001</v>
      </c>
      <c r="F189" s="552">
        <v>81</v>
      </c>
      <c r="G189" s="553">
        <v>202</v>
      </c>
      <c r="H189" s="552">
        <v>283</v>
      </c>
      <c r="I189" s="554">
        <v>5.8560609195877991</v>
      </c>
      <c r="J189" s="555"/>
      <c r="K189" s="556"/>
      <c r="L189" s="552">
        <v>30</v>
      </c>
      <c r="M189" s="554">
        <v>0.62078384306584444</v>
      </c>
      <c r="N189" s="555"/>
      <c r="O189" s="556"/>
      <c r="P189" s="646">
        <v>313</v>
      </c>
      <c r="Q189" s="554">
        <v>6.4768447626536441</v>
      </c>
      <c r="R189" s="555"/>
      <c r="S189" s="557"/>
    </row>
    <row r="190" spans="1:19" s="488" customFormat="1" ht="14.25" customHeight="1" x14ac:dyDescent="0.2">
      <c r="A190" s="431" t="s">
        <v>918</v>
      </c>
      <c r="B190" s="432" t="s">
        <v>229</v>
      </c>
      <c r="C190" s="423" t="s">
        <v>1166</v>
      </c>
      <c r="D190" s="423"/>
      <c r="E190" s="644">
        <v>83.8</v>
      </c>
      <c r="F190" s="552">
        <v>177</v>
      </c>
      <c r="G190" s="553">
        <v>266</v>
      </c>
      <c r="H190" s="552">
        <v>443</v>
      </c>
      <c r="I190" s="554">
        <v>5.2863961813842488</v>
      </c>
      <c r="J190" s="555"/>
      <c r="K190" s="556"/>
      <c r="L190" s="552">
        <v>5</v>
      </c>
      <c r="M190" s="554">
        <v>5.9665871121718381E-2</v>
      </c>
      <c r="N190" s="555"/>
      <c r="O190" s="556"/>
      <c r="P190" s="646">
        <v>448</v>
      </c>
      <c r="Q190" s="554">
        <v>5.3460620525059666</v>
      </c>
      <c r="R190" s="555"/>
      <c r="S190" s="557"/>
    </row>
    <row r="191" spans="1:19" s="488" customFormat="1" ht="14.25" customHeight="1" x14ac:dyDescent="0.2">
      <c r="A191" s="431" t="s">
        <v>1010</v>
      </c>
      <c r="B191" s="432" t="s">
        <v>322</v>
      </c>
      <c r="C191" s="423" t="s">
        <v>1133</v>
      </c>
      <c r="D191" s="423"/>
      <c r="E191" s="644">
        <v>34.116</v>
      </c>
      <c r="F191" s="552">
        <v>157</v>
      </c>
      <c r="G191" s="553">
        <v>105</v>
      </c>
      <c r="H191" s="552">
        <v>262</v>
      </c>
      <c r="I191" s="554">
        <v>7.6796810880525266</v>
      </c>
      <c r="J191" s="555"/>
      <c r="K191" s="556"/>
      <c r="L191" s="552">
        <v>33</v>
      </c>
      <c r="M191" s="554">
        <v>0.96728807597608157</v>
      </c>
      <c r="N191" s="555"/>
      <c r="O191" s="556"/>
      <c r="P191" s="646">
        <v>295</v>
      </c>
      <c r="Q191" s="554">
        <v>8.6469691640286079</v>
      </c>
      <c r="R191" s="555"/>
      <c r="S191" s="557"/>
    </row>
    <row r="192" spans="1:19" s="488" customFormat="1" ht="14.25" customHeight="1" x14ac:dyDescent="0.2">
      <c r="A192" s="431" t="s">
        <v>874</v>
      </c>
      <c r="B192" s="432" t="s">
        <v>185</v>
      </c>
      <c r="C192" s="423" t="s">
        <v>1131</v>
      </c>
      <c r="D192" s="423"/>
      <c r="E192" s="644">
        <v>42.826999999999998</v>
      </c>
      <c r="F192" s="552">
        <v>90</v>
      </c>
      <c r="G192" s="553">
        <v>9</v>
      </c>
      <c r="H192" s="552">
        <v>99</v>
      </c>
      <c r="I192" s="554">
        <v>2.3116258435099355</v>
      </c>
      <c r="J192" s="555"/>
      <c r="K192" s="556"/>
      <c r="L192" s="552">
        <v>0</v>
      </c>
      <c r="M192" s="554">
        <v>0</v>
      </c>
      <c r="N192" s="555"/>
      <c r="O192" s="556"/>
      <c r="P192" s="646">
        <v>99</v>
      </c>
      <c r="Q192" s="554">
        <v>2.3116258435099355</v>
      </c>
      <c r="R192" s="555"/>
      <c r="S192" s="557"/>
    </row>
    <row r="193" spans="1:19" s="488" customFormat="1" ht="14.25" customHeight="1" x14ac:dyDescent="0.2">
      <c r="A193" s="431" t="s">
        <v>960</v>
      </c>
      <c r="B193" s="432" t="s">
        <v>271</v>
      </c>
      <c r="C193" s="423" t="s">
        <v>1128</v>
      </c>
      <c r="D193" s="423"/>
      <c r="E193" s="644">
        <v>61.122</v>
      </c>
      <c r="F193" s="552">
        <v>25</v>
      </c>
      <c r="G193" s="553">
        <v>103</v>
      </c>
      <c r="H193" s="552">
        <v>128</v>
      </c>
      <c r="I193" s="554">
        <v>2.0941723111154742</v>
      </c>
      <c r="J193" s="555"/>
      <c r="K193" s="556"/>
      <c r="L193" s="552">
        <v>26</v>
      </c>
      <c r="M193" s="554">
        <v>0.42537875069533065</v>
      </c>
      <c r="N193" s="555"/>
      <c r="O193" s="556"/>
      <c r="P193" s="646">
        <v>154</v>
      </c>
      <c r="Q193" s="554">
        <v>2.5195510618108048</v>
      </c>
      <c r="R193" s="555"/>
      <c r="S193" s="557"/>
    </row>
    <row r="194" spans="1:19" s="488" customFormat="1" ht="14.25" customHeight="1" x14ac:dyDescent="0.2">
      <c r="A194" s="431" t="s">
        <v>704</v>
      </c>
      <c r="B194" s="432" t="s">
        <v>15</v>
      </c>
      <c r="C194" s="423" t="s">
        <v>1135</v>
      </c>
      <c r="D194" s="423"/>
      <c r="E194" s="644">
        <v>58.277999999999999</v>
      </c>
      <c r="F194" s="552">
        <v>16</v>
      </c>
      <c r="G194" s="553">
        <v>371</v>
      </c>
      <c r="H194" s="552">
        <v>387</v>
      </c>
      <c r="I194" s="554">
        <v>6.6405847832801399</v>
      </c>
      <c r="J194" s="555"/>
      <c r="K194" s="556"/>
      <c r="L194" s="552">
        <v>0</v>
      </c>
      <c r="M194" s="554">
        <v>0</v>
      </c>
      <c r="N194" s="555"/>
      <c r="O194" s="556"/>
      <c r="P194" s="646">
        <v>387</v>
      </c>
      <c r="Q194" s="554">
        <v>6.6405847832801399</v>
      </c>
      <c r="R194" s="555"/>
      <c r="S194" s="557"/>
    </row>
    <row r="195" spans="1:19" s="488" customFormat="1" ht="14.25" customHeight="1" x14ac:dyDescent="0.2">
      <c r="A195" s="431" t="s">
        <v>961</v>
      </c>
      <c r="B195" s="432" t="s">
        <v>272</v>
      </c>
      <c r="C195" s="423" t="s">
        <v>1128</v>
      </c>
      <c r="D195" s="423"/>
      <c r="E195" s="644">
        <v>106.505</v>
      </c>
      <c r="F195" s="552">
        <v>196</v>
      </c>
      <c r="G195" s="553">
        <v>40</v>
      </c>
      <c r="H195" s="552">
        <v>236</v>
      </c>
      <c r="I195" s="554">
        <v>2.2158584104032677</v>
      </c>
      <c r="J195" s="555"/>
      <c r="K195" s="556"/>
      <c r="L195" s="552">
        <v>165</v>
      </c>
      <c r="M195" s="554">
        <v>1.549223041171776</v>
      </c>
      <c r="N195" s="555"/>
      <c r="O195" s="556"/>
      <c r="P195" s="646">
        <v>401</v>
      </c>
      <c r="Q195" s="554">
        <v>3.7650814515750435</v>
      </c>
      <c r="R195" s="555"/>
      <c r="S195" s="557"/>
    </row>
    <row r="196" spans="1:19" s="488" customFormat="1" ht="14.25" customHeight="1" x14ac:dyDescent="0.2">
      <c r="A196" s="431" t="s">
        <v>962</v>
      </c>
      <c r="B196" s="432" t="s">
        <v>273</v>
      </c>
      <c r="C196" s="423" t="s">
        <v>1128</v>
      </c>
      <c r="D196" s="423"/>
      <c r="E196" s="644">
        <v>36.951000000000001</v>
      </c>
      <c r="F196" s="552">
        <v>4</v>
      </c>
      <c r="G196" s="553">
        <v>127</v>
      </c>
      <c r="H196" s="552">
        <v>131</v>
      </c>
      <c r="I196" s="554">
        <v>3.5452355822575843</v>
      </c>
      <c r="J196" s="555"/>
      <c r="K196" s="556"/>
      <c r="L196" s="552">
        <v>8</v>
      </c>
      <c r="M196" s="554">
        <v>0.21650293632107384</v>
      </c>
      <c r="N196" s="555"/>
      <c r="O196" s="556"/>
      <c r="P196" s="646">
        <v>139</v>
      </c>
      <c r="Q196" s="554">
        <v>3.761738518578658</v>
      </c>
      <c r="R196" s="555"/>
      <c r="S196" s="557"/>
    </row>
    <row r="197" spans="1:19" s="488" customFormat="1" ht="14.25" customHeight="1" x14ac:dyDescent="0.2">
      <c r="A197" s="431" t="s">
        <v>963</v>
      </c>
      <c r="B197" s="432" t="s">
        <v>274</v>
      </c>
      <c r="C197" s="423" t="s">
        <v>1128</v>
      </c>
      <c r="D197" s="423"/>
      <c r="E197" s="644">
        <v>79.552999999999997</v>
      </c>
      <c r="F197" s="552">
        <v>15</v>
      </c>
      <c r="G197" s="553">
        <v>126</v>
      </c>
      <c r="H197" s="552">
        <v>141</v>
      </c>
      <c r="I197" s="554">
        <v>1.772403303458072</v>
      </c>
      <c r="J197" s="555"/>
      <c r="K197" s="556"/>
      <c r="L197" s="552">
        <v>5</v>
      </c>
      <c r="M197" s="554">
        <v>6.2851180973690496E-2</v>
      </c>
      <c r="N197" s="555"/>
      <c r="O197" s="556"/>
      <c r="P197" s="646">
        <v>146</v>
      </c>
      <c r="Q197" s="554">
        <v>1.8352544844317626</v>
      </c>
      <c r="R197" s="555"/>
      <c r="S197" s="557"/>
    </row>
    <row r="198" spans="1:19" s="488" customFormat="1" ht="14.25" customHeight="1" x14ac:dyDescent="0.2">
      <c r="A198" s="431" t="s">
        <v>800</v>
      </c>
      <c r="B198" s="432" t="s">
        <v>112</v>
      </c>
      <c r="C198" s="423" t="s">
        <v>1130</v>
      </c>
      <c r="D198" s="423"/>
      <c r="E198" s="644">
        <v>51.195999999999998</v>
      </c>
      <c r="F198" s="552">
        <v>64</v>
      </c>
      <c r="G198" s="553">
        <v>0</v>
      </c>
      <c r="H198" s="552">
        <v>64</v>
      </c>
      <c r="I198" s="554">
        <v>1.2500976638799908</v>
      </c>
      <c r="J198" s="555"/>
      <c r="K198" s="556"/>
      <c r="L198" s="552">
        <v>40</v>
      </c>
      <c r="M198" s="554">
        <v>0.78131103992499418</v>
      </c>
      <c r="N198" s="555"/>
      <c r="O198" s="556"/>
      <c r="P198" s="646">
        <v>104</v>
      </c>
      <c r="Q198" s="554">
        <v>2.0314087038049848</v>
      </c>
      <c r="R198" s="555"/>
      <c r="S198" s="557"/>
    </row>
    <row r="199" spans="1:19" s="488" customFormat="1" ht="14.25" customHeight="1" x14ac:dyDescent="0.2">
      <c r="A199" s="431" t="s">
        <v>705</v>
      </c>
      <c r="B199" s="432" t="s">
        <v>16</v>
      </c>
      <c r="C199" s="423" t="s">
        <v>1135</v>
      </c>
      <c r="D199" s="423"/>
      <c r="E199" s="644">
        <v>123.837</v>
      </c>
      <c r="F199" s="552">
        <v>2199</v>
      </c>
      <c r="G199" s="553">
        <v>1776</v>
      </c>
      <c r="H199" s="552">
        <v>3975</v>
      </c>
      <c r="I199" s="554">
        <v>32.098645800528111</v>
      </c>
      <c r="J199" s="555"/>
      <c r="K199" s="556"/>
      <c r="L199" s="552">
        <v>189</v>
      </c>
      <c r="M199" s="554">
        <v>1.5261997625911481</v>
      </c>
      <c r="N199" s="555"/>
      <c r="O199" s="556"/>
      <c r="P199" s="646">
        <v>4164</v>
      </c>
      <c r="Q199" s="554">
        <v>33.624845563119258</v>
      </c>
      <c r="R199" s="555"/>
      <c r="S199" s="557"/>
    </row>
    <row r="200" spans="1:19" s="488" customFormat="1" ht="14.25" customHeight="1" x14ac:dyDescent="0.2">
      <c r="A200" s="431" t="s">
        <v>825</v>
      </c>
      <c r="B200" s="432" t="s">
        <v>137</v>
      </c>
      <c r="C200" s="423" t="s">
        <v>1134</v>
      </c>
      <c r="D200" s="423"/>
      <c r="E200" s="644">
        <v>54.444000000000003</v>
      </c>
      <c r="F200" s="552">
        <v>401</v>
      </c>
      <c r="G200" s="553">
        <v>164</v>
      </c>
      <c r="H200" s="552">
        <v>565</v>
      </c>
      <c r="I200" s="554">
        <v>10.377635735801924</v>
      </c>
      <c r="J200" s="555"/>
      <c r="K200" s="556"/>
      <c r="L200" s="552">
        <v>5</v>
      </c>
      <c r="M200" s="554">
        <v>9.1837484387627649E-2</v>
      </c>
      <c r="N200" s="555"/>
      <c r="O200" s="556"/>
      <c r="P200" s="646">
        <v>570</v>
      </c>
      <c r="Q200" s="554">
        <v>10.469473220189553</v>
      </c>
      <c r="R200" s="555"/>
      <c r="S200" s="557"/>
    </row>
    <row r="201" spans="1:19" s="488" customFormat="1" ht="14.25" customHeight="1" x14ac:dyDescent="0.2">
      <c r="A201" s="431" t="s">
        <v>919</v>
      </c>
      <c r="B201" s="432" t="s">
        <v>230</v>
      </c>
      <c r="C201" s="423" t="s">
        <v>1166</v>
      </c>
      <c r="D201" s="423"/>
      <c r="E201" s="644">
        <v>118.846</v>
      </c>
      <c r="F201" s="552">
        <v>447</v>
      </c>
      <c r="G201" s="553">
        <v>144</v>
      </c>
      <c r="H201" s="552">
        <v>591</v>
      </c>
      <c r="I201" s="554">
        <v>4.9728219712905775</v>
      </c>
      <c r="J201" s="555"/>
      <c r="K201" s="556"/>
      <c r="L201" s="552">
        <v>18</v>
      </c>
      <c r="M201" s="554">
        <v>0.15145650673981453</v>
      </c>
      <c r="N201" s="555"/>
      <c r="O201" s="556"/>
      <c r="P201" s="646">
        <v>609</v>
      </c>
      <c r="Q201" s="554">
        <v>5.1242784780303925</v>
      </c>
      <c r="R201" s="555"/>
      <c r="S201" s="557"/>
    </row>
    <row r="202" spans="1:19" s="488" customFormat="1" ht="14.25" customHeight="1" x14ac:dyDescent="0.2">
      <c r="A202" s="431" t="s">
        <v>1011</v>
      </c>
      <c r="B202" s="432" t="s">
        <v>323</v>
      </c>
      <c r="C202" s="423" t="s">
        <v>1133</v>
      </c>
      <c r="D202" s="423"/>
      <c r="E202" s="644">
        <v>41.012</v>
      </c>
      <c r="F202" s="552">
        <v>104</v>
      </c>
      <c r="G202" s="553">
        <v>362</v>
      </c>
      <c r="H202" s="552">
        <v>466</v>
      </c>
      <c r="I202" s="554">
        <v>11.362528040573491</v>
      </c>
      <c r="J202" s="555"/>
      <c r="K202" s="556"/>
      <c r="L202" s="552">
        <v>26</v>
      </c>
      <c r="M202" s="554">
        <v>0.63396079196332777</v>
      </c>
      <c r="N202" s="555"/>
      <c r="O202" s="556"/>
      <c r="P202" s="646">
        <v>492</v>
      </c>
      <c r="Q202" s="554">
        <v>11.996488832536818</v>
      </c>
      <c r="R202" s="555"/>
      <c r="S202" s="557"/>
    </row>
    <row r="203" spans="1:19" s="488" customFormat="1" ht="14.25" customHeight="1" x14ac:dyDescent="0.2">
      <c r="A203" s="431" t="s">
        <v>1012</v>
      </c>
      <c r="B203" s="432" t="s">
        <v>324</v>
      </c>
      <c r="C203" s="423" t="s">
        <v>1133</v>
      </c>
      <c r="D203" s="423"/>
      <c r="E203" s="644">
        <v>30.355</v>
      </c>
      <c r="F203" s="552">
        <v>26</v>
      </c>
      <c r="G203" s="553">
        <v>44</v>
      </c>
      <c r="H203" s="552">
        <v>70</v>
      </c>
      <c r="I203" s="554">
        <v>2.3060451325975952</v>
      </c>
      <c r="J203" s="555"/>
      <c r="K203" s="556"/>
      <c r="L203" s="552">
        <v>33</v>
      </c>
      <c r="M203" s="554">
        <v>1.0871355625102948</v>
      </c>
      <c r="N203" s="555"/>
      <c r="O203" s="556"/>
      <c r="P203" s="646">
        <v>103</v>
      </c>
      <c r="Q203" s="554">
        <v>3.39318069510789</v>
      </c>
      <c r="R203" s="555"/>
      <c r="S203" s="557"/>
    </row>
    <row r="204" spans="1:19" s="488" customFormat="1" ht="14.25" customHeight="1" x14ac:dyDescent="0.2">
      <c r="A204" s="431" t="s">
        <v>801</v>
      </c>
      <c r="B204" s="432" t="s">
        <v>113</v>
      </c>
      <c r="C204" s="423" t="s">
        <v>1130</v>
      </c>
      <c r="D204" s="423"/>
      <c r="E204" s="644">
        <v>43.997999999999998</v>
      </c>
      <c r="F204" s="552">
        <v>148</v>
      </c>
      <c r="G204" s="553">
        <v>5</v>
      </c>
      <c r="H204" s="552">
        <v>153</v>
      </c>
      <c r="I204" s="554">
        <v>3.4774307923087413</v>
      </c>
      <c r="J204" s="555"/>
      <c r="K204" s="556"/>
      <c r="L204" s="552">
        <v>65</v>
      </c>
      <c r="M204" s="554">
        <v>1.4773398790854131</v>
      </c>
      <c r="N204" s="555"/>
      <c r="O204" s="556"/>
      <c r="P204" s="646">
        <v>218</v>
      </c>
      <c r="Q204" s="554">
        <v>4.9547706713941544</v>
      </c>
      <c r="R204" s="555"/>
      <c r="S204" s="557"/>
    </row>
    <row r="205" spans="1:19" s="488" customFormat="1" ht="14.25" customHeight="1" x14ac:dyDescent="0.2">
      <c r="A205" s="431" t="s">
        <v>764</v>
      </c>
      <c r="B205" s="432" t="s">
        <v>76</v>
      </c>
      <c r="C205" s="423" t="s">
        <v>1132</v>
      </c>
      <c r="D205" s="423"/>
      <c r="E205" s="644">
        <v>70.834999999999994</v>
      </c>
      <c r="F205" s="552">
        <v>172</v>
      </c>
      <c r="G205" s="553">
        <v>473</v>
      </c>
      <c r="H205" s="552">
        <v>645</v>
      </c>
      <c r="I205" s="554">
        <v>9.105668101927014</v>
      </c>
      <c r="J205" s="555"/>
      <c r="K205" s="556"/>
      <c r="L205" s="552">
        <v>124</v>
      </c>
      <c r="M205" s="554">
        <v>1.7505470459518602</v>
      </c>
      <c r="N205" s="555"/>
      <c r="O205" s="556"/>
      <c r="P205" s="646">
        <v>769</v>
      </c>
      <c r="Q205" s="554">
        <v>10.856215147878874</v>
      </c>
      <c r="R205" s="555"/>
      <c r="S205" s="557"/>
    </row>
    <row r="206" spans="1:19" s="488" customFormat="1" ht="14.25" customHeight="1" x14ac:dyDescent="0.2">
      <c r="A206" s="431" t="s">
        <v>875</v>
      </c>
      <c r="B206" s="432" t="s">
        <v>186</v>
      </c>
      <c r="C206" s="423" t="s">
        <v>1131</v>
      </c>
      <c r="D206" s="423"/>
      <c r="E206" s="644">
        <v>56.77</v>
      </c>
      <c r="F206" s="552">
        <v>79</v>
      </c>
      <c r="G206" s="553">
        <v>84</v>
      </c>
      <c r="H206" s="552">
        <v>163</v>
      </c>
      <c r="I206" s="554">
        <v>2.8712348071164344</v>
      </c>
      <c r="J206" s="555"/>
      <c r="K206" s="556"/>
      <c r="L206" s="552">
        <v>1</v>
      </c>
      <c r="M206" s="554">
        <v>1.7614937466971993E-2</v>
      </c>
      <c r="N206" s="555"/>
      <c r="O206" s="556"/>
      <c r="P206" s="646">
        <v>164</v>
      </c>
      <c r="Q206" s="554">
        <v>2.8888497445834065</v>
      </c>
      <c r="R206" s="555"/>
      <c r="S206" s="557"/>
    </row>
    <row r="207" spans="1:19" s="488" customFormat="1" ht="14.25" customHeight="1" x14ac:dyDescent="0.2">
      <c r="A207" s="431" t="s">
        <v>802</v>
      </c>
      <c r="B207" s="432" t="s">
        <v>114</v>
      </c>
      <c r="C207" s="423" t="s">
        <v>1130</v>
      </c>
      <c r="D207" s="423"/>
      <c r="E207" s="644">
        <v>48.468000000000004</v>
      </c>
      <c r="F207" s="558">
        <v>400</v>
      </c>
      <c r="G207" s="559">
        <v>196</v>
      </c>
      <c r="H207" s="558">
        <v>596</v>
      </c>
      <c r="I207" s="560">
        <v>12.29677312866221</v>
      </c>
      <c r="J207" s="561">
        <v>1</v>
      </c>
      <c r="K207" s="562"/>
      <c r="L207" s="558">
        <v>30</v>
      </c>
      <c r="M207" s="560">
        <v>0.61896509036890313</v>
      </c>
      <c r="N207" s="561">
        <v>1</v>
      </c>
      <c r="O207" s="562"/>
      <c r="P207" s="647">
        <v>626</v>
      </c>
      <c r="Q207" s="560">
        <v>12.915738219031113</v>
      </c>
      <c r="R207" s="561">
        <v>1</v>
      </c>
      <c r="S207" s="557"/>
    </row>
    <row r="208" spans="1:19" s="488" customFormat="1" ht="14.25" customHeight="1" x14ac:dyDescent="0.2">
      <c r="A208" s="431" t="s">
        <v>765</v>
      </c>
      <c r="B208" s="432" t="s">
        <v>77</v>
      </c>
      <c r="C208" s="423" t="s">
        <v>1132</v>
      </c>
      <c r="D208" s="423"/>
      <c r="E208" s="644">
        <v>72.879000000000005</v>
      </c>
      <c r="F208" s="552">
        <v>243</v>
      </c>
      <c r="G208" s="553">
        <v>553</v>
      </c>
      <c r="H208" s="552">
        <v>796</v>
      </c>
      <c r="I208" s="554">
        <v>10.922213532018825</v>
      </c>
      <c r="J208" s="555"/>
      <c r="K208" s="556"/>
      <c r="L208" s="552">
        <v>2</v>
      </c>
      <c r="M208" s="554">
        <v>2.7442747567886495E-2</v>
      </c>
      <c r="N208" s="555"/>
      <c r="O208" s="556"/>
      <c r="P208" s="646">
        <v>798</v>
      </c>
      <c r="Q208" s="554">
        <v>10.949656279586712</v>
      </c>
      <c r="R208" s="555"/>
      <c r="S208" s="557"/>
    </row>
    <row r="209" spans="1:19" s="488" customFormat="1" ht="14.25" customHeight="1" x14ac:dyDescent="0.2">
      <c r="A209" s="431" t="s">
        <v>876</v>
      </c>
      <c r="B209" s="432" t="s">
        <v>187</v>
      </c>
      <c r="C209" s="423" t="s">
        <v>1131</v>
      </c>
      <c r="D209" s="423"/>
      <c r="E209" s="644">
        <v>47.94</v>
      </c>
      <c r="F209" s="552">
        <v>15</v>
      </c>
      <c r="G209" s="553">
        <v>45</v>
      </c>
      <c r="H209" s="552">
        <v>60</v>
      </c>
      <c r="I209" s="554">
        <v>1.2515644555694618</v>
      </c>
      <c r="J209" s="555"/>
      <c r="K209" s="556"/>
      <c r="L209" s="552">
        <v>1</v>
      </c>
      <c r="M209" s="554">
        <v>2.0859407592824366E-2</v>
      </c>
      <c r="N209" s="555"/>
      <c r="O209" s="556"/>
      <c r="P209" s="646">
        <v>61</v>
      </c>
      <c r="Q209" s="554">
        <v>1.2724238631622862</v>
      </c>
      <c r="R209" s="555"/>
      <c r="S209" s="557"/>
    </row>
    <row r="210" spans="1:19" s="488" customFormat="1" ht="14.25" customHeight="1" x14ac:dyDescent="0.2">
      <c r="A210" s="431" t="s">
        <v>1013</v>
      </c>
      <c r="B210" s="432" t="s">
        <v>325</v>
      </c>
      <c r="C210" s="423" t="s">
        <v>1133</v>
      </c>
      <c r="D210" s="423"/>
      <c r="E210" s="644">
        <v>93.147999999999996</v>
      </c>
      <c r="F210" s="552">
        <v>138</v>
      </c>
      <c r="G210" s="553">
        <v>470</v>
      </c>
      <c r="H210" s="552">
        <v>608</v>
      </c>
      <c r="I210" s="554">
        <v>6.5272469618241944</v>
      </c>
      <c r="J210" s="555"/>
      <c r="K210" s="556"/>
      <c r="L210" s="552">
        <v>25</v>
      </c>
      <c r="M210" s="554">
        <v>0.26839008889079746</v>
      </c>
      <c r="N210" s="555"/>
      <c r="O210" s="556"/>
      <c r="P210" s="646">
        <v>633</v>
      </c>
      <c r="Q210" s="554">
        <v>6.7956370507149915</v>
      </c>
      <c r="R210" s="555"/>
      <c r="S210" s="557"/>
    </row>
    <row r="211" spans="1:19" s="488" customFormat="1" ht="14.25" customHeight="1" x14ac:dyDescent="0.2">
      <c r="A211" s="431" t="s">
        <v>706</v>
      </c>
      <c r="B211" s="432" t="s">
        <v>17</v>
      </c>
      <c r="C211" s="423" t="s">
        <v>1135</v>
      </c>
      <c r="D211" s="423"/>
      <c r="E211" s="644">
        <v>94.468999999999994</v>
      </c>
      <c r="F211" s="552">
        <v>275</v>
      </c>
      <c r="G211" s="553">
        <v>116</v>
      </c>
      <c r="H211" s="552">
        <v>391</v>
      </c>
      <c r="I211" s="554">
        <v>4.1389238797912542</v>
      </c>
      <c r="J211" s="555"/>
      <c r="K211" s="556"/>
      <c r="L211" s="552">
        <v>28</v>
      </c>
      <c r="M211" s="554">
        <v>0.29639352591855533</v>
      </c>
      <c r="N211" s="555"/>
      <c r="O211" s="556"/>
      <c r="P211" s="646">
        <v>419</v>
      </c>
      <c r="Q211" s="554">
        <v>4.4353174057098101</v>
      </c>
      <c r="R211" s="555"/>
      <c r="S211" s="557"/>
    </row>
    <row r="212" spans="1:19" s="488" customFormat="1" ht="14.25" customHeight="1" x14ac:dyDescent="0.2">
      <c r="A212" s="431" t="s">
        <v>826</v>
      </c>
      <c r="B212" s="432" t="s">
        <v>138</v>
      </c>
      <c r="C212" s="423" t="s">
        <v>1134</v>
      </c>
      <c r="D212" s="423"/>
      <c r="E212" s="644">
        <v>26.504000000000001</v>
      </c>
      <c r="F212" s="552">
        <v>34</v>
      </c>
      <c r="G212" s="553">
        <v>2</v>
      </c>
      <c r="H212" s="552">
        <v>36</v>
      </c>
      <c r="I212" s="554">
        <v>1.3582855418050106</v>
      </c>
      <c r="J212" s="555"/>
      <c r="K212" s="556"/>
      <c r="L212" s="552">
        <v>3</v>
      </c>
      <c r="M212" s="554">
        <v>0.11319046181708421</v>
      </c>
      <c r="N212" s="555"/>
      <c r="O212" s="556"/>
      <c r="P212" s="646">
        <v>39</v>
      </c>
      <c r="Q212" s="554">
        <v>1.4714760036220946</v>
      </c>
      <c r="R212" s="555"/>
      <c r="S212" s="557"/>
    </row>
    <row r="213" spans="1:19" s="488" customFormat="1" ht="14.25" customHeight="1" x14ac:dyDescent="0.2">
      <c r="A213" s="431" t="s">
        <v>803</v>
      </c>
      <c r="B213" s="432" t="s">
        <v>115</v>
      </c>
      <c r="C213" s="423" t="s">
        <v>1130</v>
      </c>
      <c r="D213" s="423"/>
      <c r="E213" s="644">
        <v>40.747</v>
      </c>
      <c r="F213" s="552">
        <v>27</v>
      </c>
      <c r="G213" s="553">
        <v>182</v>
      </c>
      <c r="H213" s="552">
        <v>209</v>
      </c>
      <c r="I213" s="554">
        <v>5.1292119665251432</v>
      </c>
      <c r="J213" s="555"/>
      <c r="K213" s="556"/>
      <c r="L213" s="552">
        <v>0</v>
      </c>
      <c r="M213" s="554">
        <v>0</v>
      </c>
      <c r="N213" s="555"/>
      <c r="O213" s="556"/>
      <c r="P213" s="646">
        <v>209</v>
      </c>
      <c r="Q213" s="554">
        <v>5.1292119665251432</v>
      </c>
      <c r="R213" s="555"/>
      <c r="S213" s="557"/>
    </row>
    <row r="214" spans="1:19" s="488" customFormat="1" ht="14.25" customHeight="1" x14ac:dyDescent="0.2">
      <c r="A214" s="431" t="s">
        <v>804</v>
      </c>
      <c r="B214" s="432" t="s">
        <v>116</v>
      </c>
      <c r="C214" s="423" t="s">
        <v>1130</v>
      </c>
      <c r="D214" s="423"/>
      <c r="E214" s="644">
        <v>94.863</v>
      </c>
      <c r="F214" s="552">
        <v>505</v>
      </c>
      <c r="G214" s="553">
        <v>550</v>
      </c>
      <c r="H214" s="552">
        <v>1055</v>
      </c>
      <c r="I214" s="554">
        <v>11.121301244953248</v>
      </c>
      <c r="J214" s="555"/>
      <c r="K214" s="556"/>
      <c r="L214" s="552">
        <v>0</v>
      </c>
      <c r="M214" s="554">
        <v>0</v>
      </c>
      <c r="N214" s="555"/>
      <c r="O214" s="556"/>
      <c r="P214" s="646">
        <v>1055</v>
      </c>
      <c r="Q214" s="554">
        <v>11.121301244953248</v>
      </c>
      <c r="R214" s="555"/>
      <c r="S214" s="557"/>
    </row>
    <row r="215" spans="1:19" s="488" customFormat="1" ht="14.25" customHeight="1" x14ac:dyDescent="0.2">
      <c r="A215" s="431" t="s">
        <v>1054</v>
      </c>
      <c r="B215" s="432" t="s">
        <v>19</v>
      </c>
      <c r="C215" s="423" t="s">
        <v>1135</v>
      </c>
      <c r="D215" s="423"/>
      <c r="E215" s="644">
        <v>141.52799999999999</v>
      </c>
      <c r="F215" s="552">
        <v>109</v>
      </c>
      <c r="G215" s="553">
        <v>559</v>
      </c>
      <c r="H215" s="552">
        <v>668</v>
      </c>
      <c r="I215" s="554">
        <v>4.7199140806059585</v>
      </c>
      <c r="J215" s="555"/>
      <c r="K215" s="556"/>
      <c r="L215" s="552">
        <v>9</v>
      </c>
      <c r="M215" s="554">
        <v>6.3591656774631175E-2</v>
      </c>
      <c r="N215" s="555"/>
      <c r="O215" s="556"/>
      <c r="P215" s="646">
        <v>677</v>
      </c>
      <c r="Q215" s="554">
        <v>4.7835057373805894</v>
      </c>
      <c r="R215" s="555"/>
      <c r="S215" s="557"/>
    </row>
    <row r="216" spans="1:19" s="488" customFormat="1" ht="14.25" customHeight="1" x14ac:dyDescent="0.2">
      <c r="A216" s="431" t="s">
        <v>877</v>
      </c>
      <c r="B216" s="432" t="s">
        <v>188</v>
      </c>
      <c r="C216" s="423" t="s">
        <v>1131</v>
      </c>
      <c r="D216" s="423"/>
      <c r="E216" s="644">
        <v>63.509</v>
      </c>
      <c r="F216" s="552">
        <v>55</v>
      </c>
      <c r="G216" s="553">
        <v>555</v>
      </c>
      <c r="H216" s="552">
        <v>610</v>
      </c>
      <c r="I216" s="554">
        <v>9.6049378828197582</v>
      </c>
      <c r="J216" s="555"/>
      <c r="K216" s="556"/>
      <c r="L216" s="552">
        <v>26</v>
      </c>
      <c r="M216" s="554">
        <v>0.4093907950054323</v>
      </c>
      <c r="N216" s="555"/>
      <c r="O216" s="556"/>
      <c r="P216" s="646">
        <v>636</v>
      </c>
      <c r="Q216" s="554">
        <v>10.014328677825191</v>
      </c>
      <c r="R216" s="555"/>
      <c r="S216" s="557"/>
    </row>
    <row r="217" spans="1:19" s="488" customFormat="1" ht="14.25" customHeight="1" x14ac:dyDescent="0.2">
      <c r="A217" s="431" t="s">
        <v>805</v>
      </c>
      <c r="B217" s="432" t="s">
        <v>117</v>
      </c>
      <c r="C217" s="423" t="s">
        <v>1130</v>
      </c>
      <c r="D217" s="423"/>
      <c r="E217" s="644">
        <v>131.685</v>
      </c>
      <c r="F217" s="552">
        <v>230</v>
      </c>
      <c r="G217" s="553">
        <v>456</v>
      </c>
      <c r="H217" s="552">
        <v>686</v>
      </c>
      <c r="I217" s="554">
        <v>5.2094012226145727</v>
      </c>
      <c r="J217" s="555"/>
      <c r="K217" s="556"/>
      <c r="L217" s="552">
        <v>109</v>
      </c>
      <c r="M217" s="554">
        <v>0.82773284732505603</v>
      </c>
      <c r="N217" s="555"/>
      <c r="O217" s="556"/>
      <c r="P217" s="646">
        <v>795</v>
      </c>
      <c r="Q217" s="554">
        <v>6.0371340699396283</v>
      </c>
      <c r="R217" s="555"/>
      <c r="S217" s="557"/>
    </row>
    <row r="218" spans="1:19" s="488" customFormat="1" ht="14.25" customHeight="1" x14ac:dyDescent="0.2">
      <c r="A218" s="431" t="s">
        <v>827</v>
      </c>
      <c r="B218" s="432" t="s">
        <v>139</v>
      </c>
      <c r="C218" s="423" t="s">
        <v>1134</v>
      </c>
      <c r="D218" s="423"/>
      <c r="E218" s="644">
        <v>54.26</v>
      </c>
      <c r="F218" s="552">
        <v>14</v>
      </c>
      <c r="G218" s="553">
        <v>76</v>
      </c>
      <c r="H218" s="552">
        <v>90</v>
      </c>
      <c r="I218" s="554">
        <v>1.6586804275709548</v>
      </c>
      <c r="J218" s="555"/>
      <c r="K218" s="556"/>
      <c r="L218" s="552">
        <v>37</v>
      </c>
      <c r="M218" s="554">
        <v>0.68190195355694805</v>
      </c>
      <c r="N218" s="555"/>
      <c r="O218" s="556"/>
      <c r="P218" s="646">
        <v>127</v>
      </c>
      <c r="Q218" s="554">
        <v>2.340582381127903</v>
      </c>
      <c r="R218" s="555"/>
      <c r="S218" s="557"/>
    </row>
    <row r="219" spans="1:19" s="488" customFormat="1" ht="14.25" customHeight="1" x14ac:dyDescent="0.2">
      <c r="A219" s="431" t="s">
        <v>806</v>
      </c>
      <c r="B219" s="432" t="s">
        <v>118</v>
      </c>
      <c r="C219" s="423" t="s">
        <v>1130</v>
      </c>
      <c r="D219" s="423"/>
      <c r="E219" s="644">
        <v>21.459</v>
      </c>
      <c r="F219" s="552">
        <v>35</v>
      </c>
      <c r="G219" s="553">
        <v>35</v>
      </c>
      <c r="H219" s="552">
        <v>70</v>
      </c>
      <c r="I219" s="554">
        <v>3.262034577566522</v>
      </c>
      <c r="J219" s="555"/>
      <c r="K219" s="556"/>
      <c r="L219" s="552">
        <v>18</v>
      </c>
      <c r="M219" s="554">
        <v>0.83880889137424863</v>
      </c>
      <c r="N219" s="555"/>
      <c r="O219" s="556"/>
      <c r="P219" s="646">
        <v>88</v>
      </c>
      <c r="Q219" s="554">
        <v>4.1008434689407709</v>
      </c>
      <c r="R219" s="555"/>
      <c r="S219" s="557"/>
    </row>
    <row r="220" spans="1:19" s="488" customFormat="1" ht="14.25" customHeight="1" x14ac:dyDescent="0.2">
      <c r="A220" s="431" t="s">
        <v>733</v>
      </c>
      <c r="B220" s="432" t="s">
        <v>45</v>
      </c>
      <c r="C220" s="423" t="s">
        <v>1129</v>
      </c>
      <c r="D220" s="423"/>
      <c r="E220" s="644">
        <v>93.164000000000001</v>
      </c>
      <c r="F220" s="552">
        <v>1486</v>
      </c>
      <c r="G220" s="553">
        <v>556</v>
      </c>
      <c r="H220" s="552">
        <v>2042</v>
      </c>
      <c r="I220" s="554">
        <v>21.918337555278864</v>
      </c>
      <c r="J220" s="555"/>
      <c r="K220" s="556"/>
      <c r="L220" s="552">
        <v>4</v>
      </c>
      <c r="M220" s="554">
        <v>4.2935039285560944E-2</v>
      </c>
      <c r="N220" s="555"/>
      <c r="O220" s="556"/>
      <c r="P220" s="646">
        <v>2046</v>
      </c>
      <c r="Q220" s="554">
        <v>21.961272594564424</v>
      </c>
      <c r="R220" s="555"/>
      <c r="S220" s="557"/>
    </row>
    <row r="221" spans="1:19" s="488" customFormat="1" ht="14.25" customHeight="1" x14ac:dyDescent="0.2">
      <c r="A221" s="431" t="s">
        <v>964</v>
      </c>
      <c r="B221" s="432" t="s">
        <v>275</v>
      </c>
      <c r="C221" s="423" t="s">
        <v>1128</v>
      </c>
      <c r="D221" s="423"/>
      <c r="E221" s="644">
        <v>59.372999999999998</v>
      </c>
      <c r="F221" s="558">
        <v>489</v>
      </c>
      <c r="G221" s="559">
        <v>618</v>
      </c>
      <c r="H221" s="552">
        <v>1107</v>
      </c>
      <c r="I221" s="554">
        <v>18.644838562983175</v>
      </c>
      <c r="J221" s="555">
        <v>4</v>
      </c>
      <c r="K221" s="556"/>
      <c r="L221" s="552">
        <v>0</v>
      </c>
      <c r="M221" s="554">
        <v>0</v>
      </c>
      <c r="N221" s="555"/>
      <c r="O221" s="556"/>
      <c r="P221" s="647">
        <v>1107</v>
      </c>
      <c r="Q221" s="554">
        <v>18.644838562983175</v>
      </c>
      <c r="R221" s="555">
        <v>4</v>
      </c>
      <c r="S221" s="557"/>
    </row>
    <row r="222" spans="1:19" s="488" customFormat="1" ht="14.25" customHeight="1" x14ac:dyDescent="0.2">
      <c r="A222" s="431" t="s">
        <v>734</v>
      </c>
      <c r="B222" s="432" t="s">
        <v>46</v>
      </c>
      <c r="C222" s="423" t="s">
        <v>1129</v>
      </c>
      <c r="D222" s="423"/>
      <c r="E222" s="644">
        <v>38.314999999999998</v>
      </c>
      <c r="F222" s="552">
        <v>36</v>
      </c>
      <c r="G222" s="553">
        <v>156</v>
      </c>
      <c r="H222" s="552">
        <v>192</v>
      </c>
      <c r="I222" s="554">
        <v>5.011092261516378</v>
      </c>
      <c r="J222" s="555"/>
      <c r="K222" s="556"/>
      <c r="L222" s="552">
        <v>0</v>
      </c>
      <c r="M222" s="554">
        <v>0</v>
      </c>
      <c r="N222" s="555"/>
      <c r="O222" s="556"/>
      <c r="P222" s="646">
        <v>192</v>
      </c>
      <c r="Q222" s="554">
        <v>5.011092261516378</v>
      </c>
      <c r="R222" s="555"/>
      <c r="S222" s="557"/>
    </row>
    <row r="223" spans="1:19" s="488" customFormat="1" ht="14.25" customHeight="1" x14ac:dyDescent="0.2">
      <c r="A223" s="431" t="s">
        <v>878</v>
      </c>
      <c r="B223" s="432" t="s">
        <v>189</v>
      </c>
      <c r="C223" s="423" t="s">
        <v>1131</v>
      </c>
      <c r="D223" s="423"/>
      <c r="E223" s="644">
        <v>79.102999999999994</v>
      </c>
      <c r="F223" s="552">
        <v>56</v>
      </c>
      <c r="G223" s="553">
        <v>97</v>
      </c>
      <c r="H223" s="552">
        <v>153</v>
      </c>
      <c r="I223" s="554">
        <v>1.934187072550978</v>
      </c>
      <c r="J223" s="555"/>
      <c r="K223" s="556"/>
      <c r="L223" s="552">
        <v>34</v>
      </c>
      <c r="M223" s="554">
        <v>0.42981934945577288</v>
      </c>
      <c r="N223" s="555"/>
      <c r="O223" s="556"/>
      <c r="P223" s="646">
        <v>187</v>
      </c>
      <c r="Q223" s="554">
        <v>2.3640064220067507</v>
      </c>
      <c r="R223" s="555"/>
      <c r="S223" s="557"/>
    </row>
    <row r="224" spans="1:19" s="488" customFormat="1" ht="14.25" customHeight="1" x14ac:dyDescent="0.2">
      <c r="A224" s="431" t="s">
        <v>1014</v>
      </c>
      <c r="B224" s="432" t="s">
        <v>326</v>
      </c>
      <c r="C224" s="423" t="s">
        <v>1133</v>
      </c>
      <c r="D224" s="423"/>
      <c r="E224" s="644">
        <v>113.339</v>
      </c>
      <c r="F224" s="552">
        <v>380</v>
      </c>
      <c r="G224" s="553">
        <v>549</v>
      </c>
      <c r="H224" s="552">
        <v>929</v>
      </c>
      <c r="I224" s="554">
        <v>8.1966489910798579</v>
      </c>
      <c r="J224" s="555"/>
      <c r="K224" s="556"/>
      <c r="L224" s="552">
        <v>6</v>
      </c>
      <c r="M224" s="554">
        <v>5.2938529544111032E-2</v>
      </c>
      <c r="N224" s="555"/>
      <c r="O224" s="556"/>
      <c r="P224" s="646">
        <v>935</v>
      </c>
      <c r="Q224" s="554">
        <v>8.2495875206239688</v>
      </c>
      <c r="R224" s="555"/>
      <c r="S224" s="557"/>
    </row>
    <row r="225" spans="1:19" s="488" customFormat="1" ht="14.25" customHeight="1" x14ac:dyDescent="0.2">
      <c r="A225" s="431" t="s">
        <v>1015</v>
      </c>
      <c r="B225" s="432" t="s">
        <v>327</v>
      </c>
      <c r="C225" s="423" t="s">
        <v>1133</v>
      </c>
      <c r="D225" s="423"/>
      <c r="E225" s="644">
        <v>66.16</v>
      </c>
      <c r="F225" s="552">
        <v>173</v>
      </c>
      <c r="G225" s="553">
        <v>270</v>
      </c>
      <c r="H225" s="552">
        <v>443</v>
      </c>
      <c r="I225" s="554">
        <v>6.6958887545344625</v>
      </c>
      <c r="J225" s="555"/>
      <c r="K225" s="556"/>
      <c r="L225" s="552">
        <v>19</v>
      </c>
      <c r="M225" s="554">
        <v>0.28718258766626364</v>
      </c>
      <c r="N225" s="555"/>
      <c r="O225" s="556"/>
      <c r="P225" s="646">
        <v>462</v>
      </c>
      <c r="Q225" s="554">
        <v>6.9830713422007262</v>
      </c>
      <c r="R225" s="555"/>
      <c r="S225" s="557"/>
    </row>
    <row r="226" spans="1:19" s="488" customFormat="1" ht="14.25" customHeight="1" x14ac:dyDescent="0.2">
      <c r="A226" s="431" t="s">
        <v>965</v>
      </c>
      <c r="B226" s="432" t="s">
        <v>276</v>
      </c>
      <c r="C226" s="423" t="s">
        <v>1128</v>
      </c>
      <c r="D226" s="423"/>
      <c r="E226" s="644">
        <v>89.527000000000001</v>
      </c>
      <c r="F226" s="552">
        <v>505</v>
      </c>
      <c r="G226" s="553">
        <v>84</v>
      </c>
      <c r="H226" s="552">
        <v>589</v>
      </c>
      <c r="I226" s="554">
        <v>6.5790208540440309</v>
      </c>
      <c r="J226" s="555"/>
      <c r="K226" s="556"/>
      <c r="L226" s="552">
        <v>0</v>
      </c>
      <c r="M226" s="554">
        <v>0</v>
      </c>
      <c r="N226" s="555"/>
      <c r="O226" s="556"/>
      <c r="P226" s="646">
        <v>589</v>
      </c>
      <c r="Q226" s="554">
        <v>6.5790208540440309</v>
      </c>
      <c r="R226" s="555"/>
      <c r="S226" s="557"/>
    </row>
    <row r="227" spans="1:19" s="488" customFormat="1" ht="14.25" customHeight="1" x14ac:dyDescent="0.2">
      <c r="A227" s="431" t="s">
        <v>735</v>
      </c>
      <c r="B227" s="432" t="s">
        <v>47</v>
      </c>
      <c r="C227" s="423" t="s">
        <v>1129</v>
      </c>
      <c r="D227" s="423"/>
      <c r="E227" s="644">
        <v>58.439</v>
      </c>
      <c r="F227" s="552">
        <v>163</v>
      </c>
      <c r="G227" s="553">
        <v>305</v>
      </c>
      <c r="H227" s="552">
        <v>468</v>
      </c>
      <c r="I227" s="554">
        <v>8.0083505877923997</v>
      </c>
      <c r="J227" s="555"/>
      <c r="K227" s="556"/>
      <c r="L227" s="552">
        <v>2</v>
      </c>
      <c r="M227" s="554">
        <v>3.422372046065128E-2</v>
      </c>
      <c r="N227" s="555"/>
      <c r="O227" s="556"/>
      <c r="P227" s="646">
        <v>470</v>
      </c>
      <c r="Q227" s="554">
        <v>8.0425743082530499</v>
      </c>
      <c r="R227" s="555"/>
      <c r="S227" s="557"/>
    </row>
    <row r="228" spans="1:19" s="488" customFormat="1" ht="14.25" customHeight="1" x14ac:dyDescent="0.2">
      <c r="A228" s="431" t="s">
        <v>1016</v>
      </c>
      <c r="B228" s="432" t="s">
        <v>328</v>
      </c>
      <c r="C228" s="423" t="s">
        <v>1133</v>
      </c>
      <c r="D228" s="423"/>
      <c r="E228" s="644">
        <v>20.163</v>
      </c>
      <c r="F228" s="552">
        <v>153</v>
      </c>
      <c r="G228" s="553">
        <v>39</v>
      </c>
      <c r="H228" s="552">
        <v>192</v>
      </c>
      <c r="I228" s="554">
        <v>9.5223925011159061</v>
      </c>
      <c r="J228" s="555"/>
      <c r="K228" s="556"/>
      <c r="L228" s="552">
        <v>18</v>
      </c>
      <c r="M228" s="554">
        <v>0.89272429697961608</v>
      </c>
      <c r="N228" s="555"/>
      <c r="O228" s="556"/>
      <c r="P228" s="646">
        <v>210</v>
      </c>
      <c r="Q228" s="554">
        <v>10.415116798095521</v>
      </c>
      <c r="R228" s="555"/>
      <c r="S228" s="557"/>
    </row>
    <row r="229" spans="1:19" s="488" customFormat="1" ht="14.25" customHeight="1" x14ac:dyDescent="0.2">
      <c r="A229" s="431" t="s">
        <v>966</v>
      </c>
      <c r="B229" s="432" t="s">
        <v>277</v>
      </c>
      <c r="C229" s="423" t="s">
        <v>1128</v>
      </c>
      <c r="D229" s="423"/>
      <c r="E229" s="644">
        <v>66.13</v>
      </c>
      <c r="F229" s="552">
        <v>62</v>
      </c>
      <c r="G229" s="553">
        <v>202</v>
      </c>
      <c r="H229" s="552">
        <v>264</v>
      </c>
      <c r="I229" s="554">
        <v>3.9921367004385306</v>
      </c>
      <c r="J229" s="555"/>
      <c r="K229" s="556"/>
      <c r="L229" s="552">
        <v>0</v>
      </c>
      <c r="M229" s="554">
        <v>0</v>
      </c>
      <c r="N229" s="555"/>
      <c r="O229" s="556"/>
      <c r="P229" s="646">
        <v>264</v>
      </c>
      <c r="Q229" s="554">
        <v>3.9921367004385306</v>
      </c>
      <c r="R229" s="555"/>
      <c r="S229" s="557"/>
    </row>
    <row r="230" spans="1:19" s="488" customFormat="1" ht="14.25" customHeight="1" x14ac:dyDescent="0.2">
      <c r="A230" s="431" t="s">
        <v>920</v>
      </c>
      <c r="B230" s="432" t="s">
        <v>231</v>
      </c>
      <c r="C230" s="423" t="s">
        <v>1166</v>
      </c>
      <c r="D230" s="423"/>
      <c r="E230" s="644">
        <v>109.63200000000001</v>
      </c>
      <c r="F230" s="552">
        <v>1474</v>
      </c>
      <c r="G230" s="553">
        <v>381</v>
      </c>
      <c r="H230" s="552">
        <v>1855</v>
      </c>
      <c r="I230" s="554">
        <v>16.920242265032108</v>
      </c>
      <c r="J230" s="555"/>
      <c r="K230" s="556"/>
      <c r="L230" s="552">
        <v>2</v>
      </c>
      <c r="M230" s="554">
        <v>1.8242848803269117E-2</v>
      </c>
      <c r="N230" s="555"/>
      <c r="O230" s="556"/>
      <c r="P230" s="646">
        <v>1857</v>
      </c>
      <c r="Q230" s="554">
        <v>16.938485113835377</v>
      </c>
      <c r="R230" s="555"/>
      <c r="S230" s="557"/>
    </row>
    <row r="231" spans="1:19" s="488" customFormat="1" ht="14.25" customHeight="1" x14ac:dyDescent="0.2">
      <c r="A231" s="431" t="s">
        <v>708</v>
      </c>
      <c r="B231" s="432" t="s">
        <v>20</v>
      </c>
      <c r="C231" s="423" t="s">
        <v>1135</v>
      </c>
      <c r="D231" s="423"/>
      <c r="E231" s="644">
        <v>60.374000000000002</v>
      </c>
      <c r="F231" s="552">
        <v>190</v>
      </c>
      <c r="G231" s="553">
        <v>300</v>
      </c>
      <c r="H231" s="552">
        <v>490</v>
      </c>
      <c r="I231" s="554">
        <v>8.1160764567529071</v>
      </c>
      <c r="J231" s="555"/>
      <c r="K231" s="556"/>
      <c r="L231" s="552">
        <v>4</v>
      </c>
      <c r="M231" s="554">
        <v>6.6253685361248218E-2</v>
      </c>
      <c r="N231" s="555"/>
      <c r="O231" s="556"/>
      <c r="P231" s="646">
        <v>494</v>
      </c>
      <c r="Q231" s="554">
        <v>8.1823301421141554</v>
      </c>
      <c r="R231" s="555"/>
      <c r="S231" s="557"/>
    </row>
    <row r="232" spans="1:19" s="488" customFormat="1" ht="14.25" customHeight="1" x14ac:dyDescent="0.2">
      <c r="A232" s="431" t="s">
        <v>828</v>
      </c>
      <c r="B232" s="432" t="s">
        <v>140</v>
      </c>
      <c r="C232" s="423" t="s">
        <v>1134</v>
      </c>
      <c r="D232" s="423"/>
      <c r="E232" s="644">
        <v>35.558999999999997</v>
      </c>
      <c r="F232" s="552">
        <v>64</v>
      </c>
      <c r="G232" s="553">
        <v>102</v>
      </c>
      <c r="H232" s="552">
        <v>166</v>
      </c>
      <c r="I232" s="554">
        <v>4.6682977586546306</v>
      </c>
      <c r="J232" s="555"/>
      <c r="K232" s="556"/>
      <c r="L232" s="552">
        <v>33</v>
      </c>
      <c r="M232" s="554">
        <v>0.92803509660001693</v>
      </c>
      <c r="N232" s="555"/>
      <c r="O232" s="556"/>
      <c r="P232" s="646">
        <v>199</v>
      </c>
      <c r="Q232" s="554">
        <v>5.5963328552546479</v>
      </c>
      <c r="R232" s="555"/>
      <c r="S232" s="557"/>
    </row>
    <row r="233" spans="1:19" s="488" customFormat="1" ht="14.25" customHeight="1" x14ac:dyDescent="0.2">
      <c r="A233" s="431" t="s">
        <v>967</v>
      </c>
      <c r="B233" s="432" t="s">
        <v>278</v>
      </c>
      <c r="C233" s="423" t="s">
        <v>1128</v>
      </c>
      <c r="D233" s="423"/>
      <c r="E233" s="644">
        <v>59.500999999999998</v>
      </c>
      <c r="F233" s="552">
        <v>58</v>
      </c>
      <c r="G233" s="553">
        <v>217</v>
      </c>
      <c r="H233" s="552">
        <v>275</v>
      </c>
      <c r="I233" s="554">
        <v>4.6217710626712156</v>
      </c>
      <c r="J233" s="555"/>
      <c r="K233" s="556"/>
      <c r="L233" s="552">
        <v>6</v>
      </c>
      <c r="M233" s="554">
        <v>0.10083864136737199</v>
      </c>
      <c r="N233" s="555"/>
      <c r="O233" s="556"/>
      <c r="P233" s="646">
        <v>281</v>
      </c>
      <c r="Q233" s="554">
        <v>4.7226097040385877</v>
      </c>
      <c r="R233" s="555"/>
      <c r="S233" s="557"/>
    </row>
    <row r="234" spans="1:19" s="488" customFormat="1" ht="14.25" customHeight="1" x14ac:dyDescent="0.2">
      <c r="A234" s="431" t="s">
        <v>736</v>
      </c>
      <c r="B234" s="432" t="s">
        <v>48</v>
      </c>
      <c r="C234" s="423" t="s">
        <v>1129</v>
      </c>
      <c r="D234" s="423"/>
      <c r="E234" s="644">
        <v>25.14</v>
      </c>
      <c r="F234" s="552">
        <v>3</v>
      </c>
      <c r="G234" s="553">
        <v>34</v>
      </c>
      <c r="H234" s="552">
        <v>37</v>
      </c>
      <c r="I234" s="554">
        <v>1.4717581543357199</v>
      </c>
      <c r="J234" s="555"/>
      <c r="K234" s="556"/>
      <c r="L234" s="552">
        <v>0</v>
      </c>
      <c r="M234" s="554">
        <v>0</v>
      </c>
      <c r="N234" s="555"/>
      <c r="O234" s="556"/>
      <c r="P234" s="646">
        <v>37</v>
      </c>
      <c r="Q234" s="554">
        <v>1.4717581543357199</v>
      </c>
      <c r="R234" s="555"/>
      <c r="S234" s="557"/>
    </row>
    <row r="235" spans="1:19" s="488" customFormat="1" ht="14.25" customHeight="1" x14ac:dyDescent="0.2">
      <c r="A235" s="431" t="s">
        <v>921</v>
      </c>
      <c r="B235" s="432" t="s">
        <v>232</v>
      </c>
      <c r="C235" s="423" t="s">
        <v>1166</v>
      </c>
      <c r="D235" s="423"/>
      <c r="E235" s="644">
        <v>85.027000000000001</v>
      </c>
      <c r="F235" s="552">
        <v>79</v>
      </c>
      <c r="G235" s="553">
        <v>83</v>
      </c>
      <c r="H235" s="552">
        <v>162</v>
      </c>
      <c r="I235" s="554">
        <v>1.9052771472591059</v>
      </c>
      <c r="J235" s="555"/>
      <c r="K235" s="556"/>
      <c r="L235" s="552">
        <v>3</v>
      </c>
      <c r="M235" s="554">
        <v>3.5282910134427886E-2</v>
      </c>
      <c r="N235" s="555"/>
      <c r="O235" s="556"/>
      <c r="P235" s="646">
        <v>165</v>
      </c>
      <c r="Q235" s="554">
        <v>1.9405600573935338</v>
      </c>
      <c r="R235" s="555"/>
      <c r="S235" s="557"/>
    </row>
    <row r="236" spans="1:19" s="488" customFormat="1" ht="14.25" customHeight="1" x14ac:dyDescent="0.2">
      <c r="A236" s="431" t="s">
        <v>766</v>
      </c>
      <c r="B236" s="432" t="s">
        <v>78</v>
      </c>
      <c r="C236" s="423" t="s">
        <v>1132</v>
      </c>
      <c r="D236" s="423"/>
      <c r="E236" s="644">
        <v>21.414999999999999</v>
      </c>
      <c r="F236" s="552">
        <v>423</v>
      </c>
      <c r="G236" s="553">
        <v>108</v>
      </c>
      <c r="H236" s="552">
        <v>531</v>
      </c>
      <c r="I236" s="554">
        <v>24.795703945832361</v>
      </c>
      <c r="J236" s="555"/>
      <c r="K236" s="556"/>
      <c r="L236" s="552">
        <v>12</v>
      </c>
      <c r="M236" s="554">
        <v>0.56035489143123984</v>
      </c>
      <c r="N236" s="555"/>
      <c r="O236" s="556"/>
      <c r="P236" s="646">
        <v>543</v>
      </c>
      <c r="Q236" s="554">
        <v>25.3560588372636</v>
      </c>
      <c r="R236" s="555"/>
      <c r="S236" s="557"/>
    </row>
    <row r="237" spans="1:19" s="488" customFormat="1" ht="14.25" customHeight="1" x14ac:dyDescent="0.2">
      <c r="A237" s="431" t="s">
        <v>737</v>
      </c>
      <c r="B237" s="432" t="s">
        <v>49</v>
      </c>
      <c r="C237" s="423" t="s">
        <v>1129</v>
      </c>
      <c r="D237" s="423"/>
      <c r="E237" s="644">
        <v>89.822000000000003</v>
      </c>
      <c r="F237" s="552">
        <v>1106</v>
      </c>
      <c r="G237" s="553">
        <v>398</v>
      </c>
      <c r="H237" s="552">
        <v>1504</v>
      </c>
      <c r="I237" s="554">
        <v>16.744227472111508</v>
      </c>
      <c r="J237" s="555"/>
      <c r="K237" s="556"/>
      <c r="L237" s="552">
        <v>73</v>
      </c>
      <c r="M237" s="554">
        <v>0.81271848767562505</v>
      </c>
      <c r="N237" s="555"/>
      <c r="O237" s="556"/>
      <c r="P237" s="646">
        <v>1577</v>
      </c>
      <c r="Q237" s="554">
        <v>17.556945959787136</v>
      </c>
      <c r="R237" s="555"/>
      <c r="S237" s="557"/>
    </row>
    <row r="238" spans="1:19" s="488" customFormat="1" ht="14.25" customHeight="1" x14ac:dyDescent="0.2">
      <c r="A238" s="431" t="s">
        <v>879</v>
      </c>
      <c r="B238" s="432" t="s">
        <v>190</v>
      </c>
      <c r="C238" s="423" t="s">
        <v>1131</v>
      </c>
      <c r="D238" s="423"/>
      <c r="E238" s="644">
        <v>34.734999999999999</v>
      </c>
      <c r="F238" s="552">
        <v>13</v>
      </c>
      <c r="G238" s="553">
        <v>24</v>
      </c>
      <c r="H238" s="552">
        <v>37</v>
      </c>
      <c r="I238" s="554">
        <v>1.0652080034547287</v>
      </c>
      <c r="J238" s="555"/>
      <c r="K238" s="556"/>
      <c r="L238" s="552">
        <v>0</v>
      </c>
      <c r="M238" s="554">
        <v>0</v>
      </c>
      <c r="N238" s="555"/>
      <c r="O238" s="556"/>
      <c r="P238" s="646">
        <v>37</v>
      </c>
      <c r="Q238" s="554">
        <v>1.0652080034547287</v>
      </c>
      <c r="R238" s="555"/>
      <c r="S238" s="557"/>
    </row>
    <row r="239" spans="1:19" s="488" customFormat="1" ht="14.25" customHeight="1" x14ac:dyDescent="0.2">
      <c r="A239" s="431" t="s">
        <v>738</v>
      </c>
      <c r="B239" s="432" t="s">
        <v>50</v>
      </c>
      <c r="C239" s="423" t="s">
        <v>1129</v>
      </c>
      <c r="D239" s="423"/>
      <c r="E239" s="644">
        <v>30.114999999999998</v>
      </c>
      <c r="F239" s="552">
        <v>15</v>
      </c>
      <c r="G239" s="553">
        <v>122</v>
      </c>
      <c r="H239" s="552">
        <v>137</v>
      </c>
      <c r="I239" s="554">
        <v>4.5492279594886265</v>
      </c>
      <c r="J239" s="555"/>
      <c r="K239" s="556"/>
      <c r="L239" s="552">
        <v>0</v>
      </c>
      <c r="M239" s="554">
        <v>0</v>
      </c>
      <c r="N239" s="555"/>
      <c r="O239" s="556"/>
      <c r="P239" s="646">
        <v>137</v>
      </c>
      <c r="Q239" s="554">
        <v>4.5492279594886265</v>
      </c>
      <c r="R239" s="555"/>
      <c r="S239" s="557"/>
    </row>
    <row r="240" spans="1:19" s="488" customFormat="1" ht="14.25" customHeight="1" x14ac:dyDescent="0.2">
      <c r="A240" s="431" t="s">
        <v>968</v>
      </c>
      <c r="B240" s="432" t="s">
        <v>279</v>
      </c>
      <c r="C240" s="423" t="s">
        <v>1128</v>
      </c>
      <c r="D240" s="423"/>
      <c r="E240" s="644">
        <v>42.662999999999997</v>
      </c>
      <c r="F240" s="552">
        <v>196</v>
      </c>
      <c r="G240" s="553">
        <v>67</v>
      </c>
      <c r="H240" s="552">
        <v>263</v>
      </c>
      <c r="I240" s="554">
        <v>6.164592269648173</v>
      </c>
      <c r="J240" s="555"/>
      <c r="K240" s="556"/>
      <c r="L240" s="552">
        <v>14</v>
      </c>
      <c r="M240" s="554">
        <v>0.32815320066568221</v>
      </c>
      <c r="N240" s="555"/>
      <c r="O240" s="556"/>
      <c r="P240" s="646">
        <v>277</v>
      </c>
      <c r="Q240" s="554">
        <v>6.4927454703138556</v>
      </c>
      <c r="R240" s="555"/>
      <c r="S240" s="557"/>
    </row>
    <row r="241" spans="1:19" s="488" customFormat="1" ht="14.25" customHeight="1" x14ac:dyDescent="0.2">
      <c r="A241" s="431" t="s">
        <v>767</v>
      </c>
      <c r="B241" s="432" t="s">
        <v>79</v>
      </c>
      <c r="C241" s="423" t="s">
        <v>1132</v>
      </c>
      <c r="D241" s="423"/>
      <c r="E241" s="644">
        <v>110.93</v>
      </c>
      <c r="F241" s="552">
        <v>105</v>
      </c>
      <c r="G241" s="553">
        <v>500</v>
      </c>
      <c r="H241" s="552">
        <v>605</v>
      </c>
      <c r="I241" s="554">
        <v>5.453889840439917</v>
      </c>
      <c r="J241" s="555"/>
      <c r="K241" s="556"/>
      <c r="L241" s="552">
        <v>4</v>
      </c>
      <c r="M241" s="554">
        <v>3.6058775804561433E-2</v>
      </c>
      <c r="N241" s="555"/>
      <c r="O241" s="556"/>
      <c r="P241" s="646">
        <v>609</v>
      </c>
      <c r="Q241" s="554">
        <v>5.4899486162444777</v>
      </c>
      <c r="R241" s="555"/>
      <c r="S241" s="557"/>
    </row>
    <row r="242" spans="1:19" s="488" customFormat="1" ht="14.25" customHeight="1" x14ac:dyDescent="0.2">
      <c r="A242" s="431" t="s">
        <v>829</v>
      </c>
      <c r="B242" s="432" t="s">
        <v>141</v>
      </c>
      <c r="C242" s="423" t="s">
        <v>1134</v>
      </c>
      <c r="D242" s="423"/>
      <c r="E242" s="644">
        <v>43.972999999999999</v>
      </c>
      <c r="F242" s="552">
        <v>60</v>
      </c>
      <c r="G242" s="553">
        <v>53</v>
      </c>
      <c r="H242" s="552">
        <v>113</v>
      </c>
      <c r="I242" s="554">
        <v>2.5697587155754666</v>
      </c>
      <c r="J242" s="555"/>
      <c r="K242" s="556"/>
      <c r="L242" s="552">
        <v>8</v>
      </c>
      <c r="M242" s="554">
        <v>0.18192982057171447</v>
      </c>
      <c r="N242" s="555"/>
      <c r="O242" s="556"/>
      <c r="P242" s="646">
        <v>121</v>
      </c>
      <c r="Q242" s="554">
        <v>2.7516885361471815</v>
      </c>
      <c r="R242" s="555"/>
      <c r="S242" s="557"/>
    </row>
    <row r="243" spans="1:19" s="488" customFormat="1" ht="14.25" customHeight="1" x14ac:dyDescent="0.2">
      <c r="A243" s="431" t="s">
        <v>969</v>
      </c>
      <c r="B243" s="432" t="s">
        <v>280</v>
      </c>
      <c r="C243" s="423" t="s">
        <v>1128</v>
      </c>
      <c r="D243" s="423"/>
      <c r="E243" s="644">
        <v>34.945999999999998</v>
      </c>
      <c r="F243" s="552">
        <v>39</v>
      </c>
      <c r="G243" s="553">
        <v>51</v>
      </c>
      <c r="H243" s="552">
        <v>90</v>
      </c>
      <c r="I243" s="554">
        <v>2.5754020488754081</v>
      </c>
      <c r="J243" s="555"/>
      <c r="K243" s="556"/>
      <c r="L243" s="552">
        <v>4</v>
      </c>
      <c r="M243" s="554">
        <v>0.11446231328335146</v>
      </c>
      <c r="N243" s="555"/>
      <c r="O243" s="556"/>
      <c r="P243" s="646">
        <v>94</v>
      </c>
      <c r="Q243" s="554">
        <v>2.6898643621587595</v>
      </c>
      <c r="R243" s="555"/>
      <c r="S243" s="557"/>
    </row>
    <row r="244" spans="1:19" s="488" customFormat="1" ht="14.25" customHeight="1" x14ac:dyDescent="0.2">
      <c r="A244" s="431" t="s">
        <v>807</v>
      </c>
      <c r="B244" s="432" t="s">
        <v>119</v>
      </c>
      <c r="C244" s="423" t="s">
        <v>1130</v>
      </c>
      <c r="D244" s="423"/>
      <c r="E244" s="644">
        <v>48.097999999999999</v>
      </c>
      <c r="F244" s="552">
        <v>36</v>
      </c>
      <c r="G244" s="553">
        <v>205</v>
      </c>
      <c r="H244" s="552">
        <v>241</v>
      </c>
      <c r="I244" s="554">
        <v>5.0106033514907065</v>
      </c>
      <c r="J244" s="555"/>
      <c r="K244" s="556"/>
      <c r="L244" s="552">
        <v>0</v>
      </c>
      <c r="M244" s="554">
        <v>0</v>
      </c>
      <c r="N244" s="555"/>
      <c r="O244" s="556"/>
      <c r="P244" s="646">
        <v>241</v>
      </c>
      <c r="Q244" s="554">
        <v>5.0106033514907065</v>
      </c>
      <c r="R244" s="555"/>
      <c r="S244" s="557"/>
    </row>
    <row r="245" spans="1:19" s="488" customFormat="1" ht="14.25" customHeight="1" x14ac:dyDescent="0.2">
      <c r="A245" s="431" t="s">
        <v>970</v>
      </c>
      <c r="B245" s="432" t="s">
        <v>281</v>
      </c>
      <c r="C245" s="423" t="s">
        <v>1128</v>
      </c>
      <c r="D245" s="423"/>
      <c r="E245" s="644">
        <v>38.122999999999998</v>
      </c>
      <c r="F245" s="552">
        <v>112</v>
      </c>
      <c r="G245" s="553">
        <v>225</v>
      </c>
      <c r="H245" s="552">
        <v>337</v>
      </c>
      <c r="I245" s="554">
        <v>8.8398079899273405</v>
      </c>
      <c r="J245" s="555"/>
      <c r="K245" s="556"/>
      <c r="L245" s="552">
        <v>5</v>
      </c>
      <c r="M245" s="554">
        <v>0.13115442121553919</v>
      </c>
      <c r="N245" s="555"/>
      <c r="O245" s="556"/>
      <c r="P245" s="646">
        <v>342</v>
      </c>
      <c r="Q245" s="554">
        <v>8.9709624111428798</v>
      </c>
      <c r="R245" s="555"/>
      <c r="S245" s="557"/>
    </row>
    <row r="246" spans="1:19" s="488" customFormat="1" ht="14.25" customHeight="1" x14ac:dyDescent="0.2">
      <c r="A246" s="431" t="s">
        <v>808</v>
      </c>
      <c r="B246" s="432" t="s">
        <v>120</v>
      </c>
      <c r="C246" s="423" t="s">
        <v>1130</v>
      </c>
      <c r="D246" s="423"/>
      <c r="E246" s="644">
        <v>15.781000000000001</v>
      </c>
      <c r="F246" s="552">
        <v>408</v>
      </c>
      <c r="G246" s="553">
        <v>55</v>
      </c>
      <c r="H246" s="552">
        <v>463</v>
      </c>
      <c r="I246" s="554">
        <v>29.339078638869527</v>
      </c>
      <c r="J246" s="555"/>
      <c r="K246" s="556"/>
      <c r="L246" s="552">
        <v>10</v>
      </c>
      <c r="M246" s="554">
        <v>0.63367340472720357</v>
      </c>
      <c r="N246" s="555"/>
      <c r="O246" s="556"/>
      <c r="P246" s="646">
        <v>473</v>
      </c>
      <c r="Q246" s="554">
        <v>29.972752043596728</v>
      </c>
      <c r="R246" s="555"/>
      <c r="S246" s="557"/>
    </row>
    <row r="247" spans="1:19" s="488" customFormat="1" ht="14.25" customHeight="1" x14ac:dyDescent="0.2">
      <c r="A247" s="431" t="s">
        <v>768</v>
      </c>
      <c r="B247" s="432" t="s">
        <v>80</v>
      </c>
      <c r="C247" s="423" t="s">
        <v>1132</v>
      </c>
      <c r="D247" s="423"/>
      <c r="E247" s="644">
        <v>23.384</v>
      </c>
      <c r="F247" s="552">
        <v>79</v>
      </c>
      <c r="G247" s="553">
        <v>127</v>
      </c>
      <c r="H247" s="552">
        <v>206</v>
      </c>
      <c r="I247" s="554">
        <v>8.8094423537461513</v>
      </c>
      <c r="J247" s="555"/>
      <c r="K247" s="556"/>
      <c r="L247" s="552">
        <v>1</v>
      </c>
      <c r="M247" s="554">
        <v>4.2764283270612387E-2</v>
      </c>
      <c r="N247" s="555"/>
      <c r="O247" s="556"/>
      <c r="P247" s="646">
        <v>207</v>
      </c>
      <c r="Q247" s="554">
        <v>8.8522066370167636</v>
      </c>
      <c r="R247" s="555"/>
      <c r="S247" s="557"/>
    </row>
    <row r="248" spans="1:19" s="488" customFormat="1" ht="14.25" customHeight="1" x14ac:dyDescent="0.2">
      <c r="A248" s="431" t="s">
        <v>739</v>
      </c>
      <c r="B248" s="432" t="s">
        <v>51</v>
      </c>
      <c r="C248" s="423" t="s">
        <v>1129</v>
      </c>
      <c r="D248" s="423"/>
      <c r="E248" s="644">
        <v>111.08799999999999</v>
      </c>
      <c r="F248" s="552">
        <v>226</v>
      </c>
      <c r="G248" s="553">
        <v>505</v>
      </c>
      <c r="H248" s="552">
        <v>731</v>
      </c>
      <c r="I248" s="554">
        <v>6.5803687166930729</v>
      </c>
      <c r="J248" s="555"/>
      <c r="K248" s="556"/>
      <c r="L248" s="552">
        <v>46</v>
      </c>
      <c r="M248" s="554">
        <v>0.41408612991502236</v>
      </c>
      <c r="N248" s="555"/>
      <c r="O248" s="556"/>
      <c r="P248" s="646">
        <v>777</v>
      </c>
      <c r="Q248" s="554">
        <v>6.9944548466080949</v>
      </c>
      <c r="R248" s="555"/>
      <c r="S248" s="557"/>
    </row>
    <row r="249" spans="1:19" s="488" customFormat="1" ht="14.25" customHeight="1" x14ac:dyDescent="0.2">
      <c r="A249" s="431" t="s">
        <v>830</v>
      </c>
      <c r="B249" s="432" t="s">
        <v>142</v>
      </c>
      <c r="C249" s="423" t="s">
        <v>1134</v>
      </c>
      <c r="D249" s="423"/>
      <c r="E249" s="644">
        <v>127.538</v>
      </c>
      <c r="F249" s="552">
        <v>697</v>
      </c>
      <c r="G249" s="553">
        <v>591</v>
      </c>
      <c r="H249" s="552">
        <v>1288</v>
      </c>
      <c r="I249" s="554">
        <v>10.098950900907965</v>
      </c>
      <c r="J249" s="555"/>
      <c r="K249" s="556"/>
      <c r="L249" s="552">
        <v>17</v>
      </c>
      <c r="M249" s="554">
        <v>0.13329360661136289</v>
      </c>
      <c r="N249" s="555"/>
      <c r="O249" s="556"/>
      <c r="P249" s="646">
        <v>1305</v>
      </c>
      <c r="Q249" s="554">
        <v>10.232244507519328</v>
      </c>
      <c r="R249" s="555"/>
      <c r="S249" s="557"/>
    </row>
    <row r="250" spans="1:19" s="488" customFormat="1" ht="14.25" customHeight="1" x14ac:dyDescent="0.2">
      <c r="A250" s="431" t="s">
        <v>769</v>
      </c>
      <c r="B250" s="432" t="s">
        <v>81</v>
      </c>
      <c r="C250" s="423" t="s">
        <v>1132</v>
      </c>
      <c r="D250" s="423"/>
      <c r="E250" s="644">
        <v>49.777999999999999</v>
      </c>
      <c r="F250" s="552">
        <v>116</v>
      </c>
      <c r="G250" s="553">
        <v>434</v>
      </c>
      <c r="H250" s="552">
        <v>550</v>
      </c>
      <c r="I250" s="554">
        <v>11.049057816706176</v>
      </c>
      <c r="J250" s="555"/>
      <c r="K250" s="556"/>
      <c r="L250" s="552">
        <v>1</v>
      </c>
      <c r="M250" s="554">
        <v>2.0089196030374866E-2</v>
      </c>
      <c r="N250" s="555"/>
      <c r="O250" s="556"/>
      <c r="P250" s="646">
        <v>551</v>
      </c>
      <c r="Q250" s="554">
        <v>11.069147012736551</v>
      </c>
      <c r="R250" s="555"/>
      <c r="S250" s="557"/>
    </row>
    <row r="251" spans="1:19" s="488" customFormat="1" ht="14.25" customHeight="1" x14ac:dyDescent="0.2">
      <c r="A251" s="431" t="s">
        <v>1017</v>
      </c>
      <c r="B251" s="432" t="s">
        <v>329</v>
      </c>
      <c r="C251" s="423" t="s">
        <v>1133</v>
      </c>
      <c r="D251" s="423"/>
      <c r="E251" s="644">
        <v>52.137</v>
      </c>
      <c r="F251" s="552">
        <v>235</v>
      </c>
      <c r="G251" s="553">
        <v>260</v>
      </c>
      <c r="H251" s="552">
        <v>495</v>
      </c>
      <c r="I251" s="554">
        <v>9.4942171586397368</v>
      </c>
      <c r="J251" s="555"/>
      <c r="K251" s="556"/>
      <c r="L251" s="552">
        <v>3</v>
      </c>
      <c r="M251" s="554">
        <v>5.7540710052362047E-2</v>
      </c>
      <c r="N251" s="555"/>
      <c r="O251" s="556"/>
      <c r="P251" s="646">
        <v>498</v>
      </c>
      <c r="Q251" s="554">
        <v>9.5517578686920999</v>
      </c>
      <c r="R251" s="555"/>
      <c r="S251" s="557"/>
    </row>
    <row r="252" spans="1:19" s="488" customFormat="1" ht="14.25" customHeight="1" x14ac:dyDescent="0.2">
      <c r="A252" s="431" t="s">
        <v>740</v>
      </c>
      <c r="B252" s="432" t="s">
        <v>52</v>
      </c>
      <c r="C252" s="423" t="s">
        <v>1129</v>
      </c>
      <c r="D252" s="423"/>
      <c r="E252" s="644">
        <v>120.56100000000001</v>
      </c>
      <c r="F252" s="552">
        <v>40</v>
      </c>
      <c r="G252" s="553">
        <v>203</v>
      </c>
      <c r="H252" s="552">
        <v>243</v>
      </c>
      <c r="I252" s="554">
        <v>2.0155771766989323</v>
      </c>
      <c r="J252" s="555"/>
      <c r="K252" s="556"/>
      <c r="L252" s="552">
        <v>10</v>
      </c>
      <c r="M252" s="554">
        <v>8.2945562827116556E-2</v>
      </c>
      <c r="N252" s="555"/>
      <c r="O252" s="556"/>
      <c r="P252" s="646">
        <v>253</v>
      </c>
      <c r="Q252" s="554">
        <v>2.0985227395260488</v>
      </c>
      <c r="R252" s="555"/>
      <c r="S252" s="557"/>
    </row>
    <row r="253" spans="1:19" s="488" customFormat="1" ht="14.25" customHeight="1" x14ac:dyDescent="0.2">
      <c r="A253" s="431" t="s">
        <v>770</v>
      </c>
      <c r="B253" s="432" t="s">
        <v>82</v>
      </c>
      <c r="C253" s="423" t="s">
        <v>1132</v>
      </c>
      <c r="D253" s="423"/>
      <c r="E253" s="644">
        <v>36.314999999999998</v>
      </c>
      <c r="F253" s="552">
        <v>78</v>
      </c>
      <c r="G253" s="553">
        <v>175</v>
      </c>
      <c r="H253" s="552">
        <v>253</v>
      </c>
      <c r="I253" s="554">
        <v>6.9668181192344765</v>
      </c>
      <c r="J253" s="555"/>
      <c r="K253" s="556"/>
      <c r="L253" s="552">
        <v>12</v>
      </c>
      <c r="M253" s="554">
        <v>0.33044196612969851</v>
      </c>
      <c r="N253" s="555"/>
      <c r="O253" s="556"/>
      <c r="P253" s="646">
        <v>265</v>
      </c>
      <c r="Q253" s="554">
        <v>7.2972600853641749</v>
      </c>
      <c r="R253" s="555"/>
      <c r="S253" s="557"/>
    </row>
    <row r="254" spans="1:19" s="488" customFormat="1" ht="14.25" customHeight="1" x14ac:dyDescent="0.2">
      <c r="A254" s="431" t="s">
        <v>971</v>
      </c>
      <c r="B254" s="432" t="s">
        <v>282</v>
      </c>
      <c r="C254" s="423" t="s">
        <v>1128</v>
      </c>
      <c r="D254" s="423"/>
      <c r="E254" s="644">
        <v>49.274000000000001</v>
      </c>
      <c r="F254" s="552">
        <v>49</v>
      </c>
      <c r="G254" s="553">
        <v>172</v>
      </c>
      <c r="H254" s="552">
        <v>221</v>
      </c>
      <c r="I254" s="554">
        <v>4.4851240004870725</v>
      </c>
      <c r="J254" s="555"/>
      <c r="K254" s="556"/>
      <c r="L254" s="552">
        <v>5</v>
      </c>
      <c r="M254" s="554">
        <v>0.10147339367617811</v>
      </c>
      <c r="N254" s="555"/>
      <c r="O254" s="556"/>
      <c r="P254" s="646">
        <v>226</v>
      </c>
      <c r="Q254" s="554">
        <v>4.5865973941632507</v>
      </c>
      <c r="R254" s="555"/>
      <c r="S254" s="557"/>
    </row>
    <row r="255" spans="1:19" s="488" customFormat="1" ht="14.25" customHeight="1" x14ac:dyDescent="0.2">
      <c r="A255" s="431" t="s">
        <v>771</v>
      </c>
      <c r="B255" s="432" t="s">
        <v>83</v>
      </c>
      <c r="C255" s="423" t="s">
        <v>1132</v>
      </c>
      <c r="D255" s="423"/>
      <c r="E255" s="644">
        <v>239.46700000000001</v>
      </c>
      <c r="F255" s="552">
        <v>605</v>
      </c>
      <c r="G255" s="553">
        <v>1376</v>
      </c>
      <c r="H255" s="552">
        <v>1981</v>
      </c>
      <c r="I255" s="554">
        <v>8.2725385961322431</v>
      </c>
      <c r="J255" s="555"/>
      <c r="K255" s="556"/>
      <c r="L255" s="552">
        <v>309</v>
      </c>
      <c r="M255" s="554">
        <v>1.2903656871301681</v>
      </c>
      <c r="N255" s="555"/>
      <c r="O255" s="556"/>
      <c r="P255" s="646">
        <v>2290</v>
      </c>
      <c r="Q255" s="554">
        <v>9.5629042832624123</v>
      </c>
      <c r="R255" s="555"/>
      <c r="S255" s="557"/>
    </row>
    <row r="256" spans="1:19" s="488" customFormat="1" ht="14.25" customHeight="1" x14ac:dyDescent="0.2">
      <c r="A256" s="431" t="s">
        <v>972</v>
      </c>
      <c r="B256" s="432" t="s">
        <v>283</v>
      </c>
      <c r="C256" s="423" t="s">
        <v>1128</v>
      </c>
      <c r="D256" s="423"/>
      <c r="E256" s="644">
        <v>49.91</v>
      </c>
      <c r="F256" s="552">
        <v>47</v>
      </c>
      <c r="G256" s="553">
        <v>172</v>
      </c>
      <c r="H256" s="552">
        <v>219</v>
      </c>
      <c r="I256" s="554">
        <v>4.3878982167902221</v>
      </c>
      <c r="J256" s="555"/>
      <c r="K256" s="556"/>
      <c r="L256" s="552">
        <v>0</v>
      </c>
      <c r="M256" s="554">
        <v>0</v>
      </c>
      <c r="N256" s="555"/>
      <c r="O256" s="556"/>
      <c r="P256" s="646">
        <v>219</v>
      </c>
      <c r="Q256" s="554">
        <v>4.3878982167902221</v>
      </c>
      <c r="R256" s="555"/>
      <c r="S256" s="557"/>
    </row>
    <row r="257" spans="1:19" s="488" customFormat="1" ht="14.25" customHeight="1" x14ac:dyDescent="0.2">
      <c r="A257" s="431" t="s">
        <v>831</v>
      </c>
      <c r="B257" s="432" t="s">
        <v>143</v>
      </c>
      <c r="C257" s="423" t="s">
        <v>1134</v>
      </c>
      <c r="D257" s="423"/>
      <c r="E257" s="644">
        <v>135.511</v>
      </c>
      <c r="F257" s="552">
        <v>229</v>
      </c>
      <c r="G257" s="553">
        <v>262</v>
      </c>
      <c r="H257" s="552">
        <v>491</v>
      </c>
      <c r="I257" s="554">
        <v>3.6233220919334963</v>
      </c>
      <c r="J257" s="555"/>
      <c r="K257" s="556"/>
      <c r="L257" s="552">
        <v>6</v>
      </c>
      <c r="M257" s="554">
        <v>4.4276848373932746E-2</v>
      </c>
      <c r="N257" s="555"/>
      <c r="O257" s="556"/>
      <c r="P257" s="646">
        <v>497</v>
      </c>
      <c r="Q257" s="554">
        <v>3.6675989403074292</v>
      </c>
      <c r="R257" s="555"/>
      <c r="S257" s="557"/>
    </row>
    <row r="258" spans="1:19" s="488" customFormat="1" ht="14.25" customHeight="1" x14ac:dyDescent="0.2">
      <c r="A258" s="431" t="s">
        <v>973</v>
      </c>
      <c r="B258" s="432" t="s">
        <v>284</v>
      </c>
      <c r="C258" s="423" t="s">
        <v>1128</v>
      </c>
      <c r="D258" s="423"/>
      <c r="E258" s="644">
        <v>54.781999999999996</v>
      </c>
      <c r="F258" s="552">
        <v>34</v>
      </c>
      <c r="G258" s="553">
        <v>59</v>
      </c>
      <c r="H258" s="552">
        <v>93</v>
      </c>
      <c r="I258" s="554">
        <v>1.697637910262495</v>
      </c>
      <c r="J258" s="555"/>
      <c r="K258" s="556"/>
      <c r="L258" s="552">
        <v>3</v>
      </c>
      <c r="M258" s="554">
        <v>5.4762513234274036E-2</v>
      </c>
      <c r="N258" s="555"/>
      <c r="O258" s="556"/>
      <c r="P258" s="646">
        <v>96</v>
      </c>
      <c r="Q258" s="554">
        <v>1.7524004234967692</v>
      </c>
      <c r="R258" s="555"/>
      <c r="S258" s="557"/>
    </row>
    <row r="259" spans="1:19" s="488" customFormat="1" ht="14.25" customHeight="1" x14ac:dyDescent="0.2">
      <c r="A259" s="431" t="s">
        <v>832</v>
      </c>
      <c r="B259" s="432" t="s">
        <v>144</v>
      </c>
      <c r="C259" s="423" t="s">
        <v>1134</v>
      </c>
      <c r="D259" s="423"/>
      <c r="E259" s="644">
        <v>88.664000000000001</v>
      </c>
      <c r="F259" s="552">
        <v>245</v>
      </c>
      <c r="G259" s="553">
        <v>161</v>
      </c>
      <c r="H259" s="552">
        <v>406</v>
      </c>
      <c r="I259" s="554">
        <v>4.5790850852657226</v>
      </c>
      <c r="J259" s="555"/>
      <c r="K259" s="556"/>
      <c r="L259" s="552">
        <v>49</v>
      </c>
      <c r="M259" s="554">
        <v>0.55264819994586301</v>
      </c>
      <c r="N259" s="555"/>
      <c r="O259" s="556"/>
      <c r="P259" s="646">
        <v>455</v>
      </c>
      <c r="Q259" s="554">
        <v>5.1317332852115856</v>
      </c>
      <c r="R259" s="555"/>
      <c r="S259" s="557"/>
    </row>
    <row r="260" spans="1:19" s="488" customFormat="1" ht="14.25" customHeight="1" x14ac:dyDescent="0.2">
      <c r="A260" s="431" t="s">
        <v>974</v>
      </c>
      <c r="B260" s="432" t="s">
        <v>285</v>
      </c>
      <c r="C260" s="423" t="s">
        <v>1128</v>
      </c>
      <c r="D260" s="423"/>
      <c r="E260" s="644">
        <v>27.838999999999999</v>
      </c>
      <c r="F260" s="552">
        <v>1</v>
      </c>
      <c r="G260" s="553">
        <v>2</v>
      </c>
      <c r="H260" s="552">
        <v>3</v>
      </c>
      <c r="I260" s="554">
        <v>0.10776249146880276</v>
      </c>
      <c r="J260" s="555"/>
      <c r="K260" s="556"/>
      <c r="L260" s="552">
        <v>0</v>
      </c>
      <c r="M260" s="554">
        <v>0</v>
      </c>
      <c r="N260" s="555"/>
      <c r="O260" s="556"/>
      <c r="P260" s="646">
        <v>3</v>
      </c>
      <c r="Q260" s="554">
        <v>0.10776249146880276</v>
      </c>
      <c r="R260" s="555"/>
      <c r="S260" s="557"/>
    </row>
    <row r="261" spans="1:19" s="488" customFormat="1" ht="14.25" customHeight="1" x14ac:dyDescent="0.2">
      <c r="A261" s="431" t="s">
        <v>880</v>
      </c>
      <c r="B261" s="432" t="s">
        <v>191</v>
      </c>
      <c r="C261" s="423" t="s">
        <v>1131</v>
      </c>
      <c r="D261" s="423"/>
      <c r="E261" s="644">
        <v>64.254999999999995</v>
      </c>
      <c r="F261" s="552">
        <v>35</v>
      </c>
      <c r="G261" s="553">
        <v>85</v>
      </c>
      <c r="H261" s="552">
        <v>120</v>
      </c>
      <c r="I261" s="554">
        <v>1.8675589448291963</v>
      </c>
      <c r="J261" s="555"/>
      <c r="K261" s="556"/>
      <c r="L261" s="552">
        <v>6</v>
      </c>
      <c r="M261" s="554">
        <v>9.3377947241459813E-2</v>
      </c>
      <c r="N261" s="555"/>
      <c r="O261" s="556"/>
      <c r="P261" s="646">
        <v>126</v>
      </c>
      <c r="Q261" s="554">
        <v>1.960936892070656</v>
      </c>
      <c r="R261" s="555"/>
      <c r="S261" s="557"/>
    </row>
    <row r="262" spans="1:19" s="488" customFormat="1" ht="14.25" customHeight="1" x14ac:dyDescent="0.2">
      <c r="A262" s="431" t="s">
        <v>809</v>
      </c>
      <c r="B262" s="432" t="s">
        <v>121</v>
      </c>
      <c r="C262" s="423" t="s">
        <v>1130</v>
      </c>
      <c r="D262" s="423"/>
      <c r="E262" s="644">
        <v>41.935000000000002</v>
      </c>
      <c r="F262" s="552">
        <v>17</v>
      </c>
      <c r="G262" s="553">
        <v>75</v>
      </c>
      <c r="H262" s="552">
        <v>92</v>
      </c>
      <c r="I262" s="554">
        <v>2.1938714677477047</v>
      </c>
      <c r="J262" s="555"/>
      <c r="K262" s="556"/>
      <c r="L262" s="552">
        <v>8</v>
      </c>
      <c r="M262" s="554">
        <v>0.19077143197806126</v>
      </c>
      <c r="N262" s="555"/>
      <c r="O262" s="556"/>
      <c r="P262" s="646">
        <v>100</v>
      </c>
      <c r="Q262" s="554">
        <v>2.3846428997257658</v>
      </c>
      <c r="R262" s="555"/>
      <c r="S262" s="557"/>
    </row>
    <row r="263" spans="1:19" s="488" customFormat="1" ht="14.25" customHeight="1" x14ac:dyDescent="0.2">
      <c r="A263" s="431" t="s">
        <v>1018</v>
      </c>
      <c r="B263" s="432" t="s">
        <v>330</v>
      </c>
      <c r="C263" s="423" t="s">
        <v>1133</v>
      </c>
      <c r="D263" s="423"/>
      <c r="E263" s="644">
        <v>114.595</v>
      </c>
      <c r="F263" s="552">
        <v>68</v>
      </c>
      <c r="G263" s="553">
        <v>319</v>
      </c>
      <c r="H263" s="552">
        <v>387</v>
      </c>
      <c r="I263" s="554">
        <v>3.3771106941838651</v>
      </c>
      <c r="J263" s="555"/>
      <c r="K263" s="556"/>
      <c r="L263" s="552">
        <v>13</v>
      </c>
      <c r="M263" s="554">
        <v>0.11344299489506524</v>
      </c>
      <c r="N263" s="555"/>
      <c r="O263" s="556"/>
      <c r="P263" s="646">
        <v>400</v>
      </c>
      <c r="Q263" s="554">
        <v>3.4905536890789302</v>
      </c>
      <c r="R263" s="555"/>
      <c r="S263" s="557"/>
    </row>
    <row r="264" spans="1:19" s="488" customFormat="1" ht="14.25" customHeight="1" x14ac:dyDescent="0.2">
      <c r="A264" s="431" t="s">
        <v>1019</v>
      </c>
      <c r="B264" s="432" t="s">
        <v>331</v>
      </c>
      <c r="C264" s="423" t="s">
        <v>1133</v>
      </c>
      <c r="D264" s="423"/>
      <c r="E264" s="644">
        <v>38.052999999999997</v>
      </c>
      <c r="F264" s="552">
        <v>110</v>
      </c>
      <c r="G264" s="553">
        <v>161</v>
      </c>
      <c r="H264" s="552">
        <v>271</v>
      </c>
      <c r="I264" s="554">
        <v>7.1216461251412513</v>
      </c>
      <c r="J264" s="555"/>
      <c r="K264" s="556"/>
      <c r="L264" s="552">
        <v>3</v>
      </c>
      <c r="M264" s="554">
        <v>7.8837410979423442E-2</v>
      </c>
      <c r="N264" s="555"/>
      <c r="O264" s="556"/>
      <c r="P264" s="646">
        <v>274</v>
      </c>
      <c r="Q264" s="554">
        <v>7.2004835361206743</v>
      </c>
      <c r="R264" s="555"/>
      <c r="S264" s="557"/>
    </row>
    <row r="265" spans="1:19" s="488" customFormat="1" ht="14.25" customHeight="1" x14ac:dyDescent="0.2">
      <c r="A265" s="431" t="s">
        <v>810</v>
      </c>
      <c r="B265" s="432" t="s">
        <v>122</v>
      </c>
      <c r="C265" s="423" t="s">
        <v>1130</v>
      </c>
      <c r="D265" s="423"/>
      <c r="E265" s="644">
        <v>38.89</v>
      </c>
      <c r="F265" s="552">
        <v>352</v>
      </c>
      <c r="G265" s="553">
        <v>170</v>
      </c>
      <c r="H265" s="552">
        <v>522</v>
      </c>
      <c r="I265" s="554">
        <v>13.422473643610182</v>
      </c>
      <c r="J265" s="555"/>
      <c r="K265" s="556"/>
      <c r="L265" s="552">
        <v>0</v>
      </c>
      <c r="M265" s="554">
        <v>0</v>
      </c>
      <c r="N265" s="555"/>
      <c r="O265" s="556"/>
      <c r="P265" s="646">
        <v>522</v>
      </c>
      <c r="Q265" s="554">
        <v>13.422473643610182</v>
      </c>
      <c r="R265" s="555"/>
      <c r="S265" s="557"/>
    </row>
    <row r="266" spans="1:19" s="488" customFormat="1" ht="14.25" customHeight="1" x14ac:dyDescent="0.2">
      <c r="A266" s="431" t="s">
        <v>811</v>
      </c>
      <c r="B266" s="432" t="s">
        <v>123</v>
      </c>
      <c r="C266" s="423" t="s">
        <v>1130</v>
      </c>
      <c r="D266" s="423"/>
      <c r="E266" s="644">
        <v>60.835000000000001</v>
      </c>
      <c r="F266" s="552">
        <v>84</v>
      </c>
      <c r="G266" s="553">
        <v>44</v>
      </c>
      <c r="H266" s="552">
        <v>128</v>
      </c>
      <c r="I266" s="554">
        <v>2.1040519437823622</v>
      </c>
      <c r="J266" s="555"/>
      <c r="K266" s="556"/>
      <c r="L266" s="552">
        <v>7</v>
      </c>
      <c r="M266" s="554">
        <v>0.11506534067559793</v>
      </c>
      <c r="N266" s="555"/>
      <c r="O266" s="556"/>
      <c r="P266" s="646">
        <v>135</v>
      </c>
      <c r="Q266" s="554">
        <v>2.2191172844579601</v>
      </c>
      <c r="R266" s="555"/>
      <c r="S266" s="557"/>
    </row>
    <row r="267" spans="1:19" s="488" customFormat="1" ht="14.25" customHeight="1" x14ac:dyDescent="0.2">
      <c r="A267" s="431" t="s">
        <v>741</v>
      </c>
      <c r="B267" s="432" t="s">
        <v>53</v>
      </c>
      <c r="C267" s="423" t="s">
        <v>1129</v>
      </c>
      <c r="D267" s="423"/>
      <c r="E267" s="644">
        <v>47.145000000000003</v>
      </c>
      <c r="F267" s="552">
        <v>211</v>
      </c>
      <c r="G267" s="553">
        <v>101</v>
      </c>
      <c r="H267" s="552">
        <v>312</v>
      </c>
      <c r="I267" s="554">
        <v>6.6178810054088446</v>
      </c>
      <c r="J267" s="555"/>
      <c r="K267" s="556"/>
      <c r="L267" s="552">
        <v>12</v>
      </c>
      <c r="M267" s="554">
        <v>0.2545338848234171</v>
      </c>
      <c r="N267" s="555"/>
      <c r="O267" s="556"/>
      <c r="P267" s="646">
        <v>324</v>
      </c>
      <c r="Q267" s="554">
        <v>6.8724148902322622</v>
      </c>
      <c r="R267" s="555"/>
      <c r="S267" s="557"/>
    </row>
    <row r="268" spans="1:19" s="488" customFormat="1" ht="14.25" customHeight="1" x14ac:dyDescent="0.2">
      <c r="A268" s="431" t="s">
        <v>881</v>
      </c>
      <c r="B268" s="432" t="s">
        <v>192</v>
      </c>
      <c r="C268" s="423" t="s">
        <v>1131</v>
      </c>
      <c r="D268" s="423"/>
      <c r="E268" s="644">
        <v>56.66</v>
      </c>
      <c r="F268" s="552">
        <v>16</v>
      </c>
      <c r="G268" s="553">
        <v>183</v>
      </c>
      <c r="H268" s="552">
        <v>199</v>
      </c>
      <c r="I268" s="554">
        <v>3.5121779032827387</v>
      </c>
      <c r="J268" s="555"/>
      <c r="K268" s="556"/>
      <c r="L268" s="552">
        <v>6</v>
      </c>
      <c r="M268" s="554">
        <v>0.10589481115425343</v>
      </c>
      <c r="N268" s="555"/>
      <c r="O268" s="556"/>
      <c r="P268" s="646">
        <v>205</v>
      </c>
      <c r="Q268" s="554">
        <v>3.6180727144369924</v>
      </c>
      <c r="R268" s="555"/>
      <c r="S268" s="557"/>
    </row>
    <row r="269" spans="1:19" s="488" customFormat="1" ht="14.25" customHeight="1" x14ac:dyDescent="0.2">
      <c r="A269" s="431" t="s">
        <v>812</v>
      </c>
      <c r="B269" s="432" t="s">
        <v>124</v>
      </c>
      <c r="C269" s="423" t="s">
        <v>1130</v>
      </c>
      <c r="D269" s="423"/>
      <c r="E269" s="644">
        <v>36.781999999999996</v>
      </c>
      <c r="F269" s="552">
        <v>413</v>
      </c>
      <c r="G269" s="553">
        <v>208</v>
      </c>
      <c r="H269" s="552">
        <v>621</v>
      </c>
      <c r="I269" s="554">
        <v>16.883258115382525</v>
      </c>
      <c r="J269" s="555"/>
      <c r="K269" s="556"/>
      <c r="L269" s="552">
        <v>4</v>
      </c>
      <c r="M269" s="554">
        <v>0.10874884454352673</v>
      </c>
      <c r="N269" s="555"/>
      <c r="O269" s="556"/>
      <c r="P269" s="646">
        <v>625</v>
      </c>
      <c r="Q269" s="554">
        <v>16.992006959926051</v>
      </c>
      <c r="R269" s="555"/>
      <c r="S269" s="557"/>
    </row>
    <row r="270" spans="1:19" s="488" customFormat="1" ht="14.25" customHeight="1" x14ac:dyDescent="0.2">
      <c r="A270" s="431" t="s">
        <v>975</v>
      </c>
      <c r="B270" s="432" t="s">
        <v>286</v>
      </c>
      <c r="C270" s="423" t="s">
        <v>1128</v>
      </c>
      <c r="D270" s="423"/>
      <c r="E270" s="644">
        <v>56.52</v>
      </c>
      <c r="F270" s="552">
        <v>247</v>
      </c>
      <c r="G270" s="553">
        <v>280</v>
      </c>
      <c r="H270" s="552">
        <v>527</v>
      </c>
      <c r="I270" s="554">
        <v>9.3241330502476991</v>
      </c>
      <c r="J270" s="555"/>
      <c r="K270" s="556"/>
      <c r="L270" s="552">
        <v>8</v>
      </c>
      <c r="M270" s="554">
        <v>0.14154281670205238</v>
      </c>
      <c r="N270" s="555"/>
      <c r="O270" s="556"/>
      <c r="P270" s="646">
        <v>535</v>
      </c>
      <c r="Q270" s="554">
        <v>9.465675866949752</v>
      </c>
      <c r="R270" s="555"/>
      <c r="S270" s="557"/>
    </row>
    <row r="271" spans="1:19" s="488" customFormat="1" ht="14.25" customHeight="1" x14ac:dyDescent="0.2">
      <c r="A271" s="431" t="s">
        <v>742</v>
      </c>
      <c r="B271" s="432" t="s">
        <v>54</v>
      </c>
      <c r="C271" s="423" t="s">
        <v>1129</v>
      </c>
      <c r="D271" s="423"/>
      <c r="E271" s="644">
        <v>47.098999999999997</v>
      </c>
      <c r="F271" s="552">
        <v>215</v>
      </c>
      <c r="G271" s="553">
        <v>144</v>
      </c>
      <c r="H271" s="552">
        <v>359</v>
      </c>
      <c r="I271" s="554">
        <v>7.6222425104566982</v>
      </c>
      <c r="J271" s="555"/>
      <c r="K271" s="556"/>
      <c r="L271" s="552">
        <v>10</v>
      </c>
      <c r="M271" s="554">
        <v>0.21231873288180217</v>
      </c>
      <c r="N271" s="555"/>
      <c r="O271" s="556"/>
      <c r="P271" s="646">
        <v>369</v>
      </c>
      <c r="Q271" s="554">
        <v>7.8345612433385003</v>
      </c>
      <c r="R271" s="555"/>
      <c r="S271" s="557"/>
    </row>
    <row r="272" spans="1:19" s="488" customFormat="1" ht="14.25" customHeight="1" x14ac:dyDescent="0.2">
      <c r="A272" s="431" t="s">
        <v>1020</v>
      </c>
      <c r="B272" s="432" t="s">
        <v>332</v>
      </c>
      <c r="C272" s="423" t="s">
        <v>1133</v>
      </c>
      <c r="D272" s="423"/>
      <c r="E272" s="644">
        <v>72.712000000000003</v>
      </c>
      <c r="F272" s="552">
        <v>46</v>
      </c>
      <c r="G272" s="553">
        <v>141</v>
      </c>
      <c r="H272" s="552">
        <v>187</v>
      </c>
      <c r="I272" s="554">
        <v>2.5717900759159424</v>
      </c>
      <c r="J272" s="555"/>
      <c r="K272" s="556"/>
      <c r="L272" s="552">
        <v>14</v>
      </c>
      <c r="M272" s="554">
        <v>0.19254043349103311</v>
      </c>
      <c r="N272" s="555"/>
      <c r="O272" s="556"/>
      <c r="P272" s="646">
        <v>201</v>
      </c>
      <c r="Q272" s="554">
        <v>2.7643305094069754</v>
      </c>
      <c r="R272" s="555"/>
      <c r="S272" s="557"/>
    </row>
    <row r="273" spans="1:19" s="488" customFormat="1" ht="14.25" customHeight="1" x14ac:dyDescent="0.2">
      <c r="A273" s="431" t="s">
        <v>833</v>
      </c>
      <c r="B273" s="432" t="s">
        <v>145</v>
      </c>
      <c r="C273" s="423" t="s">
        <v>1134</v>
      </c>
      <c r="D273" s="423"/>
      <c r="E273" s="644">
        <v>46.676000000000002</v>
      </c>
      <c r="F273" s="552">
        <v>7</v>
      </c>
      <c r="G273" s="553">
        <v>0</v>
      </c>
      <c r="H273" s="552">
        <v>7</v>
      </c>
      <c r="I273" s="554">
        <v>0.14997000599880023</v>
      </c>
      <c r="J273" s="555"/>
      <c r="K273" s="556"/>
      <c r="L273" s="552">
        <v>0</v>
      </c>
      <c r="M273" s="554">
        <v>0</v>
      </c>
      <c r="N273" s="555"/>
      <c r="O273" s="556"/>
      <c r="P273" s="646">
        <v>7</v>
      </c>
      <c r="Q273" s="554">
        <v>0.14997000599880023</v>
      </c>
      <c r="R273" s="555"/>
      <c r="S273" s="557"/>
    </row>
    <row r="274" spans="1:19" s="488" customFormat="1" ht="14.25" customHeight="1" x14ac:dyDescent="0.2">
      <c r="A274" s="431" t="s">
        <v>709</v>
      </c>
      <c r="B274" s="432" t="s">
        <v>21</v>
      </c>
      <c r="C274" s="423" t="s">
        <v>1135</v>
      </c>
      <c r="D274" s="423"/>
      <c r="E274" s="644">
        <v>68.715999999999994</v>
      </c>
      <c r="F274" s="552">
        <v>171</v>
      </c>
      <c r="G274" s="553">
        <v>1420</v>
      </c>
      <c r="H274" s="552">
        <v>1591</v>
      </c>
      <c r="I274" s="554">
        <v>23.153268525525352</v>
      </c>
      <c r="J274" s="555"/>
      <c r="K274" s="556"/>
      <c r="L274" s="552">
        <v>165</v>
      </c>
      <c r="M274" s="554">
        <v>2.4011874963618371</v>
      </c>
      <c r="N274" s="555"/>
      <c r="O274" s="556"/>
      <c r="P274" s="646">
        <v>1756</v>
      </c>
      <c r="Q274" s="554">
        <v>25.554456021887191</v>
      </c>
      <c r="R274" s="555"/>
      <c r="S274" s="557"/>
    </row>
    <row r="275" spans="1:19" s="488" customFormat="1" ht="14.25" customHeight="1" x14ac:dyDescent="0.2">
      <c r="A275" s="431" t="s">
        <v>976</v>
      </c>
      <c r="B275" s="432" t="s">
        <v>287</v>
      </c>
      <c r="C275" s="423" t="s">
        <v>1128</v>
      </c>
      <c r="D275" s="423"/>
      <c r="E275" s="644">
        <v>103.301</v>
      </c>
      <c r="F275" s="552">
        <v>496</v>
      </c>
      <c r="G275" s="553">
        <v>426</v>
      </c>
      <c r="H275" s="552">
        <v>922</v>
      </c>
      <c r="I275" s="554">
        <v>8.9253734232969677</v>
      </c>
      <c r="J275" s="555"/>
      <c r="K275" s="556"/>
      <c r="L275" s="552">
        <v>0</v>
      </c>
      <c r="M275" s="554">
        <v>0</v>
      </c>
      <c r="N275" s="555"/>
      <c r="O275" s="556"/>
      <c r="P275" s="646">
        <v>922</v>
      </c>
      <c r="Q275" s="554">
        <v>8.9253734232969677</v>
      </c>
      <c r="R275" s="555"/>
      <c r="S275" s="557"/>
    </row>
    <row r="276" spans="1:19" s="488" customFormat="1" ht="14.25" customHeight="1" x14ac:dyDescent="0.2">
      <c r="A276" s="431" t="s">
        <v>882</v>
      </c>
      <c r="B276" s="432" t="s">
        <v>193</v>
      </c>
      <c r="C276" s="423" t="s">
        <v>1131</v>
      </c>
      <c r="D276" s="423"/>
      <c r="E276" s="644">
        <v>78.426000000000002</v>
      </c>
      <c r="F276" s="558">
        <v>103</v>
      </c>
      <c r="G276" s="559">
        <v>136</v>
      </c>
      <c r="H276" s="558">
        <v>239</v>
      </c>
      <c r="I276" s="560">
        <v>3.0474587509244384</v>
      </c>
      <c r="J276" s="561">
        <v>1</v>
      </c>
      <c r="K276" s="562"/>
      <c r="L276" s="558">
        <v>17</v>
      </c>
      <c r="M276" s="560">
        <v>0.21676484839211485</v>
      </c>
      <c r="N276" s="561">
        <v>1</v>
      </c>
      <c r="O276" s="562"/>
      <c r="P276" s="647">
        <v>256</v>
      </c>
      <c r="Q276" s="560">
        <v>3.2642235993165531</v>
      </c>
      <c r="R276" s="561">
        <v>1</v>
      </c>
      <c r="S276" s="557"/>
    </row>
    <row r="277" spans="1:19" s="488" customFormat="1" ht="14.25" customHeight="1" x14ac:dyDescent="0.2">
      <c r="A277" s="431" t="s">
        <v>922</v>
      </c>
      <c r="B277" s="432" t="s">
        <v>233</v>
      </c>
      <c r="C277" s="423" t="s">
        <v>1166</v>
      </c>
      <c r="D277" s="423"/>
      <c r="E277" s="644">
        <v>133.464</v>
      </c>
      <c r="F277" s="552">
        <v>1133</v>
      </c>
      <c r="G277" s="553">
        <v>139</v>
      </c>
      <c r="H277" s="552">
        <v>1272</v>
      </c>
      <c r="I277" s="554">
        <v>9.53065995324582</v>
      </c>
      <c r="J277" s="555"/>
      <c r="K277" s="556"/>
      <c r="L277" s="552">
        <v>82</v>
      </c>
      <c r="M277" s="554">
        <v>0.6143978900677336</v>
      </c>
      <c r="N277" s="555"/>
      <c r="O277" s="556"/>
      <c r="P277" s="646">
        <v>1354</v>
      </c>
      <c r="Q277" s="554">
        <v>10.145057843313554</v>
      </c>
      <c r="R277" s="555"/>
      <c r="S277" s="557"/>
    </row>
    <row r="278" spans="1:19" s="488" customFormat="1" ht="14.25" customHeight="1" x14ac:dyDescent="0.2">
      <c r="A278" s="431" t="s">
        <v>977</v>
      </c>
      <c r="B278" s="432" t="s">
        <v>288</v>
      </c>
      <c r="C278" s="423" t="s">
        <v>1128</v>
      </c>
      <c r="D278" s="423"/>
      <c r="E278" s="644">
        <v>41.414999999999999</v>
      </c>
      <c r="F278" s="552">
        <v>83</v>
      </c>
      <c r="G278" s="553">
        <v>109</v>
      </c>
      <c r="H278" s="552">
        <v>192</v>
      </c>
      <c r="I278" s="554">
        <v>4.6360014487504531</v>
      </c>
      <c r="J278" s="555"/>
      <c r="K278" s="556"/>
      <c r="L278" s="552">
        <v>20</v>
      </c>
      <c r="M278" s="554">
        <v>0.48291681757817218</v>
      </c>
      <c r="N278" s="555"/>
      <c r="O278" s="556"/>
      <c r="P278" s="646">
        <v>212</v>
      </c>
      <c r="Q278" s="554">
        <v>5.1189182663286248</v>
      </c>
      <c r="R278" s="555"/>
      <c r="S278" s="557"/>
    </row>
    <row r="279" spans="1:19" s="488" customFormat="1" ht="14.25" customHeight="1" x14ac:dyDescent="0.2">
      <c r="A279" s="431" t="s">
        <v>1038</v>
      </c>
      <c r="B279" s="432" t="s">
        <v>194</v>
      </c>
      <c r="C279" s="423" t="s">
        <v>1131</v>
      </c>
      <c r="D279" s="423"/>
      <c r="E279" s="644">
        <v>59.042999999999999</v>
      </c>
      <c r="F279" s="552">
        <v>25</v>
      </c>
      <c r="G279" s="553">
        <v>23</v>
      </c>
      <c r="H279" s="552">
        <v>48</v>
      </c>
      <c r="I279" s="554">
        <v>0.81296682079162641</v>
      </c>
      <c r="J279" s="555"/>
      <c r="K279" s="556"/>
      <c r="L279" s="552">
        <v>0</v>
      </c>
      <c r="M279" s="554">
        <v>0</v>
      </c>
      <c r="N279" s="555"/>
      <c r="O279" s="556"/>
      <c r="P279" s="646">
        <v>48</v>
      </c>
      <c r="Q279" s="554">
        <v>0.81296682079162641</v>
      </c>
      <c r="R279" s="555"/>
      <c r="S279" s="557"/>
    </row>
    <row r="280" spans="1:19" s="488" customFormat="1" ht="14.25" customHeight="1" x14ac:dyDescent="0.2">
      <c r="A280" s="431" t="s">
        <v>884</v>
      </c>
      <c r="B280" s="432" t="s">
        <v>195</v>
      </c>
      <c r="C280" s="423" t="s">
        <v>1131</v>
      </c>
      <c r="D280" s="423"/>
      <c r="E280" s="644">
        <v>47.613999999999997</v>
      </c>
      <c r="F280" s="552">
        <v>32</v>
      </c>
      <c r="G280" s="553">
        <v>57</v>
      </c>
      <c r="H280" s="552">
        <v>89</v>
      </c>
      <c r="I280" s="554">
        <v>1.8691981350023104</v>
      </c>
      <c r="J280" s="555"/>
      <c r="K280" s="556"/>
      <c r="L280" s="552">
        <v>14</v>
      </c>
      <c r="M280" s="554">
        <v>0.29403116730373419</v>
      </c>
      <c r="N280" s="555"/>
      <c r="O280" s="556"/>
      <c r="P280" s="646">
        <v>103</v>
      </c>
      <c r="Q280" s="554">
        <v>2.1632293023060445</v>
      </c>
      <c r="R280" s="555"/>
      <c r="S280" s="557"/>
    </row>
    <row r="281" spans="1:19" s="488" customFormat="1" ht="14.25" customHeight="1" x14ac:dyDescent="0.2">
      <c r="A281" s="431" t="s">
        <v>743</v>
      </c>
      <c r="B281" s="432" t="s">
        <v>55</v>
      </c>
      <c r="C281" s="423" t="s">
        <v>1129</v>
      </c>
      <c r="D281" s="423"/>
      <c r="E281" s="644">
        <v>78.156000000000006</v>
      </c>
      <c r="F281" s="552">
        <v>112</v>
      </c>
      <c r="G281" s="553">
        <v>244</v>
      </c>
      <c r="H281" s="552">
        <v>356</v>
      </c>
      <c r="I281" s="554">
        <v>4.5549925789446748</v>
      </c>
      <c r="J281" s="555"/>
      <c r="K281" s="556"/>
      <c r="L281" s="552">
        <v>0</v>
      </c>
      <c r="M281" s="554">
        <v>0</v>
      </c>
      <c r="N281" s="555"/>
      <c r="O281" s="556"/>
      <c r="P281" s="646">
        <v>356</v>
      </c>
      <c r="Q281" s="554">
        <v>4.5549925789446748</v>
      </c>
      <c r="R281" s="555"/>
      <c r="S281" s="557"/>
    </row>
    <row r="282" spans="1:19" s="488" customFormat="1" ht="14.25" customHeight="1" x14ac:dyDescent="0.2">
      <c r="A282" s="431" t="s">
        <v>834</v>
      </c>
      <c r="B282" s="432" t="s">
        <v>146</v>
      </c>
      <c r="C282" s="423" t="s">
        <v>1134</v>
      </c>
      <c r="D282" s="423"/>
      <c r="E282" s="644">
        <v>57.651000000000003</v>
      </c>
      <c r="F282" s="552">
        <v>492</v>
      </c>
      <c r="G282" s="553">
        <v>52</v>
      </c>
      <c r="H282" s="552">
        <v>544</v>
      </c>
      <c r="I282" s="554">
        <v>9.4360895734679353</v>
      </c>
      <c r="J282" s="555"/>
      <c r="K282" s="556"/>
      <c r="L282" s="552">
        <v>16</v>
      </c>
      <c r="M282" s="554">
        <v>0.27753204627846872</v>
      </c>
      <c r="N282" s="555"/>
      <c r="O282" s="556"/>
      <c r="P282" s="646">
        <v>560</v>
      </c>
      <c r="Q282" s="554">
        <v>9.7136216197464051</v>
      </c>
      <c r="R282" s="555"/>
      <c r="S282" s="557"/>
    </row>
    <row r="283" spans="1:19" s="488" customFormat="1" ht="14.25" customHeight="1" x14ac:dyDescent="0.2">
      <c r="A283" s="431" t="s">
        <v>835</v>
      </c>
      <c r="B283" s="432" t="s">
        <v>147</v>
      </c>
      <c r="C283" s="423" t="s">
        <v>1134</v>
      </c>
      <c r="D283" s="423"/>
      <c r="E283" s="644">
        <v>42.654000000000003</v>
      </c>
      <c r="F283" s="552">
        <v>38</v>
      </c>
      <c r="G283" s="553">
        <v>31</v>
      </c>
      <c r="H283" s="552">
        <v>69</v>
      </c>
      <c r="I283" s="554">
        <v>1.61766774511183</v>
      </c>
      <c r="J283" s="555"/>
      <c r="K283" s="556"/>
      <c r="L283" s="552">
        <v>1</v>
      </c>
      <c r="M283" s="554">
        <v>2.3444460074084492E-2</v>
      </c>
      <c r="N283" s="555"/>
      <c r="O283" s="556"/>
      <c r="P283" s="646">
        <v>70</v>
      </c>
      <c r="Q283" s="554">
        <v>1.6411122051859144</v>
      </c>
      <c r="R283" s="555"/>
      <c r="S283" s="557"/>
    </row>
    <row r="284" spans="1:19" s="488" customFormat="1" ht="14.25" customHeight="1" x14ac:dyDescent="0.2">
      <c r="A284" s="431" t="s">
        <v>1057</v>
      </c>
      <c r="B284" s="432" t="s">
        <v>196</v>
      </c>
      <c r="C284" s="423" t="s">
        <v>1131</v>
      </c>
      <c r="D284" s="423"/>
      <c r="E284" s="644">
        <v>36.975999999999999</v>
      </c>
      <c r="F284" s="552">
        <v>162</v>
      </c>
      <c r="G284" s="553">
        <v>158</v>
      </c>
      <c r="H284" s="552">
        <v>320</v>
      </c>
      <c r="I284" s="554">
        <v>8.6542622241453913</v>
      </c>
      <c r="J284" s="555"/>
      <c r="K284" s="556"/>
      <c r="L284" s="552">
        <v>19</v>
      </c>
      <c r="M284" s="554">
        <v>0.51384681955863265</v>
      </c>
      <c r="N284" s="555"/>
      <c r="O284" s="556"/>
      <c r="P284" s="646">
        <v>339</v>
      </c>
      <c r="Q284" s="554">
        <v>9.1681090437040247</v>
      </c>
      <c r="R284" s="555"/>
      <c r="S284" s="557"/>
    </row>
    <row r="285" spans="1:19" s="488" customFormat="1" ht="14.25" customHeight="1" x14ac:dyDescent="0.2">
      <c r="A285" s="431" t="s">
        <v>744</v>
      </c>
      <c r="B285" s="432" t="s">
        <v>56</v>
      </c>
      <c r="C285" s="423" t="s">
        <v>1129</v>
      </c>
      <c r="D285" s="423"/>
      <c r="E285" s="644">
        <v>125.949</v>
      </c>
      <c r="F285" s="552">
        <v>1254</v>
      </c>
      <c r="G285" s="553">
        <v>491</v>
      </c>
      <c r="H285" s="552">
        <v>1745</v>
      </c>
      <c r="I285" s="554">
        <v>13.854814250212387</v>
      </c>
      <c r="J285" s="555"/>
      <c r="K285" s="556"/>
      <c r="L285" s="552">
        <v>113</v>
      </c>
      <c r="M285" s="554">
        <v>0.89718854456962738</v>
      </c>
      <c r="N285" s="555"/>
      <c r="O285" s="556"/>
      <c r="P285" s="646">
        <v>1858</v>
      </c>
      <c r="Q285" s="554">
        <v>14.752002794782015</v>
      </c>
      <c r="R285" s="555"/>
      <c r="S285" s="557"/>
    </row>
    <row r="286" spans="1:19" s="488" customFormat="1" ht="14.25" customHeight="1" x14ac:dyDescent="0.2">
      <c r="A286" s="431" t="s">
        <v>710</v>
      </c>
      <c r="B286" s="432" t="s">
        <v>22</v>
      </c>
      <c r="C286" s="423" t="s">
        <v>1135</v>
      </c>
      <c r="D286" s="423"/>
      <c r="E286" s="644">
        <v>81.978999999999999</v>
      </c>
      <c r="F286" s="552">
        <v>288</v>
      </c>
      <c r="G286" s="553">
        <v>654</v>
      </c>
      <c r="H286" s="552">
        <v>942</v>
      </c>
      <c r="I286" s="554">
        <v>11.490747630490736</v>
      </c>
      <c r="J286" s="555"/>
      <c r="K286" s="556"/>
      <c r="L286" s="552">
        <v>14</v>
      </c>
      <c r="M286" s="554">
        <v>0.17077544249136975</v>
      </c>
      <c r="N286" s="555"/>
      <c r="O286" s="556"/>
      <c r="P286" s="646">
        <v>956</v>
      </c>
      <c r="Q286" s="554">
        <v>11.661523072982105</v>
      </c>
      <c r="R286" s="555"/>
      <c r="S286" s="557"/>
    </row>
    <row r="287" spans="1:19" s="488" customFormat="1" ht="14.25" customHeight="1" x14ac:dyDescent="0.2">
      <c r="A287" s="431" t="s">
        <v>836</v>
      </c>
      <c r="B287" s="432" t="s">
        <v>148</v>
      </c>
      <c r="C287" s="423" t="s">
        <v>1134</v>
      </c>
      <c r="D287" s="423"/>
      <c r="E287" s="644">
        <v>109.31100000000001</v>
      </c>
      <c r="F287" s="552">
        <v>522</v>
      </c>
      <c r="G287" s="553">
        <v>786</v>
      </c>
      <c r="H287" s="552">
        <v>1308</v>
      </c>
      <c r="I287" s="554">
        <v>11.965858879710185</v>
      </c>
      <c r="J287" s="555"/>
      <c r="K287" s="556"/>
      <c r="L287" s="552">
        <v>123</v>
      </c>
      <c r="M287" s="554">
        <v>1.125229848780086</v>
      </c>
      <c r="N287" s="555"/>
      <c r="O287" s="556"/>
      <c r="P287" s="646">
        <v>1431</v>
      </c>
      <c r="Q287" s="554">
        <v>13.09108872849027</v>
      </c>
      <c r="R287" s="555"/>
      <c r="S287" s="557"/>
    </row>
    <row r="288" spans="1:19" s="488" customFormat="1" ht="14.25" customHeight="1" x14ac:dyDescent="0.2">
      <c r="A288" s="431" t="s">
        <v>837</v>
      </c>
      <c r="B288" s="432" t="s">
        <v>149</v>
      </c>
      <c r="C288" s="423" t="s">
        <v>1134</v>
      </c>
      <c r="D288" s="423"/>
      <c r="E288" s="644">
        <v>53.7</v>
      </c>
      <c r="F288" s="552">
        <v>110</v>
      </c>
      <c r="G288" s="553">
        <v>68</v>
      </c>
      <c r="H288" s="552">
        <v>178</v>
      </c>
      <c r="I288" s="554">
        <v>3.3147113594040967</v>
      </c>
      <c r="J288" s="555"/>
      <c r="K288" s="556"/>
      <c r="L288" s="552">
        <v>9</v>
      </c>
      <c r="M288" s="554">
        <v>0.16759776536312848</v>
      </c>
      <c r="N288" s="555"/>
      <c r="O288" s="556"/>
      <c r="P288" s="646">
        <v>187</v>
      </c>
      <c r="Q288" s="554">
        <v>3.4823091247672253</v>
      </c>
      <c r="R288" s="555"/>
      <c r="S288" s="557"/>
    </row>
    <row r="289" spans="1:19" s="488" customFormat="1" ht="14.25" customHeight="1" x14ac:dyDescent="0.2">
      <c r="A289" s="431" t="s">
        <v>1021</v>
      </c>
      <c r="B289" s="432" t="s">
        <v>333</v>
      </c>
      <c r="C289" s="423" t="s">
        <v>1133</v>
      </c>
      <c r="D289" s="423"/>
      <c r="E289" s="644">
        <v>50.253</v>
      </c>
      <c r="F289" s="552">
        <v>384</v>
      </c>
      <c r="G289" s="553">
        <v>287</v>
      </c>
      <c r="H289" s="552">
        <v>671</v>
      </c>
      <c r="I289" s="554">
        <v>13.352436670447535</v>
      </c>
      <c r="J289" s="555"/>
      <c r="K289" s="556"/>
      <c r="L289" s="552">
        <v>118</v>
      </c>
      <c r="M289" s="554">
        <v>2.348118520287346</v>
      </c>
      <c r="N289" s="555"/>
      <c r="O289" s="556"/>
      <c r="P289" s="646">
        <v>789</v>
      </c>
      <c r="Q289" s="554">
        <v>15.700555190734882</v>
      </c>
      <c r="R289" s="555"/>
      <c r="S289" s="557"/>
    </row>
    <row r="290" spans="1:19" s="488" customFormat="1" ht="14.25" customHeight="1" x14ac:dyDescent="0.2">
      <c r="A290" s="431" t="s">
        <v>886</v>
      </c>
      <c r="B290" s="432" t="s">
        <v>197</v>
      </c>
      <c r="C290" s="423" t="s">
        <v>1131</v>
      </c>
      <c r="D290" s="423"/>
      <c r="E290" s="644">
        <v>55.18</v>
      </c>
      <c r="F290" s="552">
        <v>114</v>
      </c>
      <c r="G290" s="553">
        <v>123</v>
      </c>
      <c r="H290" s="552">
        <v>237</v>
      </c>
      <c r="I290" s="554">
        <v>4.2950344327654948</v>
      </c>
      <c r="J290" s="555"/>
      <c r="K290" s="556"/>
      <c r="L290" s="552">
        <v>12</v>
      </c>
      <c r="M290" s="554">
        <v>0.21747009786154403</v>
      </c>
      <c r="N290" s="555"/>
      <c r="O290" s="556"/>
      <c r="P290" s="646">
        <v>249</v>
      </c>
      <c r="Q290" s="554">
        <v>4.512504530627039</v>
      </c>
      <c r="R290" s="555"/>
      <c r="S290" s="557"/>
    </row>
    <row r="291" spans="1:19" s="488" customFormat="1" ht="14.25" customHeight="1" x14ac:dyDescent="0.2">
      <c r="A291" s="431" t="s">
        <v>711</v>
      </c>
      <c r="B291" s="432" t="s">
        <v>23</v>
      </c>
      <c r="C291" s="423" t="s">
        <v>1135</v>
      </c>
      <c r="D291" s="423"/>
      <c r="E291" s="644">
        <v>122.54900000000001</v>
      </c>
      <c r="F291" s="552">
        <v>1544</v>
      </c>
      <c r="G291" s="553">
        <v>442</v>
      </c>
      <c r="H291" s="552">
        <v>1986</v>
      </c>
      <c r="I291" s="554">
        <v>16.205762592922014</v>
      </c>
      <c r="J291" s="555"/>
      <c r="K291" s="556"/>
      <c r="L291" s="552">
        <v>1</v>
      </c>
      <c r="M291" s="554">
        <v>8.1600013056002084E-3</v>
      </c>
      <c r="N291" s="555"/>
      <c r="O291" s="556"/>
      <c r="P291" s="646">
        <v>1987</v>
      </c>
      <c r="Q291" s="554">
        <v>16.213922594227615</v>
      </c>
      <c r="R291" s="555"/>
      <c r="S291" s="557"/>
    </row>
    <row r="292" spans="1:19" s="488" customFormat="1" ht="14.25" customHeight="1" x14ac:dyDescent="0.2">
      <c r="A292" s="431" t="s">
        <v>978</v>
      </c>
      <c r="B292" s="432" t="s">
        <v>289</v>
      </c>
      <c r="C292" s="423" t="s">
        <v>1128</v>
      </c>
      <c r="D292" s="423"/>
      <c r="E292" s="644">
        <v>34.926000000000002</v>
      </c>
      <c r="F292" s="552">
        <v>63</v>
      </c>
      <c r="G292" s="553">
        <v>66</v>
      </c>
      <c r="H292" s="552">
        <v>129</v>
      </c>
      <c r="I292" s="554">
        <v>3.6935234495791098</v>
      </c>
      <c r="J292" s="555"/>
      <c r="K292" s="556"/>
      <c r="L292" s="552">
        <v>0</v>
      </c>
      <c r="M292" s="554">
        <v>0</v>
      </c>
      <c r="N292" s="555"/>
      <c r="O292" s="556"/>
      <c r="P292" s="646">
        <v>129</v>
      </c>
      <c r="Q292" s="554">
        <v>3.6935234495791098</v>
      </c>
      <c r="R292" s="555"/>
      <c r="S292" s="557"/>
    </row>
    <row r="293" spans="1:19" s="488" customFormat="1" ht="14.25" customHeight="1" x14ac:dyDescent="0.2">
      <c r="A293" s="431" t="s">
        <v>923</v>
      </c>
      <c r="B293" s="432" t="s">
        <v>234</v>
      </c>
      <c r="C293" s="423" t="s">
        <v>1166</v>
      </c>
      <c r="D293" s="423"/>
      <c r="E293" s="644">
        <v>84.433999999999997</v>
      </c>
      <c r="F293" s="552">
        <v>136</v>
      </c>
      <c r="G293" s="553">
        <v>172</v>
      </c>
      <c r="H293" s="552">
        <v>308</v>
      </c>
      <c r="I293" s="554">
        <v>3.6478195987398441</v>
      </c>
      <c r="J293" s="555"/>
      <c r="K293" s="556"/>
      <c r="L293" s="552">
        <v>2</v>
      </c>
      <c r="M293" s="554">
        <v>2.368714025155743E-2</v>
      </c>
      <c r="N293" s="555"/>
      <c r="O293" s="556"/>
      <c r="P293" s="646">
        <v>310</v>
      </c>
      <c r="Q293" s="554">
        <v>3.6715067389914018</v>
      </c>
      <c r="R293" s="555"/>
      <c r="S293" s="557"/>
    </row>
    <row r="294" spans="1:19" s="488" customFormat="1" ht="14.25" customHeight="1" x14ac:dyDescent="0.2">
      <c r="A294" s="431" t="s">
        <v>979</v>
      </c>
      <c r="B294" s="432" t="s">
        <v>290</v>
      </c>
      <c r="C294" s="423" t="s">
        <v>1128</v>
      </c>
      <c r="D294" s="423"/>
      <c r="E294" s="644">
        <v>59.689</v>
      </c>
      <c r="F294" s="552">
        <v>141</v>
      </c>
      <c r="G294" s="553">
        <v>88</v>
      </c>
      <c r="H294" s="552">
        <v>229</v>
      </c>
      <c r="I294" s="554">
        <v>3.8365527986731225</v>
      </c>
      <c r="J294" s="555"/>
      <c r="K294" s="556"/>
      <c r="L294" s="552">
        <v>7</v>
      </c>
      <c r="M294" s="554">
        <v>0.11727453969743169</v>
      </c>
      <c r="N294" s="555"/>
      <c r="O294" s="556"/>
      <c r="P294" s="646">
        <v>236</v>
      </c>
      <c r="Q294" s="554">
        <v>3.9538273383705542</v>
      </c>
      <c r="R294" s="555"/>
      <c r="S294" s="557"/>
    </row>
    <row r="295" spans="1:19" s="488" customFormat="1" ht="14.25" customHeight="1" x14ac:dyDescent="0.2">
      <c r="A295" s="431" t="s">
        <v>1022</v>
      </c>
      <c r="B295" s="432" t="s">
        <v>334</v>
      </c>
      <c r="C295" s="423" t="s">
        <v>1133</v>
      </c>
      <c r="D295" s="423"/>
      <c r="E295" s="644">
        <v>93.54</v>
      </c>
      <c r="F295" s="552">
        <v>24</v>
      </c>
      <c r="G295" s="553">
        <v>220</v>
      </c>
      <c r="H295" s="552">
        <v>244</v>
      </c>
      <c r="I295" s="554">
        <v>2.6085097284584133</v>
      </c>
      <c r="J295" s="555"/>
      <c r="K295" s="556"/>
      <c r="L295" s="552">
        <v>109</v>
      </c>
      <c r="M295" s="554">
        <v>1.1652768868933077</v>
      </c>
      <c r="N295" s="555"/>
      <c r="O295" s="556"/>
      <c r="P295" s="646">
        <v>353</v>
      </c>
      <c r="Q295" s="554">
        <v>3.773786615351721</v>
      </c>
      <c r="R295" s="555"/>
      <c r="S295" s="557"/>
    </row>
    <row r="296" spans="1:19" s="488" customFormat="1" ht="14.25" customHeight="1" x14ac:dyDescent="0.2">
      <c r="A296" s="431" t="s">
        <v>745</v>
      </c>
      <c r="B296" s="432" t="s">
        <v>57</v>
      </c>
      <c r="C296" s="423" t="s">
        <v>1129</v>
      </c>
      <c r="D296" s="423"/>
      <c r="E296" s="644">
        <v>97.49</v>
      </c>
      <c r="F296" s="552">
        <v>564</v>
      </c>
      <c r="G296" s="553">
        <v>478</v>
      </c>
      <c r="H296" s="552">
        <v>1042</v>
      </c>
      <c r="I296" s="554">
        <v>10.688275720586725</v>
      </c>
      <c r="J296" s="555"/>
      <c r="K296" s="556"/>
      <c r="L296" s="552">
        <v>86</v>
      </c>
      <c r="M296" s="554">
        <v>0.88214175812903883</v>
      </c>
      <c r="N296" s="555"/>
      <c r="O296" s="556"/>
      <c r="P296" s="646">
        <v>1128</v>
      </c>
      <c r="Q296" s="554">
        <v>11.570417478715765</v>
      </c>
      <c r="R296" s="555"/>
      <c r="S296" s="557"/>
    </row>
    <row r="297" spans="1:19" s="488" customFormat="1" ht="14.25" customHeight="1" x14ac:dyDescent="0.2">
      <c r="A297" s="431" t="s">
        <v>838</v>
      </c>
      <c r="B297" s="432" t="s">
        <v>150</v>
      </c>
      <c r="C297" s="423" t="s">
        <v>1134</v>
      </c>
      <c r="D297" s="423"/>
      <c r="E297" s="644">
        <v>32.405000000000001</v>
      </c>
      <c r="F297" s="552">
        <v>10</v>
      </c>
      <c r="G297" s="553">
        <v>58</v>
      </c>
      <c r="H297" s="552">
        <v>68</v>
      </c>
      <c r="I297" s="554">
        <v>2.0984415985187472</v>
      </c>
      <c r="J297" s="555"/>
      <c r="K297" s="556"/>
      <c r="L297" s="552">
        <v>1</v>
      </c>
      <c r="M297" s="554">
        <v>3.0859435272334514E-2</v>
      </c>
      <c r="N297" s="555"/>
      <c r="O297" s="556"/>
      <c r="P297" s="646">
        <v>69</v>
      </c>
      <c r="Q297" s="554">
        <v>2.1293010337910814</v>
      </c>
      <c r="R297" s="555"/>
      <c r="S297" s="557"/>
    </row>
    <row r="298" spans="1:19" s="488" customFormat="1" ht="14.25" customHeight="1" x14ac:dyDescent="0.2">
      <c r="A298" s="431" t="s">
        <v>980</v>
      </c>
      <c r="B298" s="432" t="s">
        <v>291</v>
      </c>
      <c r="C298" s="423" t="s">
        <v>1128</v>
      </c>
      <c r="D298" s="423"/>
      <c r="E298" s="644">
        <v>35.533999999999999</v>
      </c>
      <c r="F298" s="552">
        <v>229</v>
      </c>
      <c r="G298" s="553">
        <v>109</v>
      </c>
      <c r="H298" s="552">
        <v>338</v>
      </c>
      <c r="I298" s="554">
        <v>9.5120166601001852</v>
      </c>
      <c r="J298" s="555"/>
      <c r="K298" s="556"/>
      <c r="L298" s="552">
        <v>12</v>
      </c>
      <c r="M298" s="554">
        <v>0.33770473349468116</v>
      </c>
      <c r="N298" s="555"/>
      <c r="O298" s="556"/>
      <c r="P298" s="646">
        <v>350</v>
      </c>
      <c r="Q298" s="554">
        <v>9.8497213935948675</v>
      </c>
      <c r="R298" s="555"/>
      <c r="S298" s="557"/>
    </row>
    <row r="299" spans="1:19" s="488" customFormat="1" ht="14.25" customHeight="1" x14ac:dyDescent="0.2">
      <c r="A299" s="431" t="s">
        <v>1023</v>
      </c>
      <c r="B299" s="432" t="s">
        <v>335</v>
      </c>
      <c r="C299" s="423" t="s">
        <v>1133</v>
      </c>
      <c r="D299" s="423"/>
      <c r="E299" s="644">
        <v>49.771999999999998</v>
      </c>
      <c r="F299" s="552">
        <v>78</v>
      </c>
      <c r="G299" s="553">
        <v>336</v>
      </c>
      <c r="H299" s="552">
        <v>414</v>
      </c>
      <c r="I299" s="554">
        <v>8.317929759704251</v>
      </c>
      <c r="J299" s="555"/>
      <c r="K299" s="556"/>
      <c r="L299" s="552">
        <v>143</v>
      </c>
      <c r="M299" s="554">
        <v>2.8731013421200675</v>
      </c>
      <c r="N299" s="555"/>
      <c r="O299" s="556"/>
      <c r="P299" s="646">
        <v>557</v>
      </c>
      <c r="Q299" s="554">
        <v>11.191031101824318</v>
      </c>
      <c r="R299" s="555"/>
      <c r="S299" s="557"/>
    </row>
    <row r="300" spans="1:19" s="488" customFormat="1" ht="14.25" customHeight="1" x14ac:dyDescent="0.2">
      <c r="A300" s="431" t="s">
        <v>1024</v>
      </c>
      <c r="B300" s="432" t="s">
        <v>336</v>
      </c>
      <c r="C300" s="423" t="s">
        <v>1133</v>
      </c>
      <c r="D300" s="423"/>
      <c r="E300" s="644">
        <v>56.734000000000002</v>
      </c>
      <c r="F300" s="552">
        <v>383</v>
      </c>
      <c r="G300" s="553">
        <v>239</v>
      </c>
      <c r="H300" s="552">
        <v>622</v>
      </c>
      <c r="I300" s="554">
        <v>10.963443437797441</v>
      </c>
      <c r="J300" s="555"/>
      <c r="K300" s="556"/>
      <c r="L300" s="552">
        <v>128</v>
      </c>
      <c r="M300" s="554">
        <v>2.2561427010258397</v>
      </c>
      <c r="N300" s="555"/>
      <c r="O300" s="556"/>
      <c r="P300" s="646">
        <v>750</v>
      </c>
      <c r="Q300" s="554">
        <v>13.21958613882328</v>
      </c>
      <c r="R300" s="555"/>
      <c r="S300" s="557"/>
    </row>
    <row r="301" spans="1:19" s="488" customFormat="1" ht="14.25" customHeight="1" x14ac:dyDescent="0.2">
      <c r="A301" s="431" t="s">
        <v>839</v>
      </c>
      <c r="B301" s="432" t="s">
        <v>151</v>
      </c>
      <c r="C301" s="423" t="s">
        <v>1134</v>
      </c>
      <c r="D301" s="423"/>
      <c r="E301" s="644">
        <v>69.400000000000006</v>
      </c>
      <c r="F301" s="552">
        <v>59</v>
      </c>
      <c r="G301" s="553">
        <v>129</v>
      </c>
      <c r="H301" s="552">
        <v>188</v>
      </c>
      <c r="I301" s="554">
        <v>2.7089337175792503</v>
      </c>
      <c r="J301" s="555"/>
      <c r="K301" s="556"/>
      <c r="L301" s="552">
        <v>0</v>
      </c>
      <c r="M301" s="554">
        <v>0</v>
      </c>
      <c r="N301" s="555"/>
      <c r="O301" s="556"/>
      <c r="P301" s="646">
        <v>188</v>
      </c>
      <c r="Q301" s="554">
        <v>2.7089337175792503</v>
      </c>
      <c r="R301" s="555"/>
      <c r="S301" s="557"/>
    </row>
    <row r="302" spans="1:19" s="488" customFormat="1" ht="14.25" customHeight="1" x14ac:dyDescent="0.2">
      <c r="A302" s="431" t="s">
        <v>887</v>
      </c>
      <c r="B302" s="432" t="s">
        <v>198</v>
      </c>
      <c r="C302" s="423" t="s">
        <v>1131</v>
      </c>
      <c r="D302" s="423"/>
      <c r="E302" s="644">
        <v>63.832000000000001</v>
      </c>
      <c r="F302" s="552">
        <v>20</v>
      </c>
      <c r="G302" s="553">
        <v>287</v>
      </c>
      <c r="H302" s="552">
        <v>307</v>
      </c>
      <c r="I302" s="554">
        <v>4.8094999373355058</v>
      </c>
      <c r="J302" s="555"/>
      <c r="K302" s="556"/>
      <c r="L302" s="552">
        <v>13</v>
      </c>
      <c r="M302" s="554">
        <v>0.20365960646697581</v>
      </c>
      <c r="N302" s="555"/>
      <c r="O302" s="556"/>
      <c r="P302" s="646">
        <v>320</v>
      </c>
      <c r="Q302" s="554">
        <v>5.0131595438024812</v>
      </c>
      <c r="R302" s="555"/>
      <c r="S302" s="557"/>
    </row>
    <row r="303" spans="1:19" s="488" customFormat="1" ht="14.25" customHeight="1" x14ac:dyDescent="0.2">
      <c r="A303" s="431" t="s">
        <v>981</v>
      </c>
      <c r="B303" s="432" t="s">
        <v>292</v>
      </c>
      <c r="C303" s="423" t="s">
        <v>1128</v>
      </c>
      <c r="D303" s="423"/>
      <c r="E303" s="644">
        <v>50.109000000000002</v>
      </c>
      <c r="F303" s="552">
        <v>152</v>
      </c>
      <c r="G303" s="553">
        <v>273</v>
      </c>
      <c r="H303" s="552">
        <v>425</v>
      </c>
      <c r="I303" s="554">
        <v>8.4815103075295859</v>
      </c>
      <c r="J303" s="555"/>
      <c r="K303" s="556"/>
      <c r="L303" s="552">
        <v>14</v>
      </c>
      <c r="M303" s="554">
        <v>0.27939092777744517</v>
      </c>
      <c r="N303" s="555"/>
      <c r="O303" s="556"/>
      <c r="P303" s="646">
        <v>439</v>
      </c>
      <c r="Q303" s="554">
        <v>8.7609012353070312</v>
      </c>
      <c r="R303" s="555"/>
      <c r="S303" s="557"/>
    </row>
    <row r="304" spans="1:19" s="488" customFormat="1" ht="14.25" customHeight="1" x14ac:dyDescent="0.2">
      <c r="A304" s="431" t="s">
        <v>1025</v>
      </c>
      <c r="B304" s="432" t="s">
        <v>337</v>
      </c>
      <c r="C304" s="423" t="s">
        <v>1133</v>
      </c>
      <c r="D304" s="423"/>
      <c r="E304" s="644">
        <v>37.890999999999998</v>
      </c>
      <c r="F304" s="552">
        <v>43</v>
      </c>
      <c r="G304" s="553">
        <v>139</v>
      </c>
      <c r="H304" s="552">
        <v>182</v>
      </c>
      <c r="I304" s="554">
        <v>4.8032514317384081</v>
      </c>
      <c r="J304" s="555"/>
      <c r="K304" s="556"/>
      <c r="L304" s="552">
        <v>5</v>
      </c>
      <c r="M304" s="554">
        <v>0.13195745691589034</v>
      </c>
      <c r="N304" s="555"/>
      <c r="O304" s="556"/>
      <c r="P304" s="646">
        <v>187</v>
      </c>
      <c r="Q304" s="554">
        <v>4.935208888654298</v>
      </c>
      <c r="R304" s="555"/>
      <c r="S304" s="557"/>
    </row>
    <row r="305" spans="1:19" s="488" customFormat="1" ht="14.25" customHeight="1" x14ac:dyDescent="0.2">
      <c r="A305" s="431" t="s">
        <v>982</v>
      </c>
      <c r="B305" s="432" t="s">
        <v>293</v>
      </c>
      <c r="C305" s="423" t="s">
        <v>1128</v>
      </c>
      <c r="D305" s="423"/>
      <c r="E305" s="644">
        <v>63.042000000000002</v>
      </c>
      <c r="F305" s="552">
        <v>90</v>
      </c>
      <c r="G305" s="553">
        <v>167</v>
      </c>
      <c r="H305" s="552">
        <v>257</v>
      </c>
      <c r="I305" s="554">
        <v>4.0766473144887536</v>
      </c>
      <c r="J305" s="555"/>
      <c r="K305" s="556"/>
      <c r="L305" s="552">
        <v>0</v>
      </c>
      <c r="M305" s="554">
        <v>0</v>
      </c>
      <c r="N305" s="555"/>
      <c r="O305" s="556"/>
      <c r="P305" s="646">
        <v>257</v>
      </c>
      <c r="Q305" s="554">
        <v>4.0766473144887536</v>
      </c>
      <c r="R305" s="555"/>
      <c r="S305" s="557"/>
    </row>
    <row r="306" spans="1:19" s="488" customFormat="1" ht="14.25" customHeight="1" x14ac:dyDescent="0.2">
      <c r="A306" s="431" t="s">
        <v>888</v>
      </c>
      <c r="B306" s="432" t="s">
        <v>199</v>
      </c>
      <c r="C306" s="423" t="s">
        <v>1131</v>
      </c>
      <c r="D306" s="423"/>
      <c r="E306" s="644">
        <v>37.142000000000003</v>
      </c>
      <c r="F306" s="552">
        <v>7</v>
      </c>
      <c r="G306" s="553">
        <v>17</v>
      </c>
      <c r="H306" s="552">
        <v>24</v>
      </c>
      <c r="I306" s="554">
        <v>0.64616875774056315</v>
      </c>
      <c r="J306" s="555"/>
      <c r="K306" s="556"/>
      <c r="L306" s="552">
        <v>1</v>
      </c>
      <c r="M306" s="554">
        <v>2.6923698239190132E-2</v>
      </c>
      <c r="N306" s="555"/>
      <c r="O306" s="556"/>
      <c r="P306" s="646">
        <v>25</v>
      </c>
      <c r="Q306" s="554">
        <v>0.67309245597975331</v>
      </c>
      <c r="R306" s="555"/>
      <c r="S306" s="557"/>
    </row>
    <row r="307" spans="1:19" s="488" customFormat="1" ht="14.25" customHeight="1" x14ac:dyDescent="0.2">
      <c r="A307" s="431" t="s">
        <v>889</v>
      </c>
      <c r="B307" s="432" t="s">
        <v>200</v>
      </c>
      <c r="C307" s="423" t="s">
        <v>1131</v>
      </c>
      <c r="D307" s="423"/>
      <c r="E307" s="644">
        <v>66.197000000000003</v>
      </c>
      <c r="F307" s="552">
        <v>76</v>
      </c>
      <c r="G307" s="553">
        <v>7</v>
      </c>
      <c r="H307" s="552">
        <v>83</v>
      </c>
      <c r="I307" s="554">
        <v>1.2538332552834721</v>
      </c>
      <c r="J307" s="555"/>
      <c r="K307" s="556"/>
      <c r="L307" s="552">
        <v>10</v>
      </c>
      <c r="M307" s="554">
        <v>0.1510642476245147</v>
      </c>
      <c r="N307" s="555"/>
      <c r="O307" s="556"/>
      <c r="P307" s="646">
        <v>93</v>
      </c>
      <c r="Q307" s="554">
        <v>1.4048975029079867</v>
      </c>
      <c r="R307" s="555"/>
      <c r="S307" s="557"/>
    </row>
    <row r="308" spans="1:19" s="488" customFormat="1" ht="14.25" customHeight="1" x14ac:dyDescent="0.2">
      <c r="A308" s="431" t="s">
        <v>983</v>
      </c>
      <c r="B308" s="432" t="s">
        <v>294</v>
      </c>
      <c r="C308" s="423" t="s">
        <v>1128</v>
      </c>
      <c r="D308" s="423"/>
      <c r="E308" s="644">
        <v>51.075000000000003</v>
      </c>
      <c r="F308" s="558">
        <v>37</v>
      </c>
      <c r="G308" s="559">
        <v>61</v>
      </c>
      <c r="H308" s="558">
        <v>98</v>
      </c>
      <c r="I308" s="560">
        <v>1.9187469407733724</v>
      </c>
      <c r="J308" s="561">
        <v>1</v>
      </c>
      <c r="K308" s="562"/>
      <c r="L308" s="558">
        <v>4</v>
      </c>
      <c r="M308" s="560">
        <v>7.8316201664219279E-2</v>
      </c>
      <c r="N308" s="561">
        <v>1</v>
      </c>
      <c r="O308" s="562"/>
      <c r="P308" s="647">
        <v>102</v>
      </c>
      <c r="Q308" s="560">
        <v>1.9970631424375918</v>
      </c>
      <c r="R308" s="561">
        <v>1</v>
      </c>
      <c r="S308" s="557"/>
    </row>
    <row r="309" spans="1:19" s="488" customFormat="1" ht="14.25" customHeight="1" x14ac:dyDescent="0.2">
      <c r="A309" s="431" t="s">
        <v>1026</v>
      </c>
      <c r="B309" s="432" t="s">
        <v>338</v>
      </c>
      <c r="C309" s="423" t="s">
        <v>1133</v>
      </c>
      <c r="D309" s="423"/>
      <c r="E309" s="644">
        <v>61.122999999999998</v>
      </c>
      <c r="F309" s="552">
        <v>26</v>
      </c>
      <c r="G309" s="553">
        <v>389</v>
      </c>
      <c r="H309" s="552">
        <v>415</v>
      </c>
      <c r="I309" s="554">
        <v>6.7895882073851093</v>
      </c>
      <c r="J309" s="555"/>
      <c r="K309" s="556"/>
      <c r="L309" s="552">
        <v>18</v>
      </c>
      <c r="M309" s="554">
        <v>0.29448816321188426</v>
      </c>
      <c r="N309" s="555"/>
      <c r="O309" s="556"/>
      <c r="P309" s="646">
        <v>433</v>
      </c>
      <c r="Q309" s="554">
        <v>7.0840763705969936</v>
      </c>
      <c r="R309" s="555"/>
      <c r="S309" s="557"/>
    </row>
    <row r="310" spans="1:19" s="488" customFormat="1" ht="14.25" customHeight="1" x14ac:dyDescent="0.2">
      <c r="A310" s="431" t="s">
        <v>1027</v>
      </c>
      <c r="B310" s="432" t="s">
        <v>339</v>
      </c>
      <c r="C310" s="423" t="s">
        <v>1133</v>
      </c>
      <c r="D310" s="423"/>
      <c r="E310" s="644">
        <v>29.555</v>
      </c>
      <c r="F310" s="552">
        <v>45</v>
      </c>
      <c r="G310" s="553">
        <v>219</v>
      </c>
      <c r="H310" s="552">
        <v>264</v>
      </c>
      <c r="I310" s="554">
        <v>8.932498731179157</v>
      </c>
      <c r="J310" s="555"/>
      <c r="K310" s="556"/>
      <c r="L310" s="552">
        <v>1</v>
      </c>
      <c r="M310" s="554">
        <v>3.3835222466587718E-2</v>
      </c>
      <c r="N310" s="555"/>
      <c r="O310" s="556"/>
      <c r="P310" s="646">
        <v>265</v>
      </c>
      <c r="Q310" s="554">
        <v>8.966333953645746</v>
      </c>
      <c r="R310" s="555"/>
      <c r="S310" s="557"/>
    </row>
    <row r="311" spans="1:19" s="488" customFormat="1" ht="14.25" customHeight="1" x14ac:dyDescent="0.2">
      <c r="A311" s="431" t="s">
        <v>924</v>
      </c>
      <c r="B311" s="432" t="s">
        <v>235</v>
      </c>
      <c r="C311" s="423" t="s">
        <v>1166</v>
      </c>
      <c r="D311" s="423"/>
      <c r="E311" s="644">
        <v>124.526</v>
      </c>
      <c r="F311" s="552">
        <v>225</v>
      </c>
      <c r="G311" s="553">
        <v>348</v>
      </c>
      <c r="H311" s="552">
        <v>573</v>
      </c>
      <c r="I311" s="554">
        <v>4.6014486934455459</v>
      </c>
      <c r="J311" s="555"/>
      <c r="K311" s="556"/>
      <c r="L311" s="552">
        <v>0</v>
      </c>
      <c r="M311" s="554">
        <v>0</v>
      </c>
      <c r="N311" s="555"/>
      <c r="O311" s="556"/>
      <c r="P311" s="646">
        <v>573</v>
      </c>
      <c r="Q311" s="554">
        <v>4.6014486934455459</v>
      </c>
      <c r="R311" s="555"/>
      <c r="S311" s="557"/>
    </row>
    <row r="312" spans="1:19" s="488" customFormat="1" ht="14.25" customHeight="1" x14ac:dyDescent="0.2">
      <c r="A312" s="431" t="s">
        <v>746</v>
      </c>
      <c r="B312" s="432" t="s">
        <v>58</v>
      </c>
      <c r="C312" s="423" t="s">
        <v>1129</v>
      </c>
      <c r="D312" s="423"/>
      <c r="E312" s="644">
        <v>99.424999999999997</v>
      </c>
      <c r="F312" s="552">
        <v>230</v>
      </c>
      <c r="G312" s="553">
        <v>580</v>
      </c>
      <c r="H312" s="552">
        <v>810</v>
      </c>
      <c r="I312" s="554">
        <v>8.1468443550414893</v>
      </c>
      <c r="J312" s="555"/>
      <c r="K312" s="556"/>
      <c r="L312" s="552">
        <v>28</v>
      </c>
      <c r="M312" s="554">
        <v>0.28161931103847121</v>
      </c>
      <c r="N312" s="555"/>
      <c r="O312" s="556"/>
      <c r="P312" s="646">
        <v>838</v>
      </c>
      <c r="Q312" s="554">
        <v>8.4284636660799599</v>
      </c>
      <c r="R312" s="555"/>
      <c r="S312" s="557"/>
    </row>
    <row r="313" spans="1:19" s="488" customFormat="1" ht="14.25" customHeight="1" x14ac:dyDescent="0.2">
      <c r="A313" s="431" t="s">
        <v>984</v>
      </c>
      <c r="B313" s="432" t="s">
        <v>295</v>
      </c>
      <c r="C313" s="423" t="s">
        <v>1128</v>
      </c>
      <c r="D313" s="423"/>
      <c r="E313" s="644">
        <v>49.420999999999999</v>
      </c>
      <c r="F313" s="552">
        <v>33</v>
      </c>
      <c r="G313" s="553">
        <v>200</v>
      </c>
      <c r="H313" s="552">
        <v>233</v>
      </c>
      <c r="I313" s="554">
        <v>4.7145950102183285</v>
      </c>
      <c r="J313" s="555"/>
      <c r="K313" s="556"/>
      <c r="L313" s="552">
        <v>3</v>
      </c>
      <c r="M313" s="554">
        <v>6.0702940045729549E-2</v>
      </c>
      <c r="N313" s="555"/>
      <c r="O313" s="556"/>
      <c r="P313" s="646">
        <v>236</v>
      </c>
      <c r="Q313" s="554">
        <v>4.7752979502640578</v>
      </c>
      <c r="R313" s="555"/>
      <c r="S313" s="557"/>
    </row>
    <row r="314" spans="1:19" s="488" customFormat="1" ht="14.25" customHeight="1" x14ac:dyDescent="0.2">
      <c r="A314" s="431" t="s">
        <v>890</v>
      </c>
      <c r="B314" s="432" t="s">
        <v>201</v>
      </c>
      <c r="C314" s="423" t="s">
        <v>1131</v>
      </c>
      <c r="D314" s="423"/>
      <c r="E314" s="644">
        <v>34.350999999999999</v>
      </c>
      <c r="F314" s="552">
        <v>28</v>
      </c>
      <c r="G314" s="553">
        <v>10</v>
      </c>
      <c r="H314" s="552">
        <v>38</v>
      </c>
      <c r="I314" s="554">
        <v>1.1062268929579926</v>
      </c>
      <c r="J314" s="555"/>
      <c r="K314" s="556"/>
      <c r="L314" s="552">
        <v>14</v>
      </c>
      <c r="M314" s="554">
        <v>0.40755727635294459</v>
      </c>
      <c r="N314" s="555"/>
      <c r="O314" s="556"/>
      <c r="P314" s="646">
        <v>52</v>
      </c>
      <c r="Q314" s="554">
        <v>1.5137841693109371</v>
      </c>
      <c r="R314" s="555"/>
      <c r="S314" s="557"/>
    </row>
    <row r="315" spans="1:19" s="488" customFormat="1" ht="14.25" customHeight="1" x14ac:dyDescent="0.2">
      <c r="A315" s="431" t="s">
        <v>985</v>
      </c>
      <c r="B315" s="432" t="s">
        <v>296</v>
      </c>
      <c r="C315" s="423" t="s">
        <v>1128</v>
      </c>
      <c r="D315" s="423"/>
      <c r="E315" s="644">
        <v>52.47</v>
      </c>
      <c r="F315" s="552">
        <v>205</v>
      </c>
      <c r="G315" s="553">
        <v>344</v>
      </c>
      <c r="H315" s="552">
        <v>549</v>
      </c>
      <c r="I315" s="554">
        <v>10.463121783876501</v>
      </c>
      <c r="J315" s="555"/>
      <c r="K315" s="556"/>
      <c r="L315" s="552">
        <v>10</v>
      </c>
      <c r="M315" s="554">
        <v>0.1905850962454736</v>
      </c>
      <c r="N315" s="555"/>
      <c r="O315" s="556"/>
      <c r="P315" s="646">
        <v>559</v>
      </c>
      <c r="Q315" s="554">
        <v>10.653706880121975</v>
      </c>
      <c r="R315" s="555"/>
      <c r="S315" s="557"/>
    </row>
    <row r="316" spans="1:19" s="488" customFormat="1" ht="14.25" customHeight="1" x14ac:dyDescent="0.2">
      <c r="A316" s="431" t="s">
        <v>772</v>
      </c>
      <c r="B316" s="432" t="s">
        <v>84</v>
      </c>
      <c r="C316" s="423" t="s">
        <v>1132</v>
      </c>
      <c r="D316" s="423"/>
      <c r="E316" s="644">
        <v>145.60400000000001</v>
      </c>
      <c r="F316" s="552">
        <v>214</v>
      </c>
      <c r="G316" s="553">
        <v>160</v>
      </c>
      <c r="H316" s="552">
        <v>374</v>
      </c>
      <c r="I316" s="554">
        <v>2.5686107524518556</v>
      </c>
      <c r="J316" s="555"/>
      <c r="K316" s="556"/>
      <c r="L316" s="552">
        <v>44</v>
      </c>
      <c r="M316" s="554">
        <v>0.30218950028845359</v>
      </c>
      <c r="N316" s="555"/>
      <c r="O316" s="556"/>
      <c r="P316" s="646">
        <v>418</v>
      </c>
      <c r="Q316" s="554">
        <v>2.8708002527403091</v>
      </c>
      <c r="R316" s="555"/>
      <c r="S316" s="557"/>
    </row>
    <row r="317" spans="1:19" s="488" customFormat="1" ht="14.25" customHeight="1" x14ac:dyDescent="0.2">
      <c r="A317" s="431" t="s">
        <v>840</v>
      </c>
      <c r="B317" s="432" t="s">
        <v>152</v>
      </c>
      <c r="C317" s="423" t="s">
        <v>1134</v>
      </c>
      <c r="D317" s="423"/>
      <c r="E317" s="644">
        <v>111.7</v>
      </c>
      <c r="F317" s="552">
        <v>541</v>
      </c>
      <c r="G317" s="553">
        <v>305</v>
      </c>
      <c r="H317" s="552">
        <v>846</v>
      </c>
      <c r="I317" s="554">
        <v>7.5738585496866602</v>
      </c>
      <c r="J317" s="555"/>
      <c r="K317" s="556"/>
      <c r="L317" s="552">
        <v>0</v>
      </c>
      <c r="M317" s="554">
        <v>0</v>
      </c>
      <c r="N317" s="555"/>
      <c r="O317" s="556"/>
      <c r="P317" s="646">
        <v>846</v>
      </c>
      <c r="Q317" s="554">
        <v>7.5738585496866602</v>
      </c>
      <c r="R317" s="555"/>
      <c r="S317" s="557"/>
    </row>
    <row r="318" spans="1:19" s="488" customFormat="1" ht="14.25" customHeight="1" x14ac:dyDescent="0.2">
      <c r="A318" s="431" t="s">
        <v>925</v>
      </c>
      <c r="B318" s="432" t="s">
        <v>236</v>
      </c>
      <c r="C318" s="423" t="s">
        <v>1166</v>
      </c>
      <c r="D318" s="423"/>
      <c r="E318" s="644">
        <v>105.913</v>
      </c>
      <c r="F318" s="552">
        <v>1449</v>
      </c>
      <c r="G318" s="553">
        <v>61</v>
      </c>
      <c r="H318" s="552">
        <v>1510</v>
      </c>
      <c r="I318" s="554">
        <v>14.256984506151275</v>
      </c>
      <c r="J318" s="555"/>
      <c r="K318" s="556"/>
      <c r="L318" s="552">
        <v>341</v>
      </c>
      <c r="M318" s="554">
        <v>3.219623653375884</v>
      </c>
      <c r="N318" s="555"/>
      <c r="O318" s="556"/>
      <c r="P318" s="646">
        <v>1851</v>
      </c>
      <c r="Q318" s="554">
        <v>17.47660815952716</v>
      </c>
      <c r="R318" s="555"/>
      <c r="S318" s="557"/>
    </row>
    <row r="319" spans="1:19" s="488" customFormat="1" ht="14.25" customHeight="1" x14ac:dyDescent="0.2">
      <c r="A319" s="431" t="s">
        <v>926</v>
      </c>
      <c r="B319" s="432" t="s">
        <v>237</v>
      </c>
      <c r="C319" s="423" t="s">
        <v>1166</v>
      </c>
      <c r="D319" s="423"/>
      <c r="E319" s="644">
        <v>137.03100000000001</v>
      </c>
      <c r="F319" s="552">
        <v>62</v>
      </c>
      <c r="G319" s="553">
        <v>21</v>
      </c>
      <c r="H319" s="552">
        <v>83</v>
      </c>
      <c r="I319" s="554">
        <v>0.60570235932015382</v>
      </c>
      <c r="J319" s="555"/>
      <c r="K319" s="556"/>
      <c r="L319" s="552">
        <v>6</v>
      </c>
      <c r="M319" s="554">
        <v>4.3785712721938833E-2</v>
      </c>
      <c r="N319" s="555"/>
      <c r="O319" s="556"/>
      <c r="P319" s="646">
        <v>89</v>
      </c>
      <c r="Q319" s="554">
        <v>0.64948807204209269</v>
      </c>
      <c r="R319" s="555"/>
      <c r="S319" s="557"/>
    </row>
    <row r="320" spans="1:19" s="488" customFormat="1" ht="14.25" customHeight="1" x14ac:dyDescent="0.2">
      <c r="A320" s="431" t="s">
        <v>747</v>
      </c>
      <c r="B320" s="432" t="s">
        <v>59</v>
      </c>
      <c r="C320" s="423" t="s">
        <v>1129</v>
      </c>
      <c r="D320" s="423"/>
      <c r="E320" s="644">
        <v>89.738</v>
      </c>
      <c r="F320" s="552">
        <v>275</v>
      </c>
      <c r="G320" s="553">
        <v>398</v>
      </c>
      <c r="H320" s="552">
        <v>673</v>
      </c>
      <c r="I320" s="554">
        <v>7.4996099757070587</v>
      </c>
      <c r="J320" s="555"/>
      <c r="K320" s="556"/>
      <c r="L320" s="552">
        <v>59</v>
      </c>
      <c r="M320" s="554">
        <v>0.65746952238739442</v>
      </c>
      <c r="N320" s="555"/>
      <c r="O320" s="556"/>
      <c r="P320" s="646">
        <v>732</v>
      </c>
      <c r="Q320" s="554">
        <v>8.1570794980944523</v>
      </c>
      <c r="R320" s="555"/>
      <c r="S320" s="557"/>
    </row>
    <row r="321" spans="1:19" s="488" customFormat="1" ht="14.25" customHeight="1" x14ac:dyDescent="0.2">
      <c r="A321" s="431" t="s">
        <v>841</v>
      </c>
      <c r="B321" s="432" t="s">
        <v>153</v>
      </c>
      <c r="C321" s="423" t="s">
        <v>1134</v>
      </c>
      <c r="D321" s="423"/>
      <c r="E321" s="644">
        <v>60.655000000000001</v>
      </c>
      <c r="F321" s="552">
        <v>7</v>
      </c>
      <c r="G321" s="553">
        <v>27</v>
      </c>
      <c r="H321" s="552">
        <v>34</v>
      </c>
      <c r="I321" s="554">
        <v>0.56054735800840816</v>
      </c>
      <c r="J321" s="555"/>
      <c r="K321" s="556"/>
      <c r="L321" s="552">
        <v>6</v>
      </c>
      <c r="M321" s="554">
        <v>9.8920122001483798E-2</v>
      </c>
      <c r="N321" s="555"/>
      <c r="O321" s="556"/>
      <c r="P321" s="646">
        <v>40</v>
      </c>
      <c r="Q321" s="554">
        <v>0.65946748000989197</v>
      </c>
      <c r="R321" s="555"/>
      <c r="S321" s="557"/>
    </row>
    <row r="322" spans="1:19" s="488" customFormat="1" ht="14.25" customHeight="1" x14ac:dyDescent="0.2">
      <c r="A322" s="431" t="s">
        <v>891</v>
      </c>
      <c r="B322" s="432" t="s">
        <v>202</v>
      </c>
      <c r="C322" s="423" t="s">
        <v>1131</v>
      </c>
      <c r="D322" s="423"/>
      <c r="E322" s="644">
        <v>39.965000000000003</v>
      </c>
      <c r="F322" s="552">
        <v>47</v>
      </c>
      <c r="G322" s="553">
        <v>24</v>
      </c>
      <c r="H322" s="552">
        <v>71</v>
      </c>
      <c r="I322" s="554">
        <v>1.7765544851745276</v>
      </c>
      <c r="J322" s="555"/>
      <c r="K322" s="556"/>
      <c r="L322" s="552">
        <v>4</v>
      </c>
      <c r="M322" s="554">
        <v>0.10008757662955085</v>
      </c>
      <c r="N322" s="555"/>
      <c r="O322" s="556"/>
      <c r="P322" s="646">
        <v>75</v>
      </c>
      <c r="Q322" s="554">
        <v>1.8766420618040784</v>
      </c>
      <c r="R322" s="555"/>
      <c r="S322" s="557"/>
    </row>
    <row r="323" spans="1:19" s="488" customFormat="1" ht="14.25" customHeight="1" x14ac:dyDescent="0.2">
      <c r="A323" s="431" t="s">
        <v>892</v>
      </c>
      <c r="B323" s="432" t="s">
        <v>203</v>
      </c>
      <c r="C323" s="423" t="s">
        <v>1131</v>
      </c>
      <c r="D323" s="423"/>
      <c r="E323" s="644">
        <v>51.893999999999998</v>
      </c>
      <c r="F323" s="552">
        <v>129</v>
      </c>
      <c r="G323" s="553">
        <v>264</v>
      </c>
      <c r="H323" s="552">
        <v>393</v>
      </c>
      <c r="I323" s="554">
        <v>7.5731298416001849</v>
      </c>
      <c r="J323" s="555"/>
      <c r="K323" s="556"/>
      <c r="L323" s="552">
        <v>0</v>
      </c>
      <c r="M323" s="554">
        <v>0</v>
      </c>
      <c r="N323" s="555"/>
      <c r="O323" s="556"/>
      <c r="P323" s="646">
        <v>393</v>
      </c>
      <c r="Q323" s="554">
        <v>7.5731298416001849</v>
      </c>
      <c r="R323" s="555"/>
      <c r="S323" s="557"/>
    </row>
    <row r="324" spans="1:19" s="488" customFormat="1" ht="14.25" customHeight="1" x14ac:dyDescent="0.2">
      <c r="A324" s="431" t="s">
        <v>986</v>
      </c>
      <c r="B324" s="432" t="s">
        <v>297</v>
      </c>
      <c r="C324" s="423" t="s">
        <v>1128</v>
      </c>
      <c r="D324" s="423"/>
      <c r="E324" s="644">
        <v>50.656999999999996</v>
      </c>
      <c r="F324" s="552">
        <v>268</v>
      </c>
      <c r="G324" s="553">
        <v>179</v>
      </c>
      <c r="H324" s="552">
        <v>447</v>
      </c>
      <c r="I324" s="554">
        <v>8.8240519572813234</v>
      </c>
      <c r="J324" s="555"/>
      <c r="K324" s="556"/>
      <c r="L324" s="552">
        <v>2</v>
      </c>
      <c r="M324" s="554">
        <v>3.9481216811102122E-2</v>
      </c>
      <c r="N324" s="555"/>
      <c r="O324" s="556"/>
      <c r="P324" s="646">
        <v>449</v>
      </c>
      <c r="Q324" s="554">
        <v>8.8635331740924261</v>
      </c>
      <c r="R324" s="555"/>
      <c r="S324" s="557"/>
    </row>
    <row r="325" spans="1:19" s="488" customFormat="1" ht="14.25" customHeight="1" x14ac:dyDescent="0.2">
      <c r="A325" s="431" t="s">
        <v>987</v>
      </c>
      <c r="B325" s="432" t="s">
        <v>298</v>
      </c>
      <c r="C325" s="423" t="s">
        <v>1128</v>
      </c>
      <c r="D325" s="423"/>
      <c r="E325" s="644">
        <v>67.397999999999996</v>
      </c>
      <c r="F325" s="552">
        <v>507</v>
      </c>
      <c r="G325" s="553">
        <v>215</v>
      </c>
      <c r="H325" s="552">
        <v>722</v>
      </c>
      <c r="I325" s="554">
        <v>10.71248404997181</v>
      </c>
      <c r="J325" s="555"/>
      <c r="K325" s="556"/>
      <c r="L325" s="552">
        <v>80</v>
      </c>
      <c r="M325" s="554">
        <v>1.1869788421021397</v>
      </c>
      <c r="N325" s="555"/>
      <c r="O325" s="556"/>
      <c r="P325" s="646">
        <v>802</v>
      </c>
      <c r="Q325" s="554">
        <v>11.899462892073949</v>
      </c>
      <c r="R325" s="555"/>
      <c r="S325" s="557"/>
    </row>
    <row r="326" spans="1:19" s="488" customFormat="1" ht="14.25" customHeight="1" x14ac:dyDescent="0.2">
      <c r="A326" s="431" t="s">
        <v>813</v>
      </c>
      <c r="B326" s="432" t="s">
        <v>125</v>
      </c>
      <c r="C326" s="423" t="s">
        <v>1130</v>
      </c>
      <c r="D326" s="423"/>
      <c r="E326" s="644">
        <v>32.972999999999999</v>
      </c>
      <c r="F326" s="552">
        <v>14</v>
      </c>
      <c r="G326" s="553">
        <v>58</v>
      </c>
      <c r="H326" s="552">
        <v>72</v>
      </c>
      <c r="I326" s="554">
        <v>2.183604767537076</v>
      </c>
      <c r="J326" s="555"/>
      <c r="K326" s="556"/>
      <c r="L326" s="552">
        <v>38</v>
      </c>
      <c r="M326" s="554">
        <v>1.1524580717556789</v>
      </c>
      <c r="N326" s="555"/>
      <c r="O326" s="556"/>
      <c r="P326" s="646">
        <v>110</v>
      </c>
      <c r="Q326" s="554">
        <v>3.3360628392927549</v>
      </c>
      <c r="R326" s="555"/>
      <c r="S326" s="557"/>
    </row>
    <row r="327" spans="1:19" s="488" customFormat="1" ht="14.25" customHeight="1" x14ac:dyDescent="0.2">
      <c r="A327" s="431" t="s">
        <v>1039</v>
      </c>
      <c r="B327" s="432" t="s">
        <v>204</v>
      </c>
      <c r="C327" s="423" t="s">
        <v>1131</v>
      </c>
      <c r="D327" s="423"/>
      <c r="E327" s="644">
        <v>47.238</v>
      </c>
      <c r="F327" s="552">
        <v>276</v>
      </c>
      <c r="G327" s="553">
        <v>67</v>
      </c>
      <c r="H327" s="552">
        <v>343</v>
      </c>
      <c r="I327" s="554">
        <v>7.2611033489986871</v>
      </c>
      <c r="J327" s="555"/>
      <c r="K327" s="556"/>
      <c r="L327" s="552">
        <v>10</v>
      </c>
      <c r="M327" s="554">
        <v>0.21169397518946612</v>
      </c>
      <c r="N327" s="555"/>
      <c r="O327" s="556"/>
      <c r="P327" s="646">
        <v>353</v>
      </c>
      <c r="Q327" s="554">
        <v>7.4727973241881536</v>
      </c>
      <c r="R327" s="555"/>
      <c r="S327" s="557"/>
    </row>
    <row r="328" spans="1:19" s="488" customFormat="1" ht="14.25" customHeight="1" x14ac:dyDescent="0.2">
      <c r="A328" s="431" t="s">
        <v>988</v>
      </c>
      <c r="B328" s="432" t="s">
        <v>299</v>
      </c>
      <c r="C328" s="423" t="s">
        <v>1128</v>
      </c>
      <c r="D328" s="423"/>
      <c r="E328" s="644">
        <v>64.361000000000004</v>
      </c>
      <c r="F328" s="552">
        <v>85</v>
      </c>
      <c r="G328" s="553">
        <v>122</v>
      </c>
      <c r="H328" s="552">
        <v>207</v>
      </c>
      <c r="I328" s="554">
        <v>3.2162334332903466</v>
      </c>
      <c r="J328" s="555"/>
      <c r="K328" s="556"/>
      <c r="L328" s="552">
        <v>9</v>
      </c>
      <c r="M328" s="554">
        <v>0.13983623623001507</v>
      </c>
      <c r="N328" s="555"/>
      <c r="O328" s="556"/>
      <c r="P328" s="646">
        <v>216</v>
      </c>
      <c r="Q328" s="554">
        <v>3.3560696695203616</v>
      </c>
      <c r="R328" s="555"/>
      <c r="S328" s="557"/>
    </row>
    <row r="329" spans="1:19" s="488" customFormat="1" ht="14.25" customHeight="1" x14ac:dyDescent="0.2">
      <c r="A329" s="431" t="s">
        <v>1028</v>
      </c>
      <c r="B329" s="432" t="s">
        <v>340</v>
      </c>
      <c r="C329" s="423" t="s">
        <v>1133</v>
      </c>
      <c r="D329" s="423"/>
      <c r="E329" s="644">
        <v>23.858000000000001</v>
      </c>
      <c r="F329" s="552">
        <v>99</v>
      </c>
      <c r="G329" s="553">
        <v>140</v>
      </c>
      <c r="H329" s="552">
        <v>239</v>
      </c>
      <c r="I329" s="554">
        <v>10.017604157934445</v>
      </c>
      <c r="J329" s="555"/>
      <c r="K329" s="556"/>
      <c r="L329" s="552">
        <v>2</v>
      </c>
      <c r="M329" s="554">
        <v>8.3829323497359373E-2</v>
      </c>
      <c r="N329" s="555"/>
      <c r="O329" s="556"/>
      <c r="P329" s="646">
        <v>241</v>
      </c>
      <c r="Q329" s="554">
        <v>10.101433481431805</v>
      </c>
      <c r="R329" s="555"/>
      <c r="S329" s="557"/>
    </row>
    <row r="330" spans="1:19" s="488" customFormat="1" ht="14.25" customHeight="1" x14ac:dyDescent="0.2">
      <c r="A330" s="431" t="s">
        <v>1029</v>
      </c>
      <c r="B330" s="432" t="s">
        <v>341</v>
      </c>
      <c r="C330" s="423" t="s">
        <v>1133</v>
      </c>
      <c r="D330" s="423"/>
      <c r="E330" s="644">
        <v>46.04</v>
      </c>
      <c r="F330" s="552">
        <v>5</v>
      </c>
      <c r="G330" s="553">
        <v>32</v>
      </c>
      <c r="H330" s="552">
        <v>37</v>
      </c>
      <c r="I330" s="554">
        <v>0.80364900086880975</v>
      </c>
      <c r="J330" s="555"/>
      <c r="K330" s="556"/>
      <c r="L330" s="552">
        <v>0</v>
      </c>
      <c r="M330" s="554">
        <v>0</v>
      </c>
      <c r="N330" s="555"/>
      <c r="O330" s="556"/>
      <c r="P330" s="646">
        <v>37</v>
      </c>
      <c r="Q330" s="554">
        <v>0.80364900086880975</v>
      </c>
      <c r="R330" s="555"/>
      <c r="S330" s="557"/>
    </row>
    <row r="331" spans="1:19" s="488" customFormat="1" ht="14.25" customHeight="1" x14ac:dyDescent="0.2">
      <c r="A331" s="431" t="s">
        <v>748</v>
      </c>
      <c r="B331" s="432" t="s">
        <v>60</v>
      </c>
      <c r="C331" s="423" t="s">
        <v>1129</v>
      </c>
      <c r="D331" s="423"/>
      <c r="E331" s="644">
        <v>46.462000000000003</v>
      </c>
      <c r="F331" s="552">
        <v>34</v>
      </c>
      <c r="G331" s="553">
        <v>6</v>
      </c>
      <c r="H331" s="552">
        <v>40</v>
      </c>
      <c r="I331" s="554">
        <v>0.86091860014635613</v>
      </c>
      <c r="J331" s="555"/>
      <c r="K331" s="556"/>
      <c r="L331" s="552">
        <v>0</v>
      </c>
      <c r="M331" s="554">
        <v>0</v>
      </c>
      <c r="N331" s="555"/>
      <c r="O331" s="556"/>
      <c r="P331" s="646">
        <v>40</v>
      </c>
      <c r="Q331" s="554">
        <v>0.86091860014635613</v>
      </c>
      <c r="R331" s="555"/>
      <c r="S331" s="557"/>
    </row>
    <row r="332" spans="1:19" s="488" customFormat="1" ht="14.25" customHeight="1" x14ac:dyDescent="0.2">
      <c r="A332" s="431" t="s">
        <v>814</v>
      </c>
      <c r="B332" s="432" t="s">
        <v>126</v>
      </c>
      <c r="C332" s="423" t="s">
        <v>1130</v>
      </c>
      <c r="D332" s="423"/>
      <c r="E332" s="644">
        <v>40.363</v>
      </c>
      <c r="F332" s="552">
        <v>228</v>
      </c>
      <c r="G332" s="553">
        <v>134</v>
      </c>
      <c r="H332" s="552">
        <v>362</v>
      </c>
      <c r="I332" s="554">
        <v>8.9686098654708513</v>
      </c>
      <c r="J332" s="555"/>
      <c r="K332" s="556"/>
      <c r="L332" s="552">
        <v>13</v>
      </c>
      <c r="M332" s="554">
        <v>0.32207714986497538</v>
      </c>
      <c r="N332" s="555"/>
      <c r="O332" s="556"/>
      <c r="P332" s="646">
        <v>375</v>
      </c>
      <c r="Q332" s="554">
        <v>9.290687015335827</v>
      </c>
      <c r="R332" s="555"/>
      <c r="S332" s="557"/>
    </row>
    <row r="333" spans="1:19" s="488" customFormat="1" ht="14.25" customHeight="1" x14ac:dyDescent="0.2">
      <c r="A333" s="431" t="s">
        <v>989</v>
      </c>
      <c r="B333" s="432" t="s">
        <v>300</v>
      </c>
      <c r="C333" s="423" t="s">
        <v>1128</v>
      </c>
      <c r="D333" s="423"/>
      <c r="E333" s="644">
        <v>45.795000000000002</v>
      </c>
      <c r="F333" s="552">
        <v>40</v>
      </c>
      <c r="G333" s="553">
        <v>9</v>
      </c>
      <c r="H333" s="552">
        <v>49</v>
      </c>
      <c r="I333" s="554">
        <v>1.0699858063107326</v>
      </c>
      <c r="J333" s="555"/>
      <c r="K333" s="556"/>
      <c r="L333" s="552">
        <v>67</v>
      </c>
      <c r="M333" s="554">
        <v>1.4630418167922261</v>
      </c>
      <c r="N333" s="555"/>
      <c r="O333" s="556"/>
      <c r="P333" s="646">
        <v>116</v>
      </c>
      <c r="Q333" s="554">
        <v>2.5330276231029587</v>
      </c>
      <c r="R333" s="555"/>
      <c r="S333" s="557"/>
    </row>
    <row r="334" spans="1:19" s="488" customFormat="1" ht="14.25" customHeight="1" x14ac:dyDescent="0.2">
      <c r="A334" s="431" t="s">
        <v>1030</v>
      </c>
      <c r="B334" s="432" t="s">
        <v>342</v>
      </c>
      <c r="C334" s="423" t="s">
        <v>1133</v>
      </c>
      <c r="D334" s="423"/>
      <c r="E334" s="644">
        <v>15.691000000000001</v>
      </c>
      <c r="F334" s="552">
        <v>18</v>
      </c>
      <c r="G334" s="553">
        <v>68</v>
      </c>
      <c r="H334" s="552">
        <v>86</v>
      </c>
      <c r="I334" s="554">
        <v>5.4808488942706006</v>
      </c>
      <c r="J334" s="555"/>
      <c r="K334" s="556"/>
      <c r="L334" s="552">
        <v>8</v>
      </c>
      <c r="M334" s="554">
        <v>0.50984640876935816</v>
      </c>
      <c r="N334" s="555"/>
      <c r="O334" s="556"/>
      <c r="P334" s="646">
        <v>94</v>
      </c>
      <c r="Q334" s="554">
        <v>5.990695303039959</v>
      </c>
      <c r="R334" s="555"/>
      <c r="S334" s="557"/>
    </row>
    <row r="335" spans="1:19" s="488" customFormat="1" ht="14.25" customHeight="1" x14ac:dyDescent="0.2">
      <c r="A335" s="431" t="s">
        <v>927</v>
      </c>
      <c r="B335" s="432" t="s">
        <v>238</v>
      </c>
      <c r="C335" s="423" t="s">
        <v>1166</v>
      </c>
      <c r="D335" s="423"/>
      <c r="E335" s="644">
        <v>119.35899999999999</v>
      </c>
      <c r="F335" s="552">
        <v>236</v>
      </c>
      <c r="G335" s="553">
        <v>0</v>
      </c>
      <c r="H335" s="552">
        <v>236</v>
      </c>
      <c r="I335" s="554">
        <v>1.9772283614976669</v>
      </c>
      <c r="J335" s="555"/>
      <c r="K335" s="556"/>
      <c r="L335" s="552">
        <v>233</v>
      </c>
      <c r="M335" s="554">
        <v>1.9520941026650693</v>
      </c>
      <c r="N335" s="555"/>
      <c r="O335" s="556"/>
      <c r="P335" s="646">
        <v>469</v>
      </c>
      <c r="Q335" s="554">
        <v>3.9293224641627362</v>
      </c>
      <c r="R335" s="555"/>
      <c r="S335" s="557"/>
    </row>
    <row r="336" spans="1:19" s="488" customFormat="1" ht="14.25" customHeight="1" x14ac:dyDescent="0.2">
      <c r="A336" s="431" t="s">
        <v>1031</v>
      </c>
      <c r="B336" s="432" t="s">
        <v>343</v>
      </c>
      <c r="C336" s="423" t="s">
        <v>1133</v>
      </c>
      <c r="D336" s="423"/>
      <c r="E336" s="644">
        <v>29.006</v>
      </c>
      <c r="F336" s="552">
        <v>8</v>
      </c>
      <c r="G336" s="553">
        <v>93</v>
      </c>
      <c r="H336" s="552">
        <v>101</v>
      </c>
      <c r="I336" s="554">
        <v>3.4820381989933118</v>
      </c>
      <c r="J336" s="555"/>
      <c r="K336" s="556"/>
      <c r="L336" s="552">
        <v>7</v>
      </c>
      <c r="M336" s="554">
        <v>0.24132938012824934</v>
      </c>
      <c r="N336" s="555"/>
      <c r="O336" s="556"/>
      <c r="P336" s="646">
        <v>108</v>
      </c>
      <c r="Q336" s="554">
        <v>3.723367579121561</v>
      </c>
      <c r="R336" s="555"/>
      <c r="S336" s="557"/>
    </row>
    <row r="337" spans="1:19" s="488" customFormat="1" ht="14.25" customHeight="1" x14ac:dyDescent="0.2">
      <c r="A337" s="431" t="s">
        <v>749</v>
      </c>
      <c r="B337" s="432" t="s">
        <v>61</v>
      </c>
      <c r="C337" s="423" t="s">
        <v>1129</v>
      </c>
      <c r="D337" s="423"/>
      <c r="E337" s="644">
        <v>141.14400000000001</v>
      </c>
      <c r="F337" s="552">
        <v>3808</v>
      </c>
      <c r="G337" s="553">
        <v>1104</v>
      </c>
      <c r="H337" s="552">
        <v>4912</v>
      </c>
      <c r="I337" s="554">
        <v>34.801337640990759</v>
      </c>
      <c r="J337" s="555"/>
      <c r="K337" s="556"/>
      <c r="L337" s="552">
        <v>21</v>
      </c>
      <c r="M337" s="554">
        <v>0.14878422037068526</v>
      </c>
      <c r="N337" s="555"/>
      <c r="O337" s="556"/>
      <c r="P337" s="646">
        <v>4933</v>
      </c>
      <c r="Q337" s="554">
        <v>34.950121861361445</v>
      </c>
      <c r="R337" s="555"/>
      <c r="S337" s="557"/>
    </row>
    <row r="338" spans="1:19" s="488" customFormat="1" ht="14.25" customHeight="1" x14ac:dyDescent="0.2">
      <c r="A338" s="431" t="s">
        <v>1032</v>
      </c>
      <c r="B338" s="432" t="s">
        <v>344</v>
      </c>
      <c r="C338" s="423" t="s">
        <v>1133</v>
      </c>
      <c r="D338" s="423"/>
      <c r="E338" s="644">
        <v>206.21</v>
      </c>
      <c r="F338" s="552">
        <v>107</v>
      </c>
      <c r="G338" s="553">
        <v>689</v>
      </c>
      <c r="H338" s="552">
        <v>796</v>
      </c>
      <c r="I338" s="554">
        <v>3.8601425731050867</v>
      </c>
      <c r="J338" s="555"/>
      <c r="K338" s="556"/>
      <c r="L338" s="552">
        <v>0</v>
      </c>
      <c r="M338" s="554">
        <v>0</v>
      </c>
      <c r="N338" s="555"/>
      <c r="O338" s="556"/>
      <c r="P338" s="646">
        <v>796</v>
      </c>
      <c r="Q338" s="554">
        <v>3.8601425731050867</v>
      </c>
      <c r="R338" s="555"/>
      <c r="S338" s="557"/>
    </row>
    <row r="339" spans="1:19" s="488" customFormat="1" ht="14.25" customHeight="1" x14ac:dyDescent="0.2">
      <c r="A339" s="431" t="s">
        <v>990</v>
      </c>
      <c r="B339" s="432" t="s">
        <v>301</v>
      </c>
      <c r="C339" s="423" t="s">
        <v>1128</v>
      </c>
      <c r="D339" s="423"/>
      <c r="E339" s="644">
        <v>48.926000000000002</v>
      </c>
      <c r="F339" s="552">
        <v>104</v>
      </c>
      <c r="G339" s="553">
        <v>133</v>
      </c>
      <c r="H339" s="552">
        <v>237</v>
      </c>
      <c r="I339" s="554">
        <v>4.8440501982585946</v>
      </c>
      <c r="J339" s="555"/>
      <c r="K339" s="556"/>
      <c r="L339" s="552">
        <v>7</v>
      </c>
      <c r="M339" s="554">
        <v>0.14307321260679393</v>
      </c>
      <c r="N339" s="555"/>
      <c r="O339" s="556"/>
      <c r="P339" s="646">
        <v>244</v>
      </c>
      <c r="Q339" s="554">
        <v>4.9871234108653884</v>
      </c>
      <c r="R339" s="555"/>
      <c r="S339" s="557"/>
    </row>
    <row r="340" spans="1:19" s="488" customFormat="1" ht="14.25" customHeight="1" x14ac:dyDescent="0.2">
      <c r="A340" s="431" t="s">
        <v>991</v>
      </c>
      <c r="B340" s="432" t="s">
        <v>302</v>
      </c>
      <c r="C340" s="423" t="s">
        <v>1128</v>
      </c>
      <c r="D340" s="423"/>
      <c r="E340" s="644">
        <v>61.194000000000003</v>
      </c>
      <c r="F340" s="558">
        <v>817</v>
      </c>
      <c r="G340" s="559">
        <v>840</v>
      </c>
      <c r="H340" s="558">
        <v>1657</v>
      </c>
      <c r="I340" s="560">
        <v>27.077818086740528</v>
      </c>
      <c r="J340" s="561">
        <v>3</v>
      </c>
      <c r="K340" s="562"/>
      <c r="L340" s="558">
        <v>427</v>
      </c>
      <c r="M340" s="560">
        <v>6.9778082818576985</v>
      </c>
      <c r="N340" s="561">
        <v>3</v>
      </c>
      <c r="O340" s="562"/>
      <c r="P340" s="647">
        <v>2084</v>
      </c>
      <c r="Q340" s="560">
        <v>34.055626368598226</v>
      </c>
      <c r="R340" s="561">
        <v>3</v>
      </c>
      <c r="S340" s="557"/>
    </row>
    <row r="341" spans="1:19" s="488" customFormat="1" ht="14.25" customHeight="1" x14ac:dyDescent="0.2">
      <c r="A341" s="431" t="s">
        <v>750</v>
      </c>
      <c r="B341" s="432" t="s">
        <v>62</v>
      </c>
      <c r="C341" s="423" t="s">
        <v>1129</v>
      </c>
      <c r="D341" s="423"/>
      <c r="E341" s="644">
        <v>143.90199999999999</v>
      </c>
      <c r="F341" s="552">
        <v>113</v>
      </c>
      <c r="G341" s="553">
        <v>1153</v>
      </c>
      <c r="H341" s="552">
        <v>1266</v>
      </c>
      <c r="I341" s="554">
        <v>8.7976539589442826</v>
      </c>
      <c r="J341" s="555"/>
      <c r="K341" s="556"/>
      <c r="L341" s="552">
        <v>3</v>
      </c>
      <c r="M341" s="554">
        <v>2.0847521229725788E-2</v>
      </c>
      <c r="N341" s="555"/>
      <c r="O341" s="556"/>
      <c r="P341" s="646">
        <v>1269</v>
      </c>
      <c r="Q341" s="554">
        <v>8.8185014801740085</v>
      </c>
      <c r="R341" s="555"/>
      <c r="S341" s="557"/>
    </row>
    <row r="342" spans="1:19" s="488" customFormat="1" ht="14.25" customHeight="1" x14ac:dyDescent="0.2">
      <c r="A342" s="431" t="s">
        <v>992</v>
      </c>
      <c r="B342" s="432" t="s">
        <v>303</v>
      </c>
      <c r="C342" s="423" t="s">
        <v>1128</v>
      </c>
      <c r="D342" s="423"/>
      <c r="E342" s="644">
        <v>40.374000000000002</v>
      </c>
      <c r="F342" s="552">
        <v>63</v>
      </c>
      <c r="G342" s="553">
        <v>17</v>
      </c>
      <c r="H342" s="552">
        <v>80</v>
      </c>
      <c r="I342" s="554">
        <v>1.9814732253430425</v>
      </c>
      <c r="J342" s="555"/>
      <c r="K342" s="556"/>
      <c r="L342" s="552">
        <v>44</v>
      </c>
      <c r="M342" s="554">
        <v>1.0898102739386732</v>
      </c>
      <c r="N342" s="555"/>
      <c r="O342" s="556"/>
      <c r="P342" s="646">
        <v>124</v>
      </c>
      <c r="Q342" s="554">
        <v>3.0712834992817157</v>
      </c>
      <c r="R342" s="555"/>
      <c r="S342" s="557"/>
    </row>
    <row r="343" spans="1:19" s="488" customFormat="1" ht="14.25" customHeight="1" x14ac:dyDescent="0.2">
      <c r="A343" s="431" t="s">
        <v>993</v>
      </c>
      <c r="B343" s="432" t="s">
        <v>304</v>
      </c>
      <c r="C343" s="423" t="s">
        <v>1128</v>
      </c>
      <c r="D343" s="423"/>
      <c r="E343" s="644">
        <v>63.722999999999999</v>
      </c>
      <c r="F343" s="552">
        <v>11</v>
      </c>
      <c r="G343" s="553">
        <v>35</v>
      </c>
      <c r="H343" s="552">
        <v>46</v>
      </c>
      <c r="I343" s="554">
        <v>0.72187436247508752</v>
      </c>
      <c r="J343" s="555"/>
      <c r="K343" s="556"/>
      <c r="L343" s="552">
        <v>10</v>
      </c>
      <c r="M343" s="554">
        <v>0.15692920923371467</v>
      </c>
      <c r="N343" s="555"/>
      <c r="O343" s="556"/>
      <c r="P343" s="646">
        <v>56</v>
      </c>
      <c r="Q343" s="554">
        <v>0.87880357170880219</v>
      </c>
      <c r="R343" s="555"/>
      <c r="S343" s="557"/>
    </row>
    <row r="344" spans="1:19" s="488" customFormat="1" ht="14.25" customHeight="1" x14ac:dyDescent="0.2">
      <c r="A344" s="431" t="s">
        <v>842</v>
      </c>
      <c r="B344" s="432" t="s">
        <v>154</v>
      </c>
      <c r="C344" s="423" t="s">
        <v>1134</v>
      </c>
      <c r="D344" s="423"/>
      <c r="E344" s="644">
        <v>105.313</v>
      </c>
      <c r="F344" s="552">
        <v>941</v>
      </c>
      <c r="G344" s="553">
        <v>1139</v>
      </c>
      <c r="H344" s="552">
        <v>2080</v>
      </c>
      <c r="I344" s="554">
        <v>19.750648068139736</v>
      </c>
      <c r="J344" s="555"/>
      <c r="K344" s="556"/>
      <c r="L344" s="552">
        <v>61</v>
      </c>
      <c r="M344" s="554">
        <v>0.57922573661371335</v>
      </c>
      <c r="N344" s="555"/>
      <c r="O344" s="556"/>
      <c r="P344" s="646">
        <v>2141</v>
      </c>
      <c r="Q344" s="554">
        <v>20.329873804753447</v>
      </c>
      <c r="R344" s="555"/>
      <c r="S344" s="557"/>
    </row>
    <row r="345" spans="1:19" s="488" customFormat="1" ht="14.25" customHeight="1" x14ac:dyDescent="0.2">
      <c r="A345" s="431" t="s">
        <v>843</v>
      </c>
      <c r="B345" s="432" t="s">
        <v>155</v>
      </c>
      <c r="C345" s="423" t="s">
        <v>1134</v>
      </c>
      <c r="D345" s="423"/>
      <c r="E345" s="644">
        <v>43.728000000000002</v>
      </c>
      <c r="F345" s="552">
        <v>87</v>
      </c>
      <c r="G345" s="553">
        <v>389</v>
      </c>
      <c r="H345" s="552">
        <v>476</v>
      </c>
      <c r="I345" s="554">
        <v>10.88547383827296</v>
      </c>
      <c r="J345" s="555"/>
      <c r="K345" s="556"/>
      <c r="L345" s="552">
        <v>12</v>
      </c>
      <c r="M345" s="554">
        <v>0.27442371020856199</v>
      </c>
      <c r="N345" s="555"/>
      <c r="O345" s="556"/>
      <c r="P345" s="646">
        <v>488</v>
      </c>
      <c r="Q345" s="554">
        <v>11.159897548481522</v>
      </c>
      <c r="R345" s="555"/>
      <c r="S345" s="557"/>
    </row>
    <row r="346" spans="1:19" s="488" customFormat="1" ht="14.25" customHeight="1" x14ac:dyDescent="0.2">
      <c r="A346" s="431" t="s">
        <v>994</v>
      </c>
      <c r="B346" s="432" t="s">
        <v>305</v>
      </c>
      <c r="C346" s="423" t="s">
        <v>1128</v>
      </c>
      <c r="D346" s="423"/>
      <c r="E346" s="644">
        <v>49.546999999999997</v>
      </c>
      <c r="F346" s="552">
        <v>0</v>
      </c>
      <c r="G346" s="553">
        <v>0</v>
      </c>
      <c r="H346" s="552">
        <v>0</v>
      </c>
      <c r="I346" s="554">
        <v>0</v>
      </c>
      <c r="J346" s="555"/>
      <c r="K346" s="556"/>
      <c r="L346" s="552">
        <v>0</v>
      </c>
      <c r="M346" s="554">
        <v>0</v>
      </c>
      <c r="N346" s="555"/>
      <c r="O346" s="556"/>
      <c r="P346" s="646">
        <v>0</v>
      </c>
      <c r="Q346" s="554">
        <v>0</v>
      </c>
      <c r="R346" s="555"/>
      <c r="S346" s="557"/>
    </row>
    <row r="347" spans="1:19" s="488" customFormat="1" ht="14.25" customHeight="1" x14ac:dyDescent="0.2">
      <c r="A347" s="431" t="s">
        <v>844</v>
      </c>
      <c r="B347" s="432" t="s">
        <v>156</v>
      </c>
      <c r="C347" s="423" t="s">
        <v>1134</v>
      </c>
      <c r="D347" s="423"/>
      <c r="E347" s="644">
        <v>51.537999999999997</v>
      </c>
      <c r="F347" s="552">
        <v>46</v>
      </c>
      <c r="G347" s="553">
        <v>139</v>
      </c>
      <c r="H347" s="552">
        <v>185</v>
      </c>
      <c r="I347" s="554">
        <v>3.5895843843377704</v>
      </c>
      <c r="J347" s="555"/>
      <c r="K347" s="556"/>
      <c r="L347" s="552">
        <v>28</v>
      </c>
      <c r="M347" s="554">
        <v>0.5432884473592301</v>
      </c>
      <c r="N347" s="555"/>
      <c r="O347" s="556"/>
      <c r="P347" s="646">
        <v>213</v>
      </c>
      <c r="Q347" s="554">
        <v>4.1328728316970009</v>
      </c>
      <c r="R347" s="555"/>
      <c r="S347" s="557"/>
    </row>
    <row r="348" spans="1:19" s="488" customFormat="1" ht="14.25" customHeight="1" x14ac:dyDescent="0.2">
      <c r="A348" s="431" t="s">
        <v>995</v>
      </c>
      <c r="B348" s="432" t="s">
        <v>306</v>
      </c>
      <c r="C348" s="423" t="s">
        <v>1128</v>
      </c>
      <c r="D348" s="423"/>
      <c r="E348" s="644">
        <v>70.771000000000001</v>
      </c>
      <c r="F348" s="552">
        <v>127</v>
      </c>
      <c r="G348" s="553">
        <v>82</v>
      </c>
      <c r="H348" s="552">
        <v>209</v>
      </c>
      <c r="I348" s="554">
        <v>2.9531870398892202</v>
      </c>
      <c r="J348" s="555"/>
      <c r="K348" s="556"/>
      <c r="L348" s="552">
        <v>10</v>
      </c>
      <c r="M348" s="554">
        <v>0.14130081530570432</v>
      </c>
      <c r="N348" s="555"/>
      <c r="O348" s="556"/>
      <c r="P348" s="646">
        <v>219</v>
      </c>
      <c r="Q348" s="554">
        <v>3.0944878551949246</v>
      </c>
      <c r="R348" s="555"/>
      <c r="S348" s="557"/>
    </row>
    <row r="349" spans="1:19" s="488" customFormat="1" ht="14.25" customHeight="1" x14ac:dyDescent="0.2">
      <c r="A349" s="431" t="s">
        <v>751</v>
      </c>
      <c r="B349" s="432" t="s">
        <v>63</v>
      </c>
      <c r="C349" s="423" t="s">
        <v>1129</v>
      </c>
      <c r="D349" s="423"/>
      <c r="E349" s="644">
        <v>48.645000000000003</v>
      </c>
      <c r="F349" s="552">
        <v>57</v>
      </c>
      <c r="G349" s="553">
        <v>235</v>
      </c>
      <c r="H349" s="552">
        <v>292</v>
      </c>
      <c r="I349" s="554">
        <v>6.0026724226539212</v>
      </c>
      <c r="J349" s="555"/>
      <c r="K349" s="556"/>
      <c r="L349" s="552">
        <v>3</v>
      </c>
      <c r="M349" s="554">
        <v>6.1671292013567677E-2</v>
      </c>
      <c r="N349" s="555"/>
      <c r="O349" s="556"/>
      <c r="P349" s="646">
        <v>295</v>
      </c>
      <c r="Q349" s="554">
        <v>6.0643437146674888</v>
      </c>
      <c r="R349" s="555"/>
      <c r="S349" s="557"/>
    </row>
    <row r="350" spans="1:19" s="488" customFormat="1" ht="14.25" customHeight="1" x14ac:dyDescent="0.2">
      <c r="A350" s="431" t="s">
        <v>845</v>
      </c>
      <c r="B350" s="432" t="s">
        <v>157</v>
      </c>
      <c r="C350" s="423" t="s">
        <v>1134</v>
      </c>
      <c r="D350" s="423"/>
      <c r="E350" s="644">
        <v>43.927999999999997</v>
      </c>
      <c r="F350" s="552">
        <v>870</v>
      </c>
      <c r="G350" s="553">
        <v>135</v>
      </c>
      <c r="H350" s="552">
        <v>1005</v>
      </c>
      <c r="I350" s="554">
        <v>22.878346384993627</v>
      </c>
      <c r="J350" s="555"/>
      <c r="K350" s="556"/>
      <c r="L350" s="552">
        <v>60</v>
      </c>
      <c r="M350" s="554">
        <v>1.3658714259697688</v>
      </c>
      <c r="N350" s="555"/>
      <c r="O350" s="556"/>
      <c r="P350" s="646">
        <v>1065</v>
      </c>
      <c r="Q350" s="554">
        <v>24.244217810963395</v>
      </c>
      <c r="R350" s="555"/>
      <c r="S350" s="557"/>
    </row>
    <row r="351" spans="1:19" s="488" customFormat="1" ht="14.25" customHeight="1" x14ac:dyDescent="0.2">
      <c r="A351" s="534" t="s">
        <v>773</v>
      </c>
      <c r="B351" s="563" t="s">
        <v>85</v>
      </c>
      <c r="C351" s="424" t="s">
        <v>1132</v>
      </c>
      <c r="D351" s="564"/>
      <c r="E351" s="645">
        <v>88.138000000000005</v>
      </c>
      <c r="F351" s="565">
        <v>415</v>
      </c>
      <c r="G351" s="566">
        <v>349</v>
      </c>
      <c r="H351" s="565">
        <v>764</v>
      </c>
      <c r="I351" s="567">
        <v>8.6682248292450463</v>
      </c>
      <c r="J351" s="568"/>
      <c r="K351" s="569"/>
      <c r="L351" s="565">
        <v>14</v>
      </c>
      <c r="M351" s="567">
        <v>0.15884181624271029</v>
      </c>
      <c r="N351" s="568"/>
      <c r="O351" s="569"/>
      <c r="P351" s="420">
        <v>778</v>
      </c>
      <c r="Q351" s="567">
        <v>8.8270666454877578</v>
      </c>
      <c r="R351" s="568"/>
      <c r="S351" s="557"/>
    </row>
    <row r="352" spans="1:19" ht="12.75" customHeight="1" x14ac:dyDescent="0.2">
      <c r="A352" s="411"/>
    </row>
    <row r="353" spans="1:11" s="572" customFormat="1" ht="12.75" customHeight="1" x14ac:dyDescent="0.2">
      <c r="A353" s="570"/>
      <c r="B353" s="571" t="s">
        <v>1046</v>
      </c>
      <c r="E353" s="573"/>
    </row>
    <row r="354" spans="1:11" s="572" customFormat="1" ht="17.25" customHeight="1" x14ac:dyDescent="0.2">
      <c r="B354" s="96" t="s">
        <v>1053</v>
      </c>
      <c r="C354" s="96"/>
      <c r="D354" s="96"/>
      <c r="E354" s="574"/>
      <c r="F354" s="96"/>
      <c r="G354" s="96"/>
      <c r="H354" s="96"/>
      <c r="I354" s="96"/>
      <c r="J354" s="96"/>
      <c r="K354" s="96"/>
    </row>
    <row r="355" spans="1:11" s="572" customFormat="1" ht="13.5" customHeight="1" x14ac:dyDescent="0.2">
      <c r="A355" s="95"/>
      <c r="B355" s="575" t="s">
        <v>1168</v>
      </c>
      <c r="C355" s="96"/>
      <c r="D355" s="96"/>
      <c r="E355" s="576"/>
      <c r="F355" s="577"/>
      <c r="G355" s="577"/>
      <c r="H355" s="577"/>
      <c r="I355" s="577"/>
      <c r="J355" s="578"/>
      <c r="K355" s="578"/>
    </row>
    <row r="356" spans="1:11" s="582" customFormat="1" ht="15.2" customHeight="1" x14ac:dyDescent="0.2">
      <c r="A356" s="135"/>
      <c r="B356" s="579" t="s">
        <v>1159</v>
      </c>
      <c r="C356" s="109"/>
      <c r="D356" s="109"/>
      <c r="E356" s="576"/>
      <c r="F356" s="580"/>
      <c r="G356" s="580"/>
      <c r="H356" s="580"/>
      <c r="I356" s="580"/>
      <c r="J356" s="581"/>
      <c r="K356" s="581"/>
    </row>
    <row r="357" spans="1:11" s="572" customFormat="1" ht="15" customHeight="1" x14ac:dyDescent="0.2">
      <c r="A357" s="96"/>
      <c r="B357" s="583" t="s">
        <v>1106</v>
      </c>
      <c r="C357" s="583"/>
      <c r="D357" s="583"/>
      <c r="E357" s="584"/>
      <c r="F357" s="580"/>
      <c r="G357" s="580"/>
      <c r="H357" s="580"/>
      <c r="I357" s="580"/>
      <c r="J357" s="581"/>
      <c r="K357" s="581"/>
    </row>
    <row r="358" spans="1:11" s="572" customFormat="1" ht="0.2" customHeight="1" x14ac:dyDescent="0.2">
      <c r="A358" s="171" t="s">
        <v>1071</v>
      </c>
      <c r="B358" s="169" t="s">
        <v>1088</v>
      </c>
      <c r="C358" s="96"/>
      <c r="D358" s="96"/>
      <c r="E358" s="576"/>
      <c r="F358" s="580"/>
      <c r="G358" s="580"/>
      <c r="H358" s="580"/>
      <c r="I358" s="580"/>
      <c r="J358" s="581"/>
      <c r="K358" s="581"/>
    </row>
    <row r="359" spans="1:11" s="572" customFormat="1" ht="15" customHeight="1" x14ac:dyDescent="0.2">
      <c r="B359" s="169" t="s">
        <v>1107</v>
      </c>
      <c r="C359" s="96"/>
      <c r="D359" s="96"/>
      <c r="E359" s="576"/>
      <c r="F359" s="580"/>
      <c r="G359" s="580"/>
      <c r="H359" s="580"/>
      <c r="I359" s="580"/>
      <c r="J359" s="581"/>
      <c r="K359" s="581"/>
    </row>
    <row r="360" spans="1:11" s="572" customFormat="1" ht="15" customHeight="1" x14ac:dyDescent="0.2">
      <c r="A360" s="171" t="s">
        <v>1071</v>
      </c>
      <c r="B360" s="169" t="s">
        <v>1090</v>
      </c>
      <c r="C360" s="96"/>
      <c r="D360" s="96"/>
      <c r="E360" s="576"/>
      <c r="F360" s="580"/>
      <c r="G360" s="580"/>
      <c r="H360" s="580"/>
      <c r="I360" s="580"/>
      <c r="J360" s="581"/>
      <c r="K360" s="581"/>
    </row>
    <row r="361" spans="1:11" s="572" customFormat="1" ht="9.75" customHeight="1" x14ac:dyDescent="0.2">
      <c r="A361" s="171"/>
      <c r="B361" s="169"/>
      <c r="C361" s="96"/>
      <c r="D361" s="96"/>
      <c r="E361" s="576"/>
      <c r="F361" s="580"/>
      <c r="G361" s="580"/>
      <c r="H361" s="580"/>
      <c r="I361" s="580"/>
      <c r="J361" s="581"/>
      <c r="K361" s="581"/>
    </row>
    <row r="362" spans="1:11" s="572" customFormat="1" ht="15.2" customHeight="1" x14ac:dyDescent="0.2">
      <c r="A362" s="95" t="s">
        <v>1048</v>
      </c>
      <c r="C362" s="96"/>
      <c r="D362" s="96"/>
      <c r="E362" s="576"/>
      <c r="F362" s="580"/>
      <c r="G362" s="580"/>
      <c r="H362" s="580"/>
      <c r="I362" s="580"/>
      <c r="J362" s="581"/>
      <c r="K362" s="581"/>
    </row>
    <row r="363" spans="1:11" s="572" customFormat="1" ht="0.2" customHeight="1" x14ac:dyDescent="0.2">
      <c r="A363" s="95" t="s">
        <v>1049</v>
      </c>
      <c r="B363" s="169" t="s">
        <v>1108</v>
      </c>
      <c r="C363" s="96"/>
      <c r="D363" s="96"/>
      <c r="E363" s="576"/>
      <c r="F363" s="580"/>
      <c r="G363" s="580"/>
      <c r="H363" s="580"/>
      <c r="I363" s="580"/>
      <c r="J363" s="581"/>
      <c r="K363" s="581"/>
    </row>
    <row r="364" spans="1:11" s="572" customFormat="1" ht="15.2" customHeight="1" x14ac:dyDescent="0.2">
      <c r="A364" s="95" t="s">
        <v>1050</v>
      </c>
      <c r="B364" s="96" t="s">
        <v>1202</v>
      </c>
      <c r="C364" s="585"/>
      <c r="D364" s="585"/>
      <c r="E364" s="586"/>
      <c r="F364" s="580"/>
      <c r="G364" s="580"/>
      <c r="H364" s="580"/>
      <c r="I364" s="580"/>
      <c r="J364" s="581"/>
      <c r="K364" s="581"/>
    </row>
    <row r="365" spans="1:11" s="572" customFormat="1" ht="0.4" customHeight="1" x14ac:dyDescent="0.2">
      <c r="A365" s="587"/>
      <c r="B365" s="587"/>
      <c r="C365" s="585"/>
      <c r="D365" s="585"/>
      <c r="E365" s="586"/>
      <c r="F365" s="580"/>
      <c r="G365" s="580"/>
      <c r="H365" s="580"/>
      <c r="I365" s="580"/>
      <c r="J365" s="581"/>
      <c r="K365" s="581"/>
    </row>
    <row r="366" spans="1:11" s="572" customFormat="1" ht="15.2" customHeight="1" x14ac:dyDescent="0.2">
      <c r="A366" s="95" t="s">
        <v>1061</v>
      </c>
      <c r="B366" s="96" t="s">
        <v>1174</v>
      </c>
      <c r="C366" s="96"/>
      <c r="D366" s="96"/>
      <c r="E366" s="588"/>
      <c r="F366" s="587"/>
      <c r="G366" s="587"/>
      <c r="H366" s="587"/>
      <c r="I366" s="587"/>
      <c r="J366" s="587"/>
      <c r="K366" s="587"/>
    </row>
    <row r="367" spans="1:11" s="572" customFormat="1" ht="0.2" customHeight="1" x14ac:dyDescent="0.2">
      <c r="A367" s="95"/>
      <c r="B367" s="96" t="s">
        <v>1067</v>
      </c>
      <c r="C367" s="96"/>
      <c r="D367" s="96"/>
      <c r="E367" s="588"/>
      <c r="F367" s="587"/>
      <c r="G367" s="587"/>
      <c r="H367" s="587"/>
      <c r="I367" s="587"/>
      <c r="J367" s="587"/>
      <c r="K367" s="587"/>
    </row>
    <row r="368" spans="1:11" s="572" customFormat="1" ht="15.2" customHeight="1" x14ac:dyDescent="0.2">
      <c r="A368" s="95"/>
      <c r="B368" s="96" t="s">
        <v>1175</v>
      </c>
      <c r="C368" s="585"/>
      <c r="D368" s="585"/>
      <c r="E368" s="588"/>
      <c r="F368" s="587"/>
      <c r="G368" s="587"/>
      <c r="H368" s="587"/>
      <c r="I368" s="587"/>
      <c r="J368" s="587"/>
      <c r="K368" s="587"/>
    </row>
    <row r="369" spans="1:18" s="572" customFormat="1" ht="0.4" customHeight="1" x14ac:dyDescent="0.2">
      <c r="A369" s="95" t="s">
        <v>1049</v>
      </c>
      <c r="B369" s="96" t="s">
        <v>1072</v>
      </c>
      <c r="C369" s="585"/>
      <c r="D369" s="585"/>
      <c r="E369" s="588"/>
      <c r="F369" s="587"/>
      <c r="G369" s="587"/>
      <c r="H369" s="587"/>
      <c r="I369" s="587"/>
      <c r="J369" s="587"/>
      <c r="K369" s="587"/>
    </row>
    <row r="370" spans="1:18" s="572" customFormat="1" ht="0.2" customHeight="1" x14ac:dyDescent="0.2">
      <c r="A370" s="95"/>
      <c r="B370" s="96" t="s">
        <v>1067</v>
      </c>
      <c r="E370" s="573"/>
    </row>
    <row r="371" spans="1:18" s="572" customFormat="1" ht="0.2" customHeight="1" x14ac:dyDescent="0.2">
      <c r="A371" s="95"/>
      <c r="B371" s="96"/>
      <c r="E371" s="573"/>
    </row>
    <row r="372" spans="1:18" s="572" customFormat="1" ht="15.2" customHeight="1" x14ac:dyDescent="0.2">
      <c r="A372" s="95"/>
      <c r="B372" s="589" t="s">
        <v>1062</v>
      </c>
      <c r="C372" s="590" t="s">
        <v>1178</v>
      </c>
      <c r="D372" s="591"/>
      <c r="E372" s="573"/>
    </row>
    <row r="373" spans="1:18" s="572" customFormat="1" ht="0.4" customHeight="1" x14ac:dyDescent="0.2">
      <c r="A373" s="592"/>
      <c r="B373" s="589" t="s">
        <v>1063</v>
      </c>
      <c r="C373" s="591">
        <v>42856</v>
      </c>
      <c r="D373" s="591"/>
      <c r="E373" s="573"/>
    </row>
    <row r="374" spans="1:18" s="572" customFormat="1" ht="0.2" customHeight="1" x14ac:dyDescent="0.2">
      <c r="A374" s="593"/>
      <c r="E374" s="573"/>
    </row>
    <row r="375" spans="1:18" s="572" customFormat="1" ht="15.2" customHeight="1" x14ac:dyDescent="0.2">
      <c r="A375" s="594"/>
      <c r="E375" s="573"/>
    </row>
    <row r="376" spans="1:18" ht="0.4" customHeight="1" x14ac:dyDescent="0.2">
      <c r="A376" s="413"/>
      <c r="B376" s="316" t="s">
        <v>1068</v>
      </c>
      <c r="C376" s="60"/>
      <c r="D376" s="60"/>
      <c r="R376"/>
    </row>
  </sheetData>
  <mergeCells count="10">
    <mergeCell ref="P5:R5"/>
    <mergeCell ref="F9:F10"/>
    <mergeCell ref="G9:G10"/>
    <mergeCell ref="A1:I1"/>
    <mergeCell ref="A4:B4"/>
    <mergeCell ref="F4:J4"/>
    <mergeCell ref="L4:N4"/>
    <mergeCell ref="F5:J5"/>
    <mergeCell ref="L5:N5"/>
    <mergeCell ref="B10:B11"/>
  </mergeCells>
  <hyperlinks>
    <hyperlink ref="B356" r:id="rId1"/>
  </hyperlinks>
  <pageMargins left="0.74803149606299213" right="0.74803149606299213" top="0.98425196850393704" bottom="0.98425196850393704" header="0" footer="0"/>
  <pageSetup scale="55" fitToHeight="0" orientation="landscape" r:id="rId2"/>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383"/>
  <sheetViews>
    <sheetView showGridLines="0" zoomScale="80" zoomScaleNormal="80" workbookViewId="0">
      <pane ySplit="14" topLeftCell="A15" activePane="bottomLeft" state="frozen"/>
      <selection activeCell="J18" sqref="J18"/>
      <selection pane="bottomLeft" activeCell="J18" sqref="J18"/>
    </sheetView>
  </sheetViews>
  <sheetFormatPr defaultColWidth="8.85546875" defaultRowHeight="12.75" zeroHeight="1" x14ac:dyDescent="0.2"/>
  <cols>
    <col min="1" max="1" width="17.42578125" style="151" customWidth="1"/>
    <col min="2" max="2" width="28.140625" style="151" customWidth="1"/>
    <col min="3" max="3" width="14.7109375" style="151" customWidth="1"/>
    <col min="4" max="4" width="3.85546875" style="176" customWidth="1"/>
    <col min="5" max="5" width="15.5703125" style="151" customWidth="1"/>
    <col min="6" max="6" width="12.7109375" style="252" customWidth="1"/>
    <col min="7" max="7" width="15.28515625" style="252" customWidth="1"/>
    <col min="8" max="8" width="12.7109375" style="252" customWidth="1"/>
    <col min="9" max="9" width="12.7109375" style="225" customWidth="1"/>
    <col min="10" max="10" width="9.85546875" style="314" customWidth="1"/>
    <col min="11" max="11" width="2.85546875" style="314" customWidth="1"/>
    <col min="12" max="12" width="14.28515625" style="252" customWidth="1"/>
    <col min="13" max="13" width="12.7109375" style="225" customWidth="1"/>
    <col min="14" max="14" width="11" style="314" customWidth="1"/>
    <col min="15" max="15" width="0.140625" style="314" hidden="1" customWidth="1"/>
    <col min="16" max="16" width="13.42578125" style="252" customWidth="1"/>
    <col min="17" max="17" width="12.7109375" style="225" customWidth="1"/>
    <col min="18" max="18" width="11" style="313" customWidth="1"/>
    <col min="19" max="19" width="12.42578125" style="151" customWidth="1"/>
    <col min="20" max="24" width="12.42578125" style="152" customWidth="1"/>
    <col min="25" max="25" width="9.140625" style="252" customWidth="1"/>
    <col min="26" max="16384" width="8.85546875" style="252"/>
  </cols>
  <sheetData>
    <row r="1" spans="1:31" s="151" customFormat="1" ht="40.5" customHeight="1" x14ac:dyDescent="0.25">
      <c r="A1" s="739" t="s">
        <v>1104</v>
      </c>
      <c r="B1" s="739"/>
      <c r="C1" s="739"/>
      <c r="D1" s="739"/>
      <c r="E1" s="740"/>
      <c r="F1" s="739"/>
      <c r="G1" s="739"/>
      <c r="H1" s="739"/>
      <c r="I1" s="739"/>
      <c r="J1" s="362"/>
      <c r="K1" s="362"/>
      <c r="L1" s="405"/>
      <c r="M1" s="367"/>
      <c r="N1" s="406"/>
      <c r="O1" s="447"/>
      <c r="P1" s="361"/>
      <c r="Q1" s="361"/>
      <c r="R1" s="360"/>
      <c r="T1" s="370"/>
      <c r="U1" s="370"/>
      <c r="V1" s="370"/>
      <c r="W1" s="370"/>
      <c r="X1" s="370"/>
    </row>
    <row r="2" spans="1:31" s="151" customFormat="1" ht="18" x14ac:dyDescent="0.25">
      <c r="A2" s="361"/>
      <c r="B2" s="365"/>
      <c r="C2" s="365"/>
      <c r="D2" s="366"/>
      <c r="E2" s="365"/>
      <c r="F2" s="361"/>
      <c r="G2" s="361"/>
      <c r="H2" s="361"/>
      <c r="I2" s="364"/>
      <c r="J2" s="362"/>
      <c r="K2" s="362"/>
      <c r="L2" s="407"/>
      <c r="M2" s="405"/>
      <c r="N2" s="406"/>
      <c r="O2" s="447"/>
      <c r="P2" s="361"/>
      <c r="Q2" s="361"/>
      <c r="R2" s="360"/>
      <c r="T2" s="370"/>
      <c r="U2" s="370"/>
      <c r="V2" s="370"/>
      <c r="W2" s="370"/>
      <c r="X2" s="370"/>
    </row>
    <row r="3" spans="1:31" s="151" customFormat="1" x14ac:dyDescent="0.2">
      <c r="A3" s="358"/>
      <c r="B3" s="357"/>
      <c r="C3" s="357"/>
      <c r="D3" s="355"/>
      <c r="E3" s="359"/>
      <c r="F3" s="220"/>
      <c r="G3" s="220"/>
      <c r="H3" s="220"/>
      <c r="I3" s="226"/>
      <c r="J3" s="399"/>
      <c r="K3" s="321"/>
      <c r="L3" s="220"/>
      <c r="M3" s="220"/>
      <c r="N3" s="399"/>
      <c r="O3" s="321"/>
      <c r="P3" s="408"/>
      <c r="Q3" s="220"/>
      <c r="R3" s="399"/>
      <c r="T3" s="219"/>
      <c r="U3" s="219"/>
      <c r="V3" s="219"/>
      <c r="W3" s="219"/>
      <c r="X3" s="219"/>
    </row>
    <row r="4" spans="1:31" s="151" customFormat="1" ht="12.75" customHeight="1" x14ac:dyDescent="0.2">
      <c r="A4" s="358"/>
      <c r="B4" s="357"/>
      <c r="C4" s="357"/>
      <c r="D4" s="355"/>
      <c r="E4" s="356"/>
      <c r="F4" s="761" t="s">
        <v>1040</v>
      </c>
      <c r="G4" s="761"/>
      <c r="H4" s="761"/>
      <c r="I4" s="761"/>
      <c r="J4" s="762"/>
      <c r="K4" s="438"/>
      <c r="L4" s="741" t="s">
        <v>1066</v>
      </c>
      <c r="M4" s="741"/>
      <c r="N4" s="742"/>
      <c r="O4" s="439"/>
      <c r="P4" s="752" t="s">
        <v>1064</v>
      </c>
      <c r="Q4" s="753"/>
      <c r="R4" s="754"/>
      <c r="T4" s="219"/>
      <c r="U4" s="219"/>
      <c r="V4" s="219"/>
      <c r="W4" s="219"/>
      <c r="X4" s="219"/>
    </row>
    <row r="5" spans="1:31" s="151" customFormat="1" x14ac:dyDescent="0.2">
      <c r="A5" s="220"/>
      <c r="B5" s="220"/>
      <c r="C5" s="220"/>
      <c r="D5" s="355"/>
      <c r="E5" s="354"/>
      <c r="F5" s="398" t="s">
        <v>1041</v>
      </c>
      <c r="G5" s="398"/>
      <c r="H5" s="398"/>
      <c r="I5" s="398"/>
      <c r="J5" s="400"/>
      <c r="K5" s="398"/>
      <c r="L5" s="743"/>
      <c r="M5" s="743"/>
      <c r="N5" s="744"/>
      <c r="O5" s="440"/>
      <c r="P5" s="755"/>
      <c r="Q5" s="756"/>
      <c r="R5" s="757"/>
      <c r="T5" s="219"/>
      <c r="U5" s="219"/>
      <c r="V5" s="219"/>
      <c r="W5" s="219"/>
      <c r="X5" s="219"/>
    </row>
    <row r="6" spans="1:31" s="151" customFormat="1" ht="12.75" customHeight="1" x14ac:dyDescent="0.2">
      <c r="A6" s="220"/>
      <c r="B6" s="220"/>
      <c r="C6" s="220"/>
      <c r="D6" s="355"/>
      <c r="E6" s="747" t="s">
        <v>1162</v>
      </c>
      <c r="F6" s="748" t="s">
        <v>1042</v>
      </c>
      <c r="G6" s="748" t="s">
        <v>1043</v>
      </c>
      <c r="H6" s="749" t="s">
        <v>7</v>
      </c>
      <c r="I6" s="748" t="s">
        <v>1044</v>
      </c>
      <c r="J6" s="758" t="s">
        <v>1045</v>
      </c>
      <c r="K6" s="442"/>
      <c r="L6" s="745" t="s">
        <v>1065</v>
      </c>
      <c r="M6" s="759" t="s">
        <v>1044</v>
      </c>
      <c r="N6" s="758" t="s">
        <v>1045</v>
      </c>
      <c r="O6" s="442"/>
      <c r="P6" s="760" t="s">
        <v>1065</v>
      </c>
      <c r="Q6" s="748" t="s">
        <v>1044</v>
      </c>
      <c r="R6" s="758" t="s">
        <v>1045</v>
      </c>
      <c r="T6" s="371"/>
      <c r="U6" s="371"/>
      <c r="V6" s="371"/>
      <c r="W6" s="371"/>
      <c r="X6" s="371"/>
    </row>
    <row r="7" spans="1:31" s="151" customFormat="1" x14ac:dyDescent="0.2">
      <c r="B7" s="220"/>
      <c r="C7" s="220"/>
      <c r="D7" s="341"/>
      <c r="E7" s="747"/>
      <c r="F7" s="748"/>
      <c r="G7" s="748"/>
      <c r="H7" s="749"/>
      <c r="I7" s="748"/>
      <c r="J7" s="758"/>
      <c r="K7" s="442"/>
      <c r="L7" s="746"/>
      <c r="M7" s="748"/>
      <c r="N7" s="758"/>
      <c r="O7" s="442"/>
      <c r="P7" s="760"/>
      <c r="Q7" s="748"/>
      <c r="R7" s="754"/>
      <c r="T7" s="219"/>
      <c r="U7" s="219"/>
      <c r="V7" s="219"/>
      <c r="W7" s="219"/>
      <c r="X7" s="219"/>
    </row>
    <row r="8" spans="1:31" s="151" customFormat="1" x14ac:dyDescent="0.2">
      <c r="B8" s="220"/>
      <c r="C8" s="220"/>
      <c r="D8" s="341"/>
      <c r="E8" s="747"/>
      <c r="F8" s="748"/>
      <c r="G8" s="748"/>
      <c r="H8" s="749"/>
      <c r="I8" s="748"/>
      <c r="J8" s="758"/>
      <c r="K8" s="442"/>
      <c r="L8" s="746"/>
      <c r="M8" s="748"/>
      <c r="N8" s="758"/>
      <c r="O8" s="442"/>
      <c r="P8" s="760"/>
      <c r="Q8" s="748"/>
      <c r="R8" s="754"/>
      <c r="T8" s="219"/>
      <c r="U8" s="219"/>
      <c r="V8" s="219"/>
      <c r="W8" s="219"/>
      <c r="X8" s="219"/>
    </row>
    <row r="9" spans="1:31" s="151" customFormat="1" ht="18.75" customHeight="1" x14ac:dyDescent="0.2">
      <c r="B9" s="353"/>
      <c r="C9" s="353"/>
      <c r="D9" s="352"/>
      <c r="E9" s="747"/>
      <c r="F9" s="748"/>
      <c r="G9" s="748"/>
      <c r="H9" s="749"/>
      <c r="I9" s="748"/>
      <c r="J9" s="758"/>
      <c r="K9" s="442"/>
      <c r="L9" s="746"/>
      <c r="M9" s="748"/>
      <c r="N9" s="758"/>
      <c r="O9" s="442"/>
      <c r="P9" s="760"/>
      <c r="Q9" s="748"/>
      <c r="R9" s="754"/>
      <c r="T9" s="219"/>
      <c r="U9" s="219"/>
      <c r="V9" s="219"/>
      <c r="W9" s="219"/>
      <c r="X9" s="219"/>
    </row>
    <row r="10" spans="1:31" s="151" customFormat="1" ht="15.75" customHeight="1" x14ac:dyDescent="0.2">
      <c r="A10" s="348"/>
      <c r="B10" s="750" t="s">
        <v>1184</v>
      </c>
      <c r="C10" s="458"/>
      <c r="D10" s="351"/>
      <c r="E10" s="747"/>
      <c r="F10" s="748"/>
      <c r="G10" s="748"/>
      <c r="H10" s="749"/>
      <c r="I10" s="748"/>
      <c r="J10" s="758"/>
      <c r="K10" s="442"/>
      <c r="L10" s="746"/>
      <c r="M10" s="748"/>
      <c r="N10" s="758"/>
      <c r="O10" s="442"/>
      <c r="P10" s="760"/>
      <c r="Q10" s="748"/>
      <c r="R10" s="754"/>
      <c r="S10" s="176"/>
      <c r="T10" s="219"/>
      <c r="U10" s="219"/>
      <c r="V10" s="219"/>
      <c r="W10" s="219"/>
      <c r="X10" s="219"/>
      <c r="Z10" s="176"/>
    </row>
    <row r="11" spans="1:31" s="368" customFormat="1" ht="15" customHeight="1" x14ac:dyDescent="0.2">
      <c r="A11" s="410" t="s">
        <v>1181</v>
      </c>
      <c r="B11" s="751"/>
      <c r="C11" s="603" t="s">
        <v>1180</v>
      </c>
      <c r="D11" s="350"/>
      <c r="E11" s="349"/>
      <c r="F11" s="349"/>
      <c r="G11" s="349"/>
      <c r="H11" s="349"/>
      <c r="I11" s="375"/>
      <c r="J11" s="401"/>
      <c r="K11" s="443"/>
      <c r="L11" s="349"/>
      <c r="M11" s="369"/>
      <c r="N11" s="401"/>
      <c r="O11" s="443"/>
      <c r="P11" s="409"/>
      <c r="Q11" s="375"/>
      <c r="R11" s="401"/>
      <c r="T11" s="372"/>
      <c r="U11" s="372"/>
      <c r="V11" s="372"/>
      <c r="W11" s="372"/>
      <c r="X11" s="372"/>
    </row>
    <row r="12" spans="1:31" s="151" customFormat="1" x14ac:dyDescent="0.2">
      <c r="A12" s="605" t="s">
        <v>1179</v>
      </c>
      <c r="B12" s="347" t="s">
        <v>8</v>
      </c>
      <c r="C12" s="347"/>
      <c r="D12" s="341"/>
      <c r="E12" s="346">
        <v>22980</v>
      </c>
      <c r="F12" s="402">
        <v>102770</v>
      </c>
      <c r="G12" s="596">
        <v>95970</v>
      </c>
      <c r="H12" s="596">
        <v>198740</v>
      </c>
      <c r="I12" s="387">
        <v>8.6467000726707415</v>
      </c>
      <c r="J12" s="381"/>
      <c r="K12" s="402"/>
      <c r="L12" s="402">
        <v>14520</v>
      </c>
      <c r="M12" s="387">
        <v>0.63181734152825042</v>
      </c>
      <c r="N12" s="381"/>
      <c r="O12" s="402"/>
      <c r="P12" s="386">
        <v>213260</v>
      </c>
      <c r="Q12" s="387">
        <v>9.2785174141989906</v>
      </c>
      <c r="R12" s="381"/>
      <c r="T12" s="425"/>
      <c r="U12" s="425"/>
      <c r="V12" s="425"/>
      <c r="W12" s="478"/>
      <c r="X12" s="425"/>
      <c r="Y12" s="425"/>
      <c r="Z12" s="425"/>
      <c r="AA12" s="478"/>
      <c r="AB12" s="425"/>
      <c r="AC12" s="425"/>
      <c r="AD12" s="425"/>
      <c r="AE12" s="478"/>
    </row>
    <row r="13" spans="1:31" s="151" customFormat="1" x14ac:dyDescent="0.2">
      <c r="A13" s="605" t="s">
        <v>894</v>
      </c>
      <c r="B13" s="344" t="s">
        <v>205</v>
      </c>
      <c r="D13" s="341"/>
      <c r="E13" s="207">
        <v>3520</v>
      </c>
      <c r="F13" s="402">
        <v>17820</v>
      </c>
      <c r="G13" s="596">
        <v>7880</v>
      </c>
      <c r="H13" s="596">
        <v>25700</v>
      </c>
      <c r="I13" s="387">
        <v>7.2946666708294803</v>
      </c>
      <c r="J13" s="382"/>
      <c r="K13" s="444"/>
      <c r="L13" s="402">
        <v>3810</v>
      </c>
      <c r="M13" s="387">
        <v>1.0825204732323115</v>
      </c>
      <c r="N13" s="388"/>
      <c r="O13" s="448"/>
      <c r="P13" s="386">
        <v>29520</v>
      </c>
      <c r="Q13" s="387">
        <v>8.3771871440617911</v>
      </c>
      <c r="R13" s="381"/>
      <c r="T13" s="425"/>
      <c r="U13" s="425"/>
      <c r="V13" s="425"/>
      <c r="W13" s="478"/>
      <c r="X13" s="425"/>
      <c r="Y13" s="425"/>
      <c r="Z13" s="425"/>
      <c r="AA13" s="478"/>
      <c r="AB13" s="425"/>
      <c r="AC13" s="425"/>
      <c r="AD13" s="425"/>
      <c r="AE13" s="478"/>
    </row>
    <row r="14" spans="1:31" s="151" customFormat="1" x14ac:dyDescent="0.2">
      <c r="A14" s="605" t="s">
        <v>1035</v>
      </c>
      <c r="B14" s="344" t="s">
        <v>1103</v>
      </c>
      <c r="D14" s="341"/>
      <c r="E14" s="207">
        <v>19460</v>
      </c>
      <c r="F14" s="402">
        <v>84950</v>
      </c>
      <c r="G14" s="596">
        <v>88090</v>
      </c>
      <c r="H14" s="596">
        <v>173040</v>
      </c>
      <c r="I14" s="387">
        <v>8.8914711163742304</v>
      </c>
      <c r="J14" s="383"/>
      <c r="K14" s="445"/>
      <c r="L14" s="402">
        <v>10710</v>
      </c>
      <c r="M14" s="387">
        <v>0.55022204655676032</v>
      </c>
      <c r="N14" s="389"/>
      <c r="O14" s="449"/>
      <c r="P14" s="386">
        <v>183750</v>
      </c>
      <c r="Q14" s="387">
        <v>9.4416931629309904</v>
      </c>
      <c r="R14" s="381"/>
      <c r="T14" s="425"/>
      <c r="U14" s="425"/>
      <c r="V14" s="425"/>
      <c r="W14" s="478"/>
      <c r="X14" s="425"/>
      <c r="Y14" s="425"/>
      <c r="Z14" s="425"/>
      <c r="AA14" s="478"/>
      <c r="AB14" s="425"/>
      <c r="AC14" s="425"/>
      <c r="AD14" s="425"/>
      <c r="AE14" s="478"/>
    </row>
    <row r="15" spans="1:31" s="151" customFormat="1" ht="12" customHeight="1" x14ac:dyDescent="0.2">
      <c r="A15" s="345"/>
      <c r="B15" s="344"/>
      <c r="C15" s="344"/>
      <c r="D15" s="341"/>
      <c r="E15" s="207"/>
      <c r="F15" s="200"/>
      <c r="G15" s="200"/>
      <c r="H15" s="200"/>
      <c r="I15" s="339"/>
      <c r="J15" s="383"/>
      <c r="K15" s="445"/>
      <c r="L15" s="200"/>
      <c r="M15" s="339"/>
      <c r="N15" s="389"/>
      <c r="O15" s="449"/>
      <c r="P15" s="390"/>
      <c r="Q15" s="387"/>
      <c r="R15" s="381"/>
      <c r="T15" s="425"/>
      <c r="U15" s="425"/>
      <c r="V15" s="425"/>
      <c r="W15" s="478"/>
      <c r="X15" s="425"/>
      <c r="Y15" s="425"/>
      <c r="Z15" s="425"/>
      <c r="AA15" s="478"/>
      <c r="AB15" s="425"/>
      <c r="AC15" s="425"/>
      <c r="AD15" s="425"/>
      <c r="AE15" s="478"/>
    </row>
    <row r="16" spans="1:31" s="151" customFormat="1" ht="12" customHeight="1" x14ac:dyDescent="0.2">
      <c r="A16" s="230" t="s">
        <v>699</v>
      </c>
      <c r="B16" s="338" t="s">
        <v>9</v>
      </c>
      <c r="C16" s="457" t="s">
        <v>1135</v>
      </c>
      <c r="D16" s="341"/>
      <c r="E16" s="459">
        <v>1150</v>
      </c>
      <c r="F16" s="460">
        <v>9580</v>
      </c>
      <c r="G16" s="460">
        <v>7180</v>
      </c>
      <c r="H16" s="460">
        <v>16760</v>
      </c>
      <c r="I16" s="436">
        <v>14.529161043020567</v>
      </c>
      <c r="J16" s="433"/>
      <c r="K16" s="451"/>
      <c r="L16" s="460">
        <v>420</v>
      </c>
      <c r="M16" s="436">
        <v>0.36407419832161791</v>
      </c>
      <c r="N16" s="434"/>
      <c r="O16" s="454"/>
      <c r="P16" s="460">
        <v>17180</v>
      </c>
      <c r="Q16" s="436">
        <v>14.893235241342184</v>
      </c>
      <c r="R16" s="412"/>
      <c r="T16" s="425"/>
      <c r="U16" s="425"/>
      <c r="V16" s="425"/>
      <c r="W16" s="478"/>
      <c r="X16" s="425"/>
      <c r="Y16" s="425"/>
      <c r="Z16" s="425"/>
      <c r="AA16" s="478"/>
      <c r="AB16" s="425"/>
      <c r="AC16" s="425"/>
      <c r="AD16" s="425"/>
      <c r="AE16" s="478"/>
    </row>
    <row r="17" spans="1:31" s="151" customFormat="1" ht="12" customHeight="1" x14ac:dyDescent="0.2">
      <c r="A17" s="230" t="s">
        <v>712</v>
      </c>
      <c r="B17" s="338" t="s">
        <v>24</v>
      </c>
      <c r="C17" s="457" t="s">
        <v>1129</v>
      </c>
      <c r="D17" s="341"/>
      <c r="E17" s="459">
        <v>3090</v>
      </c>
      <c r="F17" s="460">
        <v>15350</v>
      </c>
      <c r="G17" s="460">
        <v>15370</v>
      </c>
      <c r="H17" s="460">
        <v>30720</v>
      </c>
      <c r="I17" s="436">
        <v>9.9484653756296115</v>
      </c>
      <c r="J17" s="433"/>
      <c r="K17" s="451"/>
      <c r="L17" s="460">
        <v>1400</v>
      </c>
      <c r="M17" s="436">
        <v>0.45366012405224382</v>
      </c>
      <c r="N17" s="434"/>
      <c r="O17" s="454"/>
      <c r="P17" s="460">
        <v>32120</v>
      </c>
      <c r="Q17" s="436">
        <v>10.402125499681857</v>
      </c>
      <c r="R17" s="412"/>
      <c r="T17" s="425"/>
      <c r="U17" s="425"/>
      <c r="V17" s="425"/>
      <c r="W17" s="478"/>
      <c r="X17" s="425"/>
      <c r="Y17" s="425"/>
      <c r="Z17" s="425"/>
      <c r="AA17" s="478"/>
      <c r="AB17" s="425"/>
      <c r="AC17" s="425"/>
      <c r="AD17" s="425"/>
      <c r="AE17" s="478"/>
    </row>
    <row r="18" spans="1:31" s="151" customFormat="1" ht="12" customHeight="1" x14ac:dyDescent="0.2">
      <c r="A18" s="230" t="s">
        <v>752</v>
      </c>
      <c r="B18" s="338" t="s">
        <v>1165</v>
      </c>
      <c r="C18" s="457" t="s">
        <v>1132</v>
      </c>
      <c r="D18" s="341"/>
      <c r="E18" s="459">
        <v>2280</v>
      </c>
      <c r="F18" s="460">
        <v>13480</v>
      </c>
      <c r="G18" s="460">
        <v>14660</v>
      </c>
      <c r="H18" s="460">
        <v>28140</v>
      </c>
      <c r="I18" s="436">
        <v>12.329707524302151</v>
      </c>
      <c r="J18" s="433"/>
      <c r="K18" s="451"/>
      <c r="L18" s="460">
        <v>1160</v>
      </c>
      <c r="M18" s="436">
        <v>0.50731244006331333</v>
      </c>
      <c r="N18" s="434"/>
      <c r="O18" s="454"/>
      <c r="P18" s="460">
        <v>29300</v>
      </c>
      <c r="Q18" s="436">
        <v>12.837019964365464</v>
      </c>
      <c r="R18" s="412"/>
      <c r="T18" s="425"/>
      <c r="U18" s="425"/>
      <c r="V18" s="425"/>
      <c r="W18" s="478"/>
      <c r="X18" s="425"/>
      <c r="Y18" s="425"/>
      <c r="Z18" s="425"/>
      <c r="AA18" s="478"/>
      <c r="AB18" s="425"/>
      <c r="AC18" s="425"/>
      <c r="AD18" s="425"/>
      <c r="AE18" s="478"/>
    </row>
    <row r="19" spans="1:31" s="151" customFormat="1" ht="12" customHeight="1" x14ac:dyDescent="0.2">
      <c r="A19" s="230" t="s">
        <v>774</v>
      </c>
      <c r="B19" s="338" t="s">
        <v>86</v>
      </c>
      <c r="C19" s="457" t="s">
        <v>1130</v>
      </c>
      <c r="D19" s="341"/>
      <c r="E19" s="459">
        <v>1970</v>
      </c>
      <c r="F19" s="460">
        <v>8450</v>
      </c>
      <c r="G19" s="460">
        <v>8330</v>
      </c>
      <c r="H19" s="460">
        <v>16780</v>
      </c>
      <c r="I19" s="436">
        <v>8.5380318714517109</v>
      </c>
      <c r="J19" s="433"/>
      <c r="K19" s="451"/>
      <c r="L19" s="460">
        <v>1300</v>
      </c>
      <c r="M19" s="436">
        <v>0.66201677482321208</v>
      </c>
      <c r="N19" s="434"/>
      <c r="O19" s="454"/>
      <c r="P19" s="460">
        <v>18080</v>
      </c>
      <c r="Q19" s="436">
        <v>9.2000486462749222</v>
      </c>
      <c r="R19" s="412"/>
      <c r="T19" s="425"/>
      <c r="U19" s="425"/>
      <c r="V19" s="425"/>
      <c r="W19" s="478"/>
      <c r="X19" s="425"/>
      <c r="Y19" s="425"/>
      <c r="Z19" s="425"/>
      <c r="AA19" s="478"/>
      <c r="AB19" s="425"/>
      <c r="AC19" s="425"/>
      <c r="AD19" s="425"/>
      <c r="AE19" s="478"/>
    </row>
    <row r="20" spans="1:31" s="151" customFormat="1" ht="12" customHeight="1" x14ac:dyDescent="0.2">
      <c r="A20" s="230" t="s">
        <v>815</v>
      </c>
      <c r="B20" s="338" t="s">
        <v>127</v>
      </c>
      <c r="C20" s="457" t="s">
        <v>1134</v>
      </c>
      <c r="D20" s="341"/>
      <c r="E20" s="459">
        <v>2370</v>
      </c>
      <c r="F20" s="460">
        <v>10740</v>
      </c>
      <c r="G20" s="460">
        <v>14030</v>
      </c>
      <c r="H20" s="460">
        <v>24770</v>
      </c>
      <c r="I20" s="436">
        <v>10.453701358993834</v>
      </c>
      <c r="J20" s="433"/>
      <c r="K20" s="451"/>
      <c r="L20" s="460">
        <v>1200</v>
      </c>
      <c r="M20" s="436">
        <v>0.50519118764244086</v>
      </c>
      <c r="N20" s="434"/>
      <c r="O20" s="454"/>
      <c r="P20" s="460">
        <v>25970</v>
      </c>
      <c r="Q20" s="436">
        <v>10.958892546636275</v>
      </c>
      <c r="R20" s="412"/>
      <c r="T20" s="425"/>
      <c r="U20" s="425"/>
      <c r="V20" s="425"/>
      <c r="W20" s="478"/>
      <c r="X20" s="425"/>
      <c r="Y20" s="425"/>
      <c r="Z20" s="425"/>
      <c r="AA20" s="478"/>
      <c r="AB20" s="425"/>
      <c r="AC20" s="425"/>
      <c r="AD20" s="425"/>
      <c r="AE20" s="478"/>
    </row>
    <row r="21" spans="1:31" s="151" customFormat="1" ht="12" customHeight="1" x14ac:dyDescent="0.2">
      <c r="A21" s="230" t="s">
        <v>846</v>
      </c>
      <c r="B21" s="338" t="s">
        <v>694</v>
      </c>
      <c r="C21" s="457" t="s">
        <v>1131</v>
      </c>
      <c r="D21" s="341"/>
      <c r="E21" s="459">
        <v>2530</v>
      </c>
      <c r="F21" s="460">
        <v>5560</v>
      </c>
      <c r="G21" s="460">
        <v>7330</v>
      </c>
      <c r="H21" s="460">
        <v>12900</v>
      </c>
      <c r="I21" s="436">
        <v>5.0880465625700309</v>
      </c>
      <c r="J21" s="433"/>
      <c r="K21" s="451"/>
      <c r="L21" s="460">
        <v>1400</v>
      </c>
      <c r="M21" s="436">
        <v>0.55354600862947845</v>
      </c>
      <c r="N21" s="434"/>
      <c r="O21" s="454"/>
      <c r="P21" s="460">
        <v>14300</v>
      </c>
      <c r="Q21" s="436">
        <v>5.6415925711995101</v>
      </c>
      <c r="R21" s="412"/>
      <c r="T21" s="425"/>
      <c r="U21" s="425"/>
      <c r="V21" s="425"/>
      <c r="W21" s="478"/>
      <c r="X21" s="425"/>
      <c r="Y21" s="425"/>
      <c r="Z21" s="425"/>
      <c r="AA21" s="478"/>
      <c r="AB21" s="425"/>
      <c r="AC21" s="425"/>
      <c r="AD21" s="425"/>
      <c r="AE21" s="478"/>
    </row>
    <row r="22" spans="1:31" s="151" customFormat="1" ht="12" customHeight="1" x14ac:dyDescent="0.2">
      <c r="A22" s="230" t="s">
        <v>894</v>
      </c>
      <c r="B22" s="338" t="s">
        <v>205</v>
      </c>
      <c r="C22" s="595" t="s">
        <v>1166</v>
      </c>
      <c r="D22" s="341"/>
      <c r="E22" s="459">
        <v>3520</v>
      </c>
      <c r="F22" s="460">
        <v>17820</v>
      </c>
      <c r="G22" s="460">
        <v>7880</v>
      </c>
      <c r="H22" s="460">
        <v>25700</v>
      </c>
      <c r="I22" s="436">
        <v>7.2946666708294803</v>
      </c>
      <c r="J22" s="433"/>
      <c r="K22" s="451"/>
      <c r="L22" s="460">
        <v>3810</v>
      </c>
      <c r="M22" s="436">
        <v>1.0825204732323115</v>
      </c>
      <c r="N22" s="434"/>
      <c r="O22" s="454"/>
      <c r="P22" s="460">
        <v>29520</v>
      </c>
      <c r="Q22" s="436">
        <v>8.3771871440617911</v>
      </c>
      <c r="R22" s="412"/>
      <c r="T22" s="425"/>
      <c r="U22" s="425"/>
      <c r="V22" s="425"/>
      <c r="W22" s="478"/>
      <c r="X22" s="425"/>
      <c r="Y22" s="425"/>
      <c r="Z22" s="425"/>
      <c r="AA22" s="478"/>
      <c r="AB22" s="425"/>
      <c r="AC22" s="425"/>
      <c r="AD22" s="425"/>
      <c r="AE22" s="478"/>
    </row>
    <row r="23" spans="1:31" s="151" customFormat="1" ht="12" customHeight="1" x14ac:dyDescent="0.2">
      <c r="A23" s="230" t="s">
        <v>928</v>
      </c>
      <c r="B23" s="338" t="s">
        <v>239</v>
      </c>
      <c r="C23" s="457" t="s">
        <v>1128</v>
      </c>
      <c r="D23" s="341"/>
      <c r="E23" s="459">
        <v>3710</v>
      </c>
      <c r="F23" s="460">
        <v>14060</v>
      </c>
      <c r="G23" s="460">
        <v>12060</v>
      </c>
      <c r="H23" s="460">
        <v>26110</v>
      </c>
      <c r="I23" s="436">
        <v>7.0354041430563612</v>
      </c>
      <c r="J23" s="433"/>
      <c r="K23" s="451"/>
      <c r="L23" s="460">
        <v>2610</v>
      </c>
      <c r="M23" s="436">
        <v>0.7021124802514026</v>
      </c>
      <c r="N23" s="434"/>
      <c r="O23" s="454"/>
      <c r="P23" s="460">
        <v>28720</v>
      </c>
      <c r="Q23" s="436">
        <v>7.7375166233077639</v>
      </c>
      <c r="R23" s="412"/>
      <c r="T23" s="425"/>
      <c r="U23" s="425"/>
      <c r="V23" s="425"/>
      <c r="W23" s="478"/>
      <c r="X23" s="425"/>
      <c r="Y23" s="425"/>
      <c r="Z23" s="425"/>
      <c r="AA23" s="478"/>
      <c r="AB23" s="425"/>
      <c r="AC23" s="425"/>
      <c r="AD23" s="425"/>
      <c r="AE23" s="478"/>
    </row>
    <row r="24" spans="1:31" s="151" customFormat="1" ht="12" customHeight="1" x14ac:dyDescent="0.2">
      <c r="A24" s="230" t="s">
        <v>996</v>
      </c>
      <c r="B24" s="338" t="s">
        <v>307</v>
      </c>
      <c r="C24" s="457" t="s">
        <v>1133</v>
      </c>
      <c r="D24" s="341"/>
      <c r="E24" s="459">
        <v>2360</v>
      </c>
      <c r="F24" s="460">
        <v>7740</v>
      </c>
      <c r="G24" s="460">
        <v>9120</v>
      </c>
      <c r="H24" s="460">
        <v>16850</v>
      </c>
      <c r="I24" s="436">
        <v>7.1537717108949206</v>
      </c>
      <c r="J24" s="433"/>
      <c r="K24" s="451"/>
      <c r="L24" s="460">
        <v>1220</v>
      </c>
      <c r="M24" s="436">
        <v>0.51868452775089546</v>
      </c>
      <c r="N24" s="434"/>
      <c r="O24" s="454"/>
      <c r="P24" s="460">
        <v>18080</v>
      </c>
      <c r="Q24" s="436">
        <v>7.6724562386458155</v>
      </c>
      <c r="R24" s="412"/>
      <c r="T24" s="425"/>
      <c r="U24" s="425"/>
      <c r="V24" s="425"/>
      <c r="W24" s="478"/>
      <c r="X24" s="425"/>
      <c r="Y24" s="425"/>
      <c r="Z24" s="425"/>
      <c r="AA24" s="478"/>
      <c r="AB24" s="425"/>
      <c r="AC24" s="425"/>
      <c r="AD24" s="425"/>
      <c r="AE24" s="478"/>
    </row>
    <row r="25" spans="1:31" s="151" customFormat="1" ht="12" customHeight="1" x14ac:dyDescent="0.2">
      <c r="A25" s="345"/>
      <c r="B25" s="344"/>
      <c r="C25" s="344"/>
      <c r="D25" s="341"/>
      <c r="E25" s="207"/>
      <c r="F25" s="200"/>
      <c r="G25" s="200"/>
      <c r="H25" s="200"/>
      <c r="I25" s="339"/>
      <c r="J25" s="383"/>
      <c r="K25" s="445"/>
      <c r="L25" s="200"/>
      <c r="M25" s="339"/>
      <c r="N25" s="389"/>
      <c r="O25" s="449"/>
      <c r="P25" s="390"/>
      <c r="Q25" s="387"/>
      <c r="R25" s="381"/>
      <c r="T25"/>
      <c r="U25"/>
      <c r="V25"/>
      <c r="W25"/>
      <c r="X25"/>
      <c r="Y25"/>
      <c r="Z25"/>
      <c r="AA25"/>
      <c r="AB25"/>
      <c r="AC25"/>
      <c r="AD25"/>
      <c r="AE25"/>
    </row>
    <row r="26" spans="1:31" s="151" customFormat="1" x14ac:dyDescent="0.2">
      <c r="A26" s="337" t="s">
        <v>929</v>
      </c>
      <c r="B26" s="338" t="s">
        <v>240</v>
      </c>
      <c r="C26" s="457" t="s">
        <v>1128</v>
      </c>
      <c r="D26" s="341"/>
      <c r="E26" s="187">
        <v>28.018999999999998</v>
      </c>
      <c r="F26" s="403">
        <v>1</v>
      </c>
      <c r="G26" s="403">
        <v>52</v>
      </c>
      <c r="H26" s="403">
        <v>53</v>
      </c>
      <c r="I26" s="324">
        <v>1.891573575074057</v>
      </c>
      <c r="J26" s="384"/>
      <c r="K26" s="200"/>
      <c r="L26" s="403">
        <v>0</v>
      </c>
      <c r="M26" s="324">
        <v>0</v>
      </c>
      <c r="N26" s="384"/>
      <c r="O26" s="200"/>
      <c r="P26" s="391">
        <v>53</v>
      </c>
      <c r="Q26" s="339">
        <v>1.891573575074057</v>
      </c>
      <c r="R26" s="384"/>
      <c r="T26" s="152"/>
      <c r="U26" s="205"/>
      <c r="V26" s="205"/>
      <c r="W26" s="205"/>
      <c r="X26" s="205"/>
    </row>
    <row r="27" spans="1:31" s="151" customFormat="1" x14ac:dyDescent="0.2">
      <c r="A27" s="337" t="s">
        <v>713</v>
      </c>
      <c r="B27" s="338" t="s">
        <v>25</v>
      </c>
      <c r="C27" s="457" t="s">
        <v>1129</v>
      </c>
      <c r="D27" s="341"/>
      <c r="E27" s="187">
        <v>42.895000000000003</v>
      </c>
      <c r="F27" s="403">
        <v>18</v>
      </c>
      <c r="G27" s="403">
        <v>119</v>
      </c>
      <c r="H27" s="403">
        <v>137</v>
      </c>
      <c r="I27" s="324">
        <v>3.1938454365310638</v>
      </c>
      <c r="J27" s="384"/>
      <c r="K27" s="200"/>
      <c r="L27" s="403">
        <v>0</v>
      </c>
      <c r="M27" s="324">
        <v>0</v>
      </c>
      <c r="N27" s="384"/>
      <c r="O27" s="200"/>
      <c r="P27" s="391">
        <v>137</v>
      </c>
      <c r="Q27" s="339">
        <v>3.1938454365310638</v>
      </c>
      <c r="R27" s="384"/>
      <c r="T27" s="152"/>
      <c r="U27" s="205"/>
      <c r="V27" s="205"/>
      <c r="W27" s="205"/>
      <c r="X27" s="205"/>
    </row>
    <row r="28" spans="1:31" s="151" customFormat="1" x14ac:dyDescent="0.2">
      <c r="A28" s="337" t="s">
        <v>775</v>
      </c>
      <c r="B28" s="336" t="s">
        <v>87</v>
      </c>
      <c r="C28" s="457" t="s">
        <v>1130</v>
      </c>
      <c r="D28" s="341"/>
      <c r="E28" s="187">
        <v>54.15</v>
      </c>
      <c r="F28" s="403">
        <v>16</v>
      </c>
      <c r="G28" s="403">
        <v>192</v>
      </c>
      <c r="H28" s="403">
        <v>208</v>
      </c>
      <c r="I28" s="324">
        <v>3.8411819021237306</v>
      </c>
      <c r="J28" s="384"/>
      <c r="K28" s="200"/>
      <c r="L28" s="403">
        <v>24</v>
      </c>
      <c r="M28" s="324">
        <v>0.44321329639889195</v>
      </c>
      <c r="N28" s="384"/>
      <c r="O28" s="200"/>
      <c r="P28" s="391">
        <v>232</v>
      </c>
      <c r="Q28" s="339">
        <v>4.2843951985226223</v>
      </c>
      <c r="R28" s="384"/>
      <c r="T28" s="152"/>
      <c r="U28" s="205"/>
      <c r="V28" s="205"/>
      <c r="W28" s="205"/>
      <c r="X28" s="205"/>
    </row>
    <row r="29" spans="1:31" s="151" customFormat="1" x14ac:dyDescent="0.2">
      <c r="A29" s="337" t="s">
        <v>930</v>
      </c>
      <c r="B29" s="336" t="s">
        <v>241</v>
      </c>
      <c r="C29" s="457" t="s">
        <v>1128</v>
      </c>
      <c r="D29" s="341"/>
      <c r="E29" s="187">
        <v>69.724999999999994</v>
      </c>
      <c r="F29" s="403">
        <v>21</v>
      </c>
      <c r="G29" s="403">
        <v>0</v>
      </c>
      <c r="H29" s="403">
        <v>21</v>
      </c>
      <c r="I29" s="324">
        <v>0.30118321979204016</v>
      </c>
      <c r="J29" s="384"/>
      <c r="K29" s="200"/>
      <c r="L29" s="403">
        <v>57</v>
      </c>
      <c r="M29" s="324">
        <v>0.81749731086410904</v>
      </c>
      <c r="N29" s="384"/>
      <c r="O29" s="200"/>
      <c r="P29" s="391">
        <v>78</v>
      </c>
      <c r="Q29" s="339">
        <v>1.1186805306561491</v>
      </c>
      <c r="R29" s="384"/>
      <c r="T29" s="152"/>
      <c r="U29" s="205"/>
      <c r="V29" s="205"/>
      <c r="W29" s="205"/>
      <c r="X29" s="205"/>
    </row>
    <row r="30" spans="1:31" s="151" customFormat="1" x14ac:dyDescent="0.2">
      <c r="A30" s="337" t="s">
        <v>776</v>
      </c>
      <c r="B30" s="338" t="s">
        <v>88</v>
      </c>
      <c r="C30" s="457" t="s">
        <v>1130</v>
      </c>
      <c r="D30" s="341"/>
      <c r="E30" s="187">
        <v>52.976999999999997</v>
      </c>
      <c r="F30" s="403">
        <v>26</v>
      </c>
      <c r="G30" s="403">
        <v>44</v>
      </c>
      <c r="H30" s="403">
        <v>70</v>
      </c>
      <c r="I30" s="324">
        <v>1.3213281235253036</v>
      </c>
      <c r="J30" s="384"/>
      <c r="K30" s="200"/>
      <c r="L30" s="403">
        <v>1</v>
      </c>
      <c r="M30" s="324">
        <v>1.8876116050361477E-2</v>
      </c>
      <c r="N30" s="384"/>
      <c r="O30" s="200"/>
      <c r="P30" s="391">
        <v>71</v>
      </c>
      <c r="Q30" s="339">
        <v>1.340204239575665</v>
      </c>
      <c r="R30" s="384"/>
      <c r="T30" s="152"/>
      <c r="U30" s="205"/>
      <c r="V30" s="205"/>
      <c r="W30" s="205"/>
      <c r="X30" s="205"/>
    </row>
    <row r="31" spans="1:31" s="151" customFormat="1" x14ac:dyDescent="0.2">
      <c r="A31" s="337" t="s">
        <v>931</v>
      </c>
      <c r="B31" s="338" t="s">
        <v>242</v>
      </c>
      <c r="C31" s="457" t="s">
        <v>1128</v>
      </c>
      <c r="D31" s="341"/>
      <c r="E31" s="187">
        <v>51.165999999999997</v>
      </c>
      <c r="F31" s="403">
        <v>1476</v>
      </c>
      <c r="G31" s="403">
        <v>87</v>
      </c>
      <c r="H31" s="403">
        <v>1563</v>
      </c>
      <c r="I31" s="324">
        <v>30.547629285072119</v>
      </c>
      <c r="J31" s="384"/>
      <c r="K31" s="200"/>
      <c r="L31" s="403">
        <v>0</v>
      </c>
      <c r="M31" s="324">
        <v>0</v>
      </c>
      <c r="N31" s="384"/>
      <c r="O31" s="200"/>
      <c r="P31" s="391">
        <v>1563</v>
      </c>
      <c r="Q31" s="339">
        <v>30.547629285072119</v>
      </c>
      <c r="R31" s="384"/>
      <c r="T31" s="152"/>
      <c r="U31" s="205"/>
      <c r="V31" s="205"/>
      <c r="W31" s="205"/>
      <c r="X31" s="205"/>
    </row>
    <row r="32" spans="1:31" s="151" customFormat="1" x14ac:dyDescent="0.2">
      <c r="A32" s="337" t="s">
        <v>932</v>
      </c>
      <c r="B32" s="338" t="s">
        <v>243</v>
      </c>
      <c r="C32" s="457" t="s">
        <v>1128</v>
      </c>
      <c r="D32" s="341"/>
      <c r="E32" s="187">
        <v>74.596000000000004</v>
      </c>
      <c r="F32" s="403">
        <v>273</v>
      </c>
      <c r="G32" s="403">
        <v>65</v>
      </c>
      <c r="H32" s="403">
        <v>338</v>
      </c>
      <c r="I32" s="324">
        <v>4.5310740522280009</v>
      </c>
      <c r="J32" s="384"/>
      <c r="K32" s="200"/>
      <c r="L32" s="403">
        <v>1</v>
      </c>
      <c r="M32" s="324">
        <v>1.3405544533218938E-2</v>
      </c>
      <c r="N32" s="384"/>
      <c r="O32" s="200"/>
      <c r="P32" s="391">
        <v>339</v>
      </c>
      <c r="Q32" s="339">
        <v>4.5444795967612199</v>
      </c>
      <c r="R32" s="384"/>
      <c r="T32" s="152"/>
      <c r="U32" s="205"/>
      <c r="V32" s="205"/>
      <c r="W32" s="205"/>
      <c r="X32" s="205"/>
    </row>
    <row r="33" spans="1:24" s="151" customFormat="1" x14ac:dyDescent="0.2">
      <c r="A33" s="337" t="s">
        <v>847</v>
      </c>
      <c r="B33" s="338" t="s">
        <v>158</v>
      </c>
      <c r="C33" s="457" t="s">
        <v>1131</v>
      </c>
      <c r="D33" s="341"/>
      <c r="E33" s="187">
        <v>38.725999999999999</v>
      </c>
      <c r="F33" s="403">
        <v>312</v>
      </c>
      <c r="G33" s="403">
        <v>85</v>
      </c>
      <c r="H33" s="403">
        <v>397</v>
      </c>
      <c r="I33" s="324">
        <v>10.251510613024841</v>
      </c>
      <c r="J33" s="384"/>
      <c r="K33" s="200"/>
      <c r="L33" s="403">
        <v>3</v>
      </c>
      <c r="M33" s="324">
        <v>7.7467334607240618E-2</v>
      </c>
      <c r="N33" s="384"/>
      <c r="O33" s="200"/>
      <c r="P33" s="391">
        <v>400</v>
      </c>
      <c r="Q33" s="339">
        <v>10.328977947632081</v>
      </c>
      <c r="R33" s="384"/>
      <c r="T33" s="152"/>
      <c r="U33" s="205"/>
      <c r="V33" s="205"/>
      <c r="W33" s="205"/>
      <c r="X33" s="205"/>
    </row>
    <row r="34" spans="1:24" s="151" customFormat="1" x14ac:dyDescent="0.2">
      <c r="A34" s="337" t="s">
        <v>895</v>
      </c>
      <c r="B34" s="338" t="s">
        <v>206</v>
      </c>
      <c r="C34" s="595" t="s">
        <v>1166</v>
      </c>
      <c r="D34" s="341"/>
      <c r="E34" s="187">
        <v>75.421000000000006</v>
      </c>
      <c r="F34" s="403">
        <v>2323</v>
      </c>
      <c r="G34" s="403">
        <v>96</v>
      </c>
      <c r="H34" s="403">
        <v>2419</v>
      </c>
      <c r="I34" s="324">
        <v>32.073295236074827</v>
      </c>
      <c r="J34" s="384"/>
      <c r="K34" s="200"/>
      <c r="L34" s="403">
        <v>1155</v>
      </c>
      <c r="M34" s="324">
        <v>15.314037204492116</v>
      </c>
      <c r="N34" s="384"/>
      <c r="O34" s="200"/>
      <c r="P34" s="391">
        <v>3574</v>
      </c>
      <c r="Q34" s="339">
        <v>47.387332440566944</v>
      </c>
      <c r="R34" s="384"/>
      <c r="T34" s="152"/>
      <c r="U34" s="205"/>
      <c r="V34" s="205"/>
      <c r="W34" s="205"/>
      <c r="X34" s="205"/>
    </row>
    <row r="35" spans="1:24" s="151" customFormat="1" x14ac:dyDescent="0.2">
      <c r="A35" s="337" t="s">
        <v>896</v>
      </c>
      <c r="B35" s="338" t="s">
        <v>207</v>
      </c>
      <c r="C35" s="457" t="s">
        <v>1166</v>
      </c>
      <c r="D35" s="341"/>
      <c r="E35" s="187">
        <v>148.17599999999999</v>
      </c>
      <c r="F35" s="403">
        <v>354</v>
      </c>
      <c r="G35" s="403">
        <v>663</v>
      </c>
      <c r="H35" s="403">
        <v>1017</v>
      </c>
      <c r="I35" s="324">
        <v>6.8634596695821193</v>
      </c>
      <c r="J35" s="384"/>
      <c r="K35" s="200"/>
      <c r="L35" s="403">
        <v>0</v>
      </c>
      <c r="M35" s="324">
        <v>0</v>
      </c>
      <c r="N35" s="384"/>
      <c r="O35" s="200"/>
      <c r="P35" s="391">
        <v>1017</v>
      </c>
      <c r="Q35" s="339">
        <v>6.8634596695821193</v>
      </c>
      <c r="R35" s="384"/>
      <c r="T35" s="152"/>
      <c r="U35" s="205"/>
      <c r="V35" s="205"/>
      <c r="W35" s="205"/>
      <c r="X35" s="205"/>
    </row>
    <row r="36" spans="1:24" s="151" customFormat="1" x14ac:dyDescent="0.2">
      <c r="A36" s="337" t="s">
        <v>753</v>
      </c>
      <c r="B36" s="338" t="s">
        <v>65</v>
      </c>
      <c r="C36" s="457" t="s">
        <v>1132</v>
      </c>
      <c r="D36" s="341"/>
      <c r="E36" s="187">
        <v>104.81399999999999</v>
      </c>
      <c r="F36" s="403">
        <v>460</v>
      </c>
      <c r="G36" s="403">
        <v>155</v>
      </c>
      <c r="H36" s="403">
        <v>615</v>
      </c>
      <c r="I36" s="324">
        <v>5.8675367794378621</v>
      </c>
      <c r="J36" s="384"/>
      <c r="K36" s="200"/>
      <c r="L36" s="403">
        <v>10</v>
      </c>
      <c r="M36" s="324">
        <v>9.5407102104680674E-2</v>
      </c>
      <c r="N36" s="384"/>
      <c r="O36" s="200"/>
      <c r="P36" s="391">
        <v>625</v>
      </c>
      <c r="Q36" s="339">
        <v>5.9629438815425422</v>
      </c>
      <c r="R36" s="384"/>
      <c r="T36" s="152"/>
      <c r="U36" s="205"/>
      <c r="V36" s="205"/>
      <c r="W36" s="205"/>
      <c r="X36" s="205"/>
    </row>
    <row r="37" spans="1:24" s="151" customFormat="1" x14ac:dyDescent="0.2">
      <c r="A37" s="337" t="s">
        <v>714</v>
      </c>
      <c r="B37" s="338" t="s">
        <v>26</v>
      </c>
      <c r="C37" s="457" t="s">
        <v>1129</v>
      </c>
      <c r="D37" s="341"/>
      <c r="E37" s="187">
        <v>30.818000000000001</v>
      </c>
      <c r="F37" s="403">
        <v>27</v>
      </c>
      <c r="G37" s="403">
        <v>218</v>
      </c>
      <c r="H37" s="403">
        <v>245</v>
      </c>
      <c r="I37" s="324">
        <v>7.9498994094360436</v>
      </c>
      <c r="J37" s="384"/>
      <c r="K37" s="200"/>
      <c r="L37" s="403">
        <v>1</v>
      </c>
      <c r="M37" s="324">
        <v>3.2448569018106298E-2</v>
      </c>
      <c r="N37" s="384"/>
      <c r="O37" s="200"/>
      <c r="P37" s="391">
        <v>246</v>
      </c>
      <c r="Q37" s="339">
        <v>7.9823479784541496</v>
      </c>
      <c r="R37" s="384"/>
      <c r="T37" s="152"/>
      <c r="U37" s="205"/>
      <c r="V37" s="205"/>
      <c r="W37" s="205"/>
      <c r="X37" s="205"/>
    </row>
    <row r="38" spans="1:24" s="151" customFormat="1" x14ac:dyDescent="0.2">
      <c r="A38" s="337" t="s">
        <v>848</v>
      </c>
      <c r="B38" s="336" t="s">
        <v>159</v>
      </c>
      <c r="C38" s="457" t="s">
        <v>1131</v>
      </c>
      <c r="D38" s="341"/>
      <c r="E38" s="187">
        <v>76.314999999999998</v>
      </c>
      <c r="F38" s="403">
        <v>390</v>
      </c>
      <c r="G38" s="403">
        <v>228</v>
      </c>
      <c r="H38" s="403">
        <v>618</v>
      </c>
      <c r="I38" s="324">
        <v>8.0980148070497275</v>
      </c>
      <c r="J38" s="384"/>
      <c r="K38" s="200"/>
      <c r="L38" s="403">
        <v>0</v>
      </c>
      <c r="M38" s="324">
        <v>0</v>
      </c>
      <c r="N38" s="384"/>
      <c r="O38" s="200"/>
      <c r="P38" s="391">
        <v>618</v>
      </c>
      <c r="Q38" s="339">
        <v>8.0980148070497275</v>
      </c>
      <c r="R38" s="384"/>
      <c r="T38" s="152"/>
      <c r="U38" s="205"/>
      <c r="V38" s="205"/>
      <c r="W38" s="205"/>
      <c r="X38" s="205"/>
    </row>
    <row r="39" spans="1:24" s="151" customFormat="1" x14ac:dyDescent="0.2">
      <c r="A39" s="337" t="s">
        <v>933</v>
      </c>
      <c r="B39" s="343" t="s">
        <v>244</v>
      </c>
      <c r="C39" s="457" t="s">
        <v>1128</v>
      </c>
      <c r="D39" s="341"/>
      <c r="E39" s="187">
        <v>72.790000000000006</v>
      </c>
      <c r="F39" s="403">
        <v>236</v>
      </c>
      <c r="G39" s="403">
        <v>395</v>
      </c>
      <c r="H39" s="403">
        <v>631</v>
      </c>
      <c r="I39" s="324">
        <v>8.6687731831295505</v>
      </c>
      <c r="J39" s="384"/>
      <c r="K39" s="200"/>
      <c r="L39" s="403">
        <v>21</v>
      </c>
      <c r="M39" s="324">
        <v>0.28850116774282181</v>
      </c>
      <c r="N39" s="384"/>
      <c r="O39" s="200"/>
      <c r="P39" s="391">
        <v>652</v>
      </c>
      <c r="Q39" s="339">
        <v>8.9572743508723711</v>
      </c>
      <c r="R39" s="384"/>
      <c r="T39" s="152"/>
      <c r="U39" s="205"/>
      <c r="V39" s="205"/>
      <c r="W39" s="205"/>
      <c r="X39" s="205"/>
    </row>
    <row r="40" spans="1:24" s="151" customFormat="1" x14ac:dyDescent="0.2">
      <c r="A40" s="337" t="s">
        <v>777</v>
      </c>
      <c r="B40" s="338" t="s">
        <v>89</v>
      </c>
      <c r="C40" s="457" t="s">
        <v>1130</v>
      </c>
      <c r="D40" s="341"/>
      <c r="E40" s="187">
        <v>48.945999999999998</v>
      </c>
      <c r="F40" s="403">
        <v>68</v>
      </c>
      <c r="G40" s="403">
        <v>29</v>
      </c>
      <c r="H40" s="403">
        <v>97</v>
      </c>
      <c r="I40" s="324">
        <v>1.9817758345932253</v>
      </c>
      <c r="J40" s="384"/>
      <c r="K40" s="200"/>
      <c r="L40" s="403">
        <v>3</v>
      </c>
      <c r="M40" s="324">
        <v>6.1292036121439956E-2</v>
      </c>
      <c r="N40" s="384"/>
      <c r="O40" s="200"/>
      <c r="P40" s="391">
        <v>100</v>
      </c>
      <c r="Q40" s="339">
        <v>2.0430678707146654</v>
      </c>
      <c r="R40" s="384"/>
      <c r="T40" s="152"/>
      <c r="U40" s="205"/>
      <c r="V40" s="205"/>
      <c r="W40" s="205"/>
      <c r="X40" s="205"/>
    </row>
    <row r="41" spans="1:24" s="151" customFormat="1" x14ac:dyDescent="0.2">
      <c r="A41" s="337" t="s">
        <v>997</v>
      </c>
      <c r="B41" s="338" t="s">
        <v>308</v>
      </c>
      <c r="C41" s="457" t="s">
        <v>1133</v>
      </c>
      <c r="D41" s="335"/>
      <c r="E41" s="187">
        <v>75.763000000000005</v>
      </c>
      <c r="F41" s="403">
        <v>232</v>
      </c>
      <c r="G41" s="403">
        <v>277</v>
      </c>
      <c r="H41" s="403">
        <v>509</v>
      </c>
      <c r="I41" s="324">
        <v>6.7183189683618645</v>
      </c>
      <c r="J41" s="384"/>
      <c r="K41" s="200"/>
      <c r="L41" s="403">
        <v>0</v>
      </c>
      <c r="M41" s="324">
        <v>0</v>
      </c>
      <c r="N41" s="384"/>
      <c r="O41" s="200"/>
      <c r="P41" s="391">
        <v>509</v>
      </c>
      <c r="Q41" s="339">
        <v>6.7183189683618645</v>
      </c>
      <c r="R41" s="384"/>
      <c r="T41" s="152"/>
      <c r="U41" s="205"/>
      <c r="V41" s="205"/>
      <c r="W41" s="205"/>
      <c r="X41" s="205"/>
    </row>
    <row r="42" spans="1:24" s="151" customFormat="1" x14ac:dyDescent="0.2">
      <c r="A42" s="337" t="s">
        <v>849</v>
      </c>
      <c r="B42" s="338" t="s">
        <v>160</v>
      </c>
      <c r="C42" s="457" t="s">
        <v>1131</v>
      </c>
      <c r="D42" s="335"/>
      <c r="E42" s="187">
        <v>68.06</v>
      </c>
      <c r="F42" s="403">
        <v>382</v>
      </c>
      <c r="G42" s="403">
        <v>174</v>
      </c>
      <c r="H42" s="403">
        <v>556</v>
      </c>
      <c r="I42" s="324">
        <v>8.1692624155157212</v>
      </c>
      <c r="J42" s="384"/>
      <c r="K42" s="200"/>
      <c r="L42" s="403">
        <v>7</v>
      </c>
      <c r="M42" s="324">
        <v>0.10285042609462239</v>
      </c>
      <c r="N42" s="384"/>
      <c r="O42" s="200"/>
      <c r="P42" s="391">
        <v>563</v>
      </c>
      <c r="Q42" s="339">
        <v>8.272112841610344</v>
      </c>
      <c r="R42" s="384"/>
      <c r="T42" s="152"/>
      <c r="U42" s="205"/>
      <c r="V42" s="205"/>
      <c r="W42" s="205"/>
      <c r="X42" s="205"/>
    </row>
    <row r="43" spans="1:24" s="151" customFormat="1" x14ac:dyDescent="0.2">
      <c r="A43" s="337" t="s">
        <v>897</v>
      </c>
      <c r="B43" s="338" t="s">
        <v>208</v>
      </c>
      <c r="C43" s="457" t="s">
        <v>1166</v>
      </c>
      <c r="D43" s="341"/>
      <c r="E43" s="187">
        <v>96.856999999999999</v>
      </c>
      <c r="F43" s="403">
        <v>359</v>
      </c>
      <c r="G43" s="403">
        <v>0</v>
      </c>
      <c r="H43" s="403">
        <v>359</v>
      </c>
      <c r="I43" s="324">
        <v>3.7064951423232189</v>
      </c>
      <c r="J43" s="384"/>
      <c r="K43" s="200"/>
      <c r="L43" s="403">
        <v>270</v>
      </c>
      <c r="M43" s="324">
        <v>2.7876147309951786</v>
      </c>
      <c r="N43" s="384"/>
      <c r="O43" s="200"/>
      <c r="P43" s="391">
        <v>629</v>
      </c>
      <c r="Q43" s="339">
        <v>6.4941098733183971</v>
      </c>
      <c r="R43" s="384"/>
      <c r="T43" s="152"/>
      <c r="U43" s="205"/>
      <c r="V43" s="205"/>
      <c r="W43" s="205"/>
      <c r="X43" s="205"/>
    </row>
    <row r="44" spans="1:24" s="151" customFormat="1" x14ac:dyDescent="0.2">
      <c r="A44" s="337" t="s">
        <v>816</v>
      </c>
      <c r="B44" s="338" t="s">
        <v>128</v>
      </c>
      <c r="C44" s="457" t="s">
        <v>1134</v>
      </c>
      <c r="D44" s="341"/>
      <c r="E44" s="187">
        <v>426.57499999999999</v>
      </c>
      <c r="F44" s="403">
        <v>1619</v>
      </c>
      <c r="G44" s="403">
        <v>6145</v>
      </c>
      <c r="H44" s="403">
        <v>7764</v>
      </c>
      <c r="I44" s="324">
        <v>18.200785324972163</v>
      </c>
      <c r="J44" s="384"/>
      <c r="K44" s="200"/>
      <c r="L44" s="403">
        <v>79</v>
      </c>
      <c r="M44" s="324">
        <v>0.18519603821133448</v>
      </c>
      <c r="N44" s="384"/>
      <c r="O44" s="200"/>
      <c r="P44" s="391">
        <v>7843</v>
      </c>
      <c r="Q44" s="339">
        <v>18.385981363183497</v>
      </c>
      <c r="R44" s="384"/>
      <c r="T44" s="152"/>
      <c r="U44" s="205"/>
      <c r="V44" s="205"/>
      <c r="W44" s="205"/>
      <c r="X44" s="205"/>
    </row>
    <row r="45" spans="1:24" s="151" customFormat="1" x14ac:dyDescent="0.2">
      <c r="A45" s="337" t="s">
        <v>778</v>
      </c>
      <c r="B45" s="338" t="s">
        <v>90</v>
      </c>
      <c r="C45" s="457" t="s">
        <v>1130</v>
      </c>
      <c r="D45" s="341"/>
      <c r="E45" s="187">
        <v>39.832999999999998</v>
      </c>
      <c r="F45" s="403">
        <v>70</v>
      </c>
      <c r="G45" s="403">
        <v>26</v>
      </c>
      <c r="H45" s="403">
        <v>96</v>
      </c>
      <c r="I45" s="324">
        <v>2.4100620088871039</v>
      </c>
      <c r="J45" s="384"/>
      <c r="K45" s="200"/>
      <c r="L45" s="403">
        <v>111</v>
      </c>
      <c r="M45" s="324">
        <v>2.7866341977757139</v>
      </c>
      <c r="N45" s="384"/>
      <c r="O45" s="200"/>
      <c r="P45" s="391">
        <v>207</v>
      </c>
      <c r="Q45" s="339">
        <v>5.1966962066628177</v>
      </c>
      <c r="R45" s="384"/>
      <c r="T45" s="152"/>
      <c r="U45" s="205"/>
      <c r="V45" s="205"/>
      <c r="W45" s="205"/>
      <c r="X45" s="205"/>
    </row>
    <row r="46" spans="1:24" s="151" customFormat="1" x14ac:dyDescent="0.2">
      <c r="A46" s="337" t="s">
        <v>715</v>
      </c>
      <c r="B46" s="336" t="s">
        <v>27</v>
      </c>
      <c r="C46" s="457" t="s">
        <v>1129</v>
      </c>
      <c r="D46" s="342"/>
      <c r="E46" s="187">
        <v>57.398000000000003</v>
      </c>
      <c r="F46" s="403">
        <v>61</v>
      </c>
      <c r="G46" s="403">
        <v>340</v>
      </c>
      <c r="H46" s="403">
        <v>401</v>
      </c>
      <c r="I46" s="324">
        <v>6.9863061430711868</v>
      </c>
      <c r="J46" s="384"/>
      <c r="K46" s="200"/>
      <c r="L46" s="403">
        <v>1</v>
      </c>
      <c r="M46" s="324">
        <v>1.7422209833095229E-2</v>
      </c>
      <c r="N46" s="384"/>
      <c r="O46" s="200"/>
      <c r="P46" s="391">
        <v>402</v>
      </c>
      <c r="Q46" s="339">
        <v>7.0037283529042824</v>
      </c>
      <c r="R46" s="384"/>
      <c r="T46" s="152"/>
      <c r="U46" s="205"/>
      <c r="V46" s="205"/>
      <c r="W46" s="205"/>
      <c r="X46" s="205"/>
    </row>
    <row r="47" spans="1:24" s="151" customFormat="1" x14ac:dyDescent="0.2">
      <c r="A47" s="337" t="s">
        <v>716</v>
      </c>
      <c r="B47" s="336" t="s">
        <v>28</v>
      </c>
      <c r="C47" s="457" t="s">
        <v>1129</v>
      </c>
      <c r="D47" s="342"/>
      <c r="E47" s="187">
        <v>63.88</v>
      </c>
      <c r="F47" s="403">
        <v>477</v>
      </c>
      <c r="G47" s="403">
        <v>294</v>
      </c>
      <c r="H47" s="403">
        <v>771</v>
      </c>
      <c r="I47" s="324">
        <v>12.06950532247965</v>
      </c>
      <c r="J47" s="384"/>
      <c r="K47" s="200"/>
      <c r="L47" s="403">
        <v>279</v>
      </c>
      <c r="M47" s="324">
        <v>4.3675641828428304</v>
      </c>
      <c r="N47" s="384"/>
      <c r="O47" s="200"/>
      <c r="P47" s="391">
        <v>1050</v>
      </c>
      <c r="Q47" s="339">
        <v>16.43706950532248</v>
      </c>
      <c r="R47" s="384"/>
      <c r="T47" s="152"/>
      <c r="U47" s="205"/>
      <c r="V47" s="205"/>
      <c r="W47" s="205"/>
      <c r="X47" s="205"/>
    </row>
    <row r="48" spans="1:24" s="151" customFormat="1" x14ac:dyDescent="0.2">
      <c r="A48" s="337" t="s">
        <v>779</v>
      </c>
      <c r="B48" s="336" t="s">
        <v>91</v>
      </c>
      <c r="C48" s="457" t="s">
        <v>1130</v>
      </c>
      <c r="D48" s="341"/>
      <c r="E48" s="187">
        <v>33.692999999999998</v>
      </c>
      <c r="F48" s="403">
        <v>45</v>
      </c>
      <c r="G48" s="403">
        <v>130</v>
      </c>
      <c r="H48" s="403">
        <v>175</v>
      </c>
      <c r="I48" s="324">
        <v>5.1939572017926574</v>
      </c>
      <c r="J48" s="384"/>
      <c r="K48" s="200"/>
      <c r="L48" s="403">
        <v>0</v>
      </c>
      <c r="M48" s="324">
        <v>0</v>
      </c>
      <c r="N48" s="384"/>
      <c r="O48" s="200"/>
      <c r="P48" s="391">
        <v>175</v>
      </c>
      <c r="Q48" s="339">
        <v>5.1939572017926574</v>
      </c>
      <c r="R48" s="384"/>
      <c r="T48" s="152"/>
      <c r="U48" s="205"/>
      <c r="V48" s="205"/>
      <c r="W48" s="205"/>
      <c r="X48" s="205"/>
    </row>
    <row r="49" spans="1:24" s="151" customFormat="1" x14ac:dyDescent="0.2">
      <c r="A49" s="337" t="s">
        <v>717</v>
      </c>
      <c r="B49" s="336" t="s">
        <v>29</v>
      </c>
      <c r="C49" s="457" t="s">
        <v>1129</v>
      </c>
      <c r="D49" s="341"/>
      <c r="E49" s="187">
        <v>118.80200000000001</v>
      </c>
      <c r="F49" s="403">
        <v>415</v>
      </c>
      <c r="G49" s="403">
        <v>595</v>
      </c>
      <c r="H49" s="403">
        <v>1010</v>
      </c>
      <c r="I49" s="324">
        <v>8.5015403781081123</v>
      </c>
      <c r="J49" s="384"/>
      <c r="K49" s="200"/>
      <c r="L49" s="403">
        <v>145</v>
      </c>
      <c r="M49" s="324">
        <v>1.220518173094729</v>
      </c>
      <c r="N49" s="384"/>
      <c r="O49" s="200"/>
      <c r="P49" s="391">
        <v>1155</v>
      </c>
      <c r="Q49" s="339">
        <v>9.7220585512028403</v>
      </c>
      <c r="R49" s="384"/>
      <c r="T49" s="152"/>
      <c r="U49" s="205"/>
      <c r="V49" s="205"/>
      <c r="W49" s="205"/>
      <c r="X49" s="205"/>
    </row>
    <row r="50" spans="1:24" s="151" customFormat="1" x14ac:dyDescent="0.2">
      <c r="A50" s="337" t="s">
        <v>780</v>
      </c>
      <c r="B50" s="338" t="s">
        <v>92</v>
      </c>
      <c r="C50" s="457" t="s">
        <v>1130</v>
      </c>
      <c r="D50" s="341"/>
      <c r="E50" s="187">
        <v>28.321999999999999</v>
      </c>
      <c r="F50" s="403">
        <v>20</v>
      </c>
      <c r="G50" s="403">
        <v>7</v>
      </c>
      <c r="H50" s="403">
        <v>27</v>
      </c>
      <c r="I50" s="324">
        <v>0.95332250547277742</v>
      </c>
      <c r="J50" s="384"/>
      <c r="K50" s="200"/>
      <c r="L50" s="403">
        <v>21</v>
      </c>
      <c r="M50" s="324">
        <v>0.74147305981216016</v>
      </c>
      <c r="N50" s="384"/>
      <c r="O50" s="200"/>
      <c r="P50" s="391">
        <v>48</v>
      </c>
      <c r="Q50" s="339">
        <v>1.6947955652849376</v>
      </c>
      <c r="R50" s="384"/>
      <c r="T50" s="152"/>
      <c r="U50" s="205"/>
      <c r="V50" s="205"/>
      <c r="W50" s="205"/>
      <c r="X50" s="205"/>
    </row>
    <row r="51" spans="1:24" s="151" customFormat="1" x14ac:dyDescent="0.2">
      <c r="A51" s="337" t="s">
        <v>998</v>
      </c>
      <c r="B51" s="338" t="s">
        <v>309</v>
      </c>
      <c r="C51" s="457" t="s">
        <v>1133</v>
      </c>
      <c r="D51" s="335"/>
      <c r="E51" s="187">
        <v>87.466999999999999</v>
      </c>
      <c r="F51" s="403">
        <v>39</v>
      </c>
      <c r="G51" s="403">
        <v>218</v>
      </c>
      <c r="H51" s="403">
        <v>257</v>
      </c>
      <c r="I51" s="324">
        <v>2.9382509975190643</v>
      </c>
      <c r="J51" s="384"/>
      <c r="K51" s="200"/>
      <c r="L51" s="403">
        <v>8</v>
      </c>
      <c r="M51" s="324">
        <v>9.1463066070632357E-2</v>
      </c>
      <c r="N51" s="384"/>
      <c r="O51" s="200"/>
      <c r="P51" s="391">
        <v>265</v>
      </c>
      <c r="Q51" s="339">
        <v>3.0297140635896969</v>
      </c>
      <c r="R51" s="384"/>
      <c r="T51" s="152"/>
      <c r="U51" s="205"/>
      <c r="V51" s="205"/>
      <c r="W51" s="205"/>
      <c r="X51" s="205"/>
    </row>
    <row r="52" spans="1:24" s="151" customFormat="1" x14ac:dyDescent="0.2">
      <c r="A52" s="337" t="s">
        <v>934</v>
      </c>
      <c r="B52" s="338" t="s">
        <v>245</v>
      </c>
      <c r="C52" s="457" t="s">
        <v>1128</v>
      </c>
      <c r="D52" s="335"/>
      <c r="E52" s="187">
        <v>48.767000000000003</v>
      </c>
      <c r="F52" s="403">
        <v>58</v>
      </c>
      <c r="G52" s="403">
        <v>92</v>
      </c>
      <c r="H52" s="403">
        <v>150</v>
      </c>
      <c r="I52" s="324">
        <v>3.0758504726556892</v>
      </c>
      <c r="J52" s="384"/>
      <c r="K52" s="200"/>
      <c r="L52" s="403">
        <v>48</v>
      </c>
      <c r="M52" s="324">
        <v>0.98427215124982048</v>
      </c>
      <c r="N52" s="384"/>
      <c r="O52" s="200"/>
      <c r="P52" s="391">
        <v>198</v>
      </c>
      <c r="Q52" s="339">
        <v>4.0601226239055093</v>
      </c>
      <c r="R52" s="384"/>
      <c r="T52" s="152"/>
      <c r="U52" s="205"/>
      <c r="V52" s="205"/>
      <c r="W52" s="205"/>
      <c r="X52" s="205"/>
    </row>
    <row r="53" spans="1:24" s="151" customFormat="1" x14ac:dyDescent="0.2">
      <c r="A53" s="337" t="s">
        <v>754</v>
      </c>
      <c r="B53" s="338" t="s">
        <v>66</v>
      </c>
      <c r="C53" s="457" t="s">
        <v>1132</v>
      </c>
      <c r="D53" s="341"/>
      <c r="E53" s="187">
        <v>204.40199999999999</v>
      </c>
      <c r="F53" s="403">
        <v>1339</v>
      </c>
      <c r="G53" s="403">
        <v>1963</v>
      </c>
      <c r="H53" s="403">
        <v>3302</v>
      </c>
      <c r="I53" s="324">
        <v>16.154440758896683</v>
      </c>
      <c r="J53" s="384"/>
      <c r="K53" s="200"/>
      <c r="L53" s="403">
        <v>0</v>
      </c>
      <c r="M53" s="324">
        <v>0</v>
      </c>
      <c r="N53" s="384"/>
      <c r="O53" s="200"/>
      <c r="P53" s="391">
        <v>3302</v>
      </c>
      <c r="Q53" s="339">
        <v>16.154440758896683</v>
      </c>
      <c r="R53" s="384"/>
      <c r="T53" s="152"/>
      <c r="U53" s="205"/>
      <c r="V53" s="205"/>
      <c r="W53" s="205"/>
      <c r="X53" s="205"/>
    </row>
    <row r="54" spans="1:24" s="151" customFormat="1" x14ac:dyDescent="0.2">
      <c r="A54" s="337" t="s">
        <v>850</v>
      </c>
      <c r="B54" s="336" t="s">
        <v>161</v>
      </c>
      <c r="C54" s="457" t="s">
        <v>1131</v>
      </c>
      <c r="D54" s="341"/>
      <c r="E54" s="187">
        <v>63.524000000000001</v>
      </c>
      <c r="F54" s="403">
        <v>69</v>
      </c>
      <c r="G54" s="403">
        <v>222</v>
      </c>
      <c r="H54" s="403">
        <v>291</v>
      </c>
      <c r="I54" s="324">
        <v>4.5809457842705115</v>
      </c>
      <c r="J54" s="384"/>
      <c r="K54" s="200"/>
      <c r="L54" s="403">
        <v>81</v>
      </c>
      <c r="M54" s="324">
        <v>1.275108620363957</v>
      </c>
      <c r="N54" s="384"/>
      <c r="O54" s="200"/>
      <c r="P54" s="391">
        <v>372</v>
      </c>
      <c r="Q54" s="339">
        <v>5.8560544046344685</v>
      </c>
      <c r="R54" s="384"/>
      <c r="T54" s="152"/>
      <c r="U54" s="205"/>
      <c r="V54" s="205"/>
      <c r="W54" s="205"/>
      <c r="X54" s="205"/>
    </row>
    <row r="55" spans="1:24" s="151" customFormat="1" x14ac:dyDescent="0.2">
      <c r="A55" s="337" t="s">
        <v>851</v>
      </c>
      <c r="B55" s="338" t="s">
        <v>162</v>
      </c>
      <c r="C55" s="457" t="s">
        <v>1131</v>
      </c>
      <c r="D55" s="341"/>
      <c r="E55" s="187">
        <v>57.052999999999997</v>
      </c>
      <c r="F55" s="404">
        <v>251</v>
      </c>
      <c r="G55" s="404">
        <v>336</v>
      </c>
      <c r="H55" s="404">
        <v>587</v>
      </c>
      <c r="I55" s="324">
        <v>10.288678947645172</v>
      </c>
      <c r="J55" s="384">
        <v>4</v>
      </c>
      <c r="K55" s="200"/>
      <c r="L55" s="404">
        <v>45</v>
      </c>
      <c r="M55" s="324">
        <v>0.78874029411249191</v>
      </c>
      <c r="N55" s="384">
        <v>4</v>
      </c>
      <c r="O55" s="200"/>
      <c r="P55" s="391">
        <v>632</v>
      </c>
      <c r="Q55" s="339">
        <v>11.077419241757664</v>
      </c>
      <c r="R55" s="384">
        <v>4</v>
      </c>
      <c r="T55" s="152"/>
      <c r="U55" s="205"/>
      <c r="V55" s="205"/>
      <c r="W55" s="205"/>
      <c r="X55" s="205"/>
    </row>
    <row r="56" spans="1:24" s="151" customFormat="1" x14ac:dyDescent="0.2">
      <c r="A56" s="337" t="s">
        <v>898</v>
      </c>
      <c r="B56" s="338" t="s">
        <v>209</v>
      </c>
      <c r="C56" s="457" t="s">
        <v>1166</v>
      </c>
      <c r="D56" s="341"/>
      <c r="E56" s="187">
        <v>119.35299999999999</v>
      </c>
      <c r="F56" s="403">
        <v>66</v>
      </c>
      <c r="G56" s="403">
        <v>109</v>
      </c>
      <c r="H56" s="403">
        <v>175</v>
      </c>
      <c r="I56" s="324">
        <v>1.4662388042194163</v>
      </c>
      <c r="J56" s="384"/>
      <c r="K56" s="200"/>
      <c r="L56" s="403">
        <v>0</v>
      </c>
      <c r="M56" s="324">
        <v>0</v>
      </c>
      <c r="N56" s="384"/>
      <c r="O56" s="200"/>
      <c r="P56" s="391">
        <v>175</v>
      </c>
      <c r="Q56" s="339">
        <v>1.4662388042194163</v>
      </c>
      <c r="R56" s="384"/>
      <c r="T56" s="152"/>
      <c r="U56" s="205"/>
      <c r="V56" s="205"/>
      <c r="W56" s="205"/>
      <c r="X56" s="205"/>
    </row>
    <row r="57" spans="1:24" s="151" customFormat="1" x14ac:dyDescent="0.2">
      <c r="A57" s="337" t="s">
        <v>852</v>
      </c>
      <c r="B57" s="336" t="s">
        <v>163</v>
      </c>
      <c r="C57" s="457" t="s">
        <v>1131</v>
      </c>
      <c r="D57" s="341"/>
      <c r="E57" s="187">
        <v>31.946000000000002</v>
      </c>
      <c r="F57" s="403">
        <v>7</v>
      </c>
      <c r="G57" s="403">
        <v>3</v>
      </c>
      <c r="H57" s="403">
        <v>10</v>
      </c>
      <c r="I57" s="324">
        <v>0.31302823514681022</v>
      </c>
      <c r="J57" s="384"/>
      <c r="K57" s="200"/>
      <c r="L57" s="403">
        <v>16</v>
      </c>
      <c r="M57" s="324">
        <v>0.50084517623489633</v>
      </c>
      <c r="N57" s="384"/>
      <c r="O57" s="200"/>
      <c r="P57" s="391">
        <v>26</v>
      </c>
      <c r="Q57" s="339">
        <v>0.81387341138170655</v>
      </c>
      <c r="R57" s="384"/>
      <c r="T57" s="152"/>
      <c r="U57" s="205"/>
      <c r="V57" s="205"/>
      <c r="W57" s="205"/>
      <c r="X57" s="205"/>
    </row>
    <row r="58" spans="1:24" s="151" customFormat="1" x14ac:dyDescent="0.2">
      <c r="A58" s="337" t="s">
        <v>935</v>
      </c>
      <c r="B58" s="338" t="s">
        <v>246</v>
      </c>
      <c r="C58" s="457" t="s">
        <v>1128</v>
      </c>
      <c r="D58" s="335"/>
      <c r="E58" s="187">
        <v>126.589</v>
      </c>
      <c r="F58" s="403">
        <v>925</v>
      </c>
      <c r="G58" s="403">
        <v>977</v>
      </c>
      <c r="H58" s="403">
        <v>1902</v>
      </c>
      <c r="I58" s="324">
        <v>15.025002172384646</v>
      </c>
      <c r="J58" s="384"/>
      <c r="K58" s="200"/>
      <c r="L58" s="403">
        <v>311</v>
      </c>
      <c r="M58" s="324">
        <v>2.4567695455371319</v>
      </c>
      <c r="N58" s="384"/>
      <c r="O58" s="200"/>
      <c r="P58" s="391">
        <v>2213</v>
      </c>
      <c r="Q58" s="339">
        <v>17.481771717921777</v>
      </c>
      <c r="R58" s="384"/>
      <c r="T58" s="152"/>
      <c r="U58" s="205"/>
      <c r="V58" s="205"/>
      <c r="W58" s="205"/>
      <c r="X58" s="205"/>
    </row>
    <row r="59" spans="1:24" s="151" customFormat="1" x14ac:dyDescent="0.2">
      <c r="A59" s="337" t="s">
        <v>999</v>
      </c>
      <c r="B59" s="338" t="s">
        <v>310</v>
      </c>
      <c r="C59" s="457" t="s">
        <v>1133</v>
      </c>
      <c r="D59" s="335"/>
      <c r="E59" s="187">
        <v>190.11</v>
      </c>
      <c r="F59" s="403">
        <v>3431</v>
      </c>
      <c r="G59" s="403">
        <v>893</v>
      </c>
      <c r="H59" s="403">
        <v>4324</v>
      </c>
      <c r="I59" s="324">
        <v>22.744726737152174</v>
      </c>
      <c r="J59" s="384"/>
      <c r="K59" s="200"/>
      <c r="L59" s="403">
        <v>24</v>
      </c>
      <c r="M59" s="324">
        <v>0.12624270159381409</v>
      </c>
      <c r="N59" s="384"/>
      <c r="O59" s="200"/>
      <c r="P59" s="391">
        <v>4348</v>
      </c>
      <c r="Q59" s="339">
        <v>22.870969438745988</v>
      </c>
      <c r="R59" s="384"/>
      <c r="T59" s="152"/>
      <c r="U59" s="205"/>
      <c r="V59" s="205"/>
      <c r="W59" s="205"/>
      <c r="X59" s="205"/>
    </row>
    <row r="60" spans="1:24" s="151" customFormat="1" x14ac:dyDescent="0.2">
      <c r="A60" s="337" t="s">
        <v>853</v>
      </c>
      <c r="B60" s="338" t="s">
        <v>164</v>
      </c>
      <c r="C60" s="457" t="s">
        <v>1131</v>
      </c>
      <c r="D60" s="341"/>
      <c r="E60" s="187">
        <v>54.741</v>
      </c>
      <c r="F60" s="403">
        <v>25</v>
      </c>
      <c r="G60" s="403">
        <v>361</v>
      </c>
      <c r="H60" s="403">
        <v>386</v>
      </c>
      <c r="I60" s="324">
        <v>7.0513874426846419</v>
      </c>
      <c r="J60" s="384"/>
      <c r="K60" s="200"/>
      <c r="L60" s="403">
        <v>0</v>
      </c>
      <c r="M60" s="324">
        <v>0</v>
      </c>
      <c r="N60" s="384"/>
      <c r="O60" s="200"/>
      <c r="P60" s="391">
        <v>386</v>
      </c>
      <c r="Q60" s="339">
        <v>7.0513874426846419</v>
      </c>
      <c r="R60" s="384"/>
      <c r="T60" s="152"/>
      <c r="U60" s="205"/>
      <c r="V60" s="205"/>
      <c r="W60" s="205"/>
      <c r="X60" s="205"/>
    </row>
    <row r="61" spans="1:24" s="151" customFormat="1" x14ac:dyDescent="0.2">
      <c r="A61" s="337" t="s">
        <v>899</v>
      </c>
      <c r="B61" s="338" t="s">
        <v>210</v>
      </c>
      <c r="C61" s="457" t="s">
        <v>1166</v>
      </c>
      <c r="D61" s="341"/>
      <c r="E61" s="187">
        <v>137.32900000000001</v>
      </c>
      <c r="F61" s="403">
        <v>1064</v>
      </c>
      <c r="G61" s="403">
        <v>217</v>
      </c>
      <c r="H61" s="403">
        <v>1281</v>
      </c>
      <c r="I61" s="324">
        <v>9.3279642318811025</v>
      </c>
      <c r="J61" s="384"/>
      <c r="K61" s="200"/>
      <c r="L61" s="403">
        <v>192</v>
      </c>
      <c r="M61" s="324">
        <v>1.3981023673077062</v>
      </c>
      <c r="N61" s="384"/>
      <c r="O61" s="200"/>
      <c r="P61" s="391">
        <v>1473</v>
      </c>
      <c r="Q61" s="339">
        <v>10.726066599188808</v>
      </c>
      <c r="R61" s="384"/>
      <c r="T61" s="152"/>
      <c r="U61" s="205"/>
      <c r="V61" s="205"/>
      <c r="W61" s="205"/>
      <c r="X61" s="205"/>
    </row>
    <row r="62" spans="1:24" s="151" customFormat="1" x14ac:dyDescent="0.2">
      <c r="A62" s="337" t="s">
        <v>817</v>
      </c>
      <c r="B62" s="338" t="s">
        <v>129</v>
      </c>
      <c r="C62" s="457" t="s">
        <v>1134</v>
      </c>
      <c r="D62" s="341"/>
      <c r="E62" s="187">
        <v>39.237000000000002</v>
      </c>
      <c r="F62" s="403">
        <v>39</v>
      </c>
      <c r="G62" s="403">
        <v>157</v>
      </c>
      <c r="H62" s="403">
        <v>196</v>
      </c>
      <c r="I62" s="324">
        <v>4.9952850625684935</v>
      </c>
      <c r="J62" s="384"/>
      <c r="K62" s="200"/>
      <c r="L62" s="403">
        <v>1</v>
      </c>
      <c r="M62" s="324">
        <v>2.5486148278410684E-2</v>
      </c>
      <c r="N62" s="384"/>
      <c r="O62" s="200"/>
      <c r="P62" s="391">
        <v>197</v>
      </c>
      <c r="Q62" s="339">
        <v>5.0207712108469043</v>
      </c>
      <c r="R62" s="384"/>
      <c r="T62" s="152"/>
      <c r="U62" s="205"/>
      <c r="V62" s="205"/>
      <c r="W62" s="205"/>
      <c r="X62" s="205"/>
    </row>
    <row r="63" spans="1:24" s="151" customFormat="1" x14ac:dyDescent="0.2">
      <c r="A63" s="337" t="s">
        <v>854</v>
      </c>
      <c r="B63" s="338" t="s">
        <v>165</v>
      </c>
      <c r="C63" s="457" t="s">
        <v>1131</v>
      </c>
      <c r="D63" s="341"/>
      <c r="E63" s="187">
        <v>39.241999999999997</v>
      </c>
      <c r="F63" s="403">
        <v>2</v>
      </c>
      <c r="G63" s="403">
        <v>40</v>
      </c>
      <c r="H63" s="403">
        <v>42</v>
      </c>
      <c r="I63" s="324">
        <v>1.0702818408847663</v>
      </c>
      <c r="J63" s="384"/>
      <c r="K63" s="200"/>
      <c r="L63" s="403">
        <v>2</v>
      </c>
      <c r="M63" s="324">
        <v>5.0965801946893638E-2</v>
      </c>
      <c r="N63" s="384"/>
      <c r="O63" s="200"/>
      <c r="P63" s="391">
        <v>44</v>
      </c>
      <c r="Q63" s="339">
        <v>1.12124764283166</v>
      </c>
      <c r="R63" s="384"/>
      <c r="T63" s="152"/>
      <c r="U63" s="205"/>
      <c r="V63" s="205"/>
      <c r="W63" s="205"/>
      <c r="X63" s="205"/>
    </row>
    <row r="64" spans="1:24" s="151" customFormat="1" x14ac:dyDescent="0.2">
      <c r="A64" s="337" t="s">
        <v>781</v>
      </c>
      <c r="B64" s="338" t="s">
        <v>93</v>
      </c>
      <c r="C64" s="457" t="s">
        <v>1130</v>
      </c>
      <c r="D64" s="341"/>
      <c r="E64" s="187">
        <v>48.338999999999999</v>
      </c>
      <c r="F64" s="403">
        <v>67</v>
      </c>
      <c r="G64" s="403">
        <v>380</v>
      </c>
      <c r="H64" s="403">
        <v>447</v>
      </c>
      <c r="I64" s="324">
        <v>9.247191708558308</v>
      </c>
      <c r="J64" s="384"/>
      <c r="K64" s="200"/>
      <c r="L64" s="403">
        <v>4</v>
      </c>
      <c r="M64" s="324">
        <v>8.2748919092244355E-2</v>
      </c>
      <c r="N64" s="384"/>
      <c r="O64" s="200"/>
      <c r="P64" s="391">
        <v>451</v>
      </c>
      <c r="Q64" s="339">
        <v>9.3299406276505508</v>
      </c>
      <c r="R64" s="384"/>
      <c r="T64" s="152"/>
      <c r="U64" s="205"/>
      <c r="V64" s="205"/>
      <c r="W64" s="205"/>
      <c r="X64" s="205"/>
    </row>
    <row r="65" spans="1:24" s="151" customFormat="1" x14ac:dyDescent="0.2">
      <c r="A65" s="337" t="s">
        <v>718</v>
      </c>
      <c r="B65" s="338" t="s">
        <v>30</v>
      </c>
      <c r="C65" s="457" t="s">
        <v>1129</v>
      </c>
      <c r="D65" s="341"/>
      <c r="E65" s="187">
        <v>37.762</v>
      </c>
      <c r="F65" s="403">
        <v>78</v>
      </c>
      <c r="G65" s="403">
        <v>42</v>
      </c>
      <c r="H65" s="403">
        <v>120</v>
      </c>
      <c r="I65" s="324">
        <v>3.1777977861342088</v>
      </c>
      <c r="J65" s="384"/>
      <c r="K65" s="200"/>
      <c r="L65" s="403">
        <v>21</v>
      </c>
      <c r="M65" s="324">
        <v>0.5561146125734866</v>
      </c>
      <c r="N65" s="384"/>
      <c r="O65" s="200"/>
      <c r="P65" s="391">
        <v>141</v>
      </c>
      <c r="Q65" s="339">
        <v>3.7339123987076954</v>
      </c>
      <c r="R65" s="384"/>
      <c r="T65" s="152"/>
      <c r="U65" s="205"/>
      <c r="V65" s="205"/>
      <c r="W65" s="205"/>
      <c r="X65" s="205"/>
    </row>
    <row r="66" spans="1:24" s="151" customFormat="1" x14ac:dyDescent="0.2">
      <c r="A66" s="337" t="s">
        <v>719</v>
      </c>
      <c r="B66" s="338" t="s">
        <v>31</v>
      </c>
      <c r="C66" s="457" t="s">
        <v>1129</v>
      </c>
      <c r="D66" s="341"/>
      <c r="E66" s="187">
        <v>79.941999999999993</v>
      </c>
      <c r="F66" s="403">
        <v>221</v>
      </c>
      <c r="G66" s="403">
        <v>603</v>
      </c>
      <c r="H66" s="403">
        <v>824</v>
      </c>
      <c r="I66" s="324">
        <v>10.307472917865454</v>
      </c>
      <c r="J66" s="384"/>
      <c r="K66" s="200"/>
      <c r="L66" s="403">
        <v>3</v>
      </c>
      <c r="M66" s="324">
        <v>3.75272072252383E-2</v>
      </c>
      <c r="N66" s="384"/>
      <c r="O66" s="200"/>
      <c r="P66" s="391">
        <v>827</v>
      </c>
      <c r="Q66" s="339">
        <v>10.345000125090692</v>
      </c>
      <c r="R66" s="384"/>
      <c r="T66" s="152"/>
      <c r="U66" s="205"/>
      <c r="V66" s="205"/>
      <c r="W66" s="205"/>
      <c r="X66" s="205"/>
    </row>
    <row r="67" spans="1:24" s="151" customFormat="1" x14ac:dyDescent="0.2">
      <c r="A67" s="337" t="s">
        <v>755</v>
      </c>
      <c r="B67" s="338" t="s">
        <v>67</v>
      </c>
      <c r="C67" s="457" t="s">
        <v>1132</v>
      </c>
      <c r="D67" s="341"/>
      <c r="E67" s="187">
        <v>91.832999999999998</v>
      </c>
      <c r="F67" s="403">
        <v>69</v>
      </c>
      <c r="G67" s="403">
        <v>330</v>
      </c>
      <c r="H67" s="403">
        <v>399</v>
      </c>
      <c r="I67" s="324">
        <v>4.3448433569631835</v>
      </c>
      <c r="J67" s="384"/>
      <c r="K67" s="200"/>
      <c r="L67" s="403">
        <v>34</v>
      </c>
      <c r="M67" s="324">
        <v>0.37023727853821614</v>
      </c>
      <c r="N67" s="384"/>
      <c r="O67" s="200"/>
      <c r="P67" s="391">
        <v>433</v>
      </c>
      <c r="Q67" s="339">
        <v>4.7150806355013994</v>
      </c>
      <c r="R67" s="384"/>
      <c r="T67" s="152"/>
      <c r="U67" s="205"/>
      <c r="V67" s="205"/>
      <c r="W67" s="205"/>
      <c r="X67" s="205"/>
    </row>
    <row r="68" spans="1:24" s="151" customFormat="1" x14ac:dyDescent="0.2">
      <c r="A68" s="337" t="s">
        <v>855</v>
      </c>
      <c r="B68" s="338" t="s">
        <v>166</v>
      </c>
      <c r="C68" s="457" t="s">
        <v>1131</v>
      </c>
      <c r="D68" s="341"/>
      <c r="E68" s="187">
        <v>49.207999999999998</v>
      </c>
      <c r="F68" s="403">
        <v>484</v>
      </c>
      <c r="G68" s="403">
        <v>196</v>
      </c>
      <c r="H68" s="403">
        <v>680</v>
      </c>
      <c r="I68" s="324">
        <v>13.818891237197205</v>
      </c>
      <c r="J68" s="384"/>
      <c r="K68" s="200"/>
      <c r="L68" s="403">
        <v>38</v>
      </c>
      <c r="M68" s="324">
        <v>0.77223215737278494</v>
      </c>
      <c r="N68" s="384"/>
      <c r="O68" s="200"/>
      <c r="P68" s="391">
        <v>718</v>
      </c>
      <c r="Q68" s="339">
        <v>14.591123394569989</v>
      </c>
      <c r="R68" s="384"/>
      <c r="T68" s="152"/>
      <c r="U68" s="205"/>
      <c r="V68" s="205"/>
      <c r="W68" s="205"/>
      <c r="X68" s="205"/>
    </row>
    <row r="69" spans="1:24" s="151" customFormat="1" x14ac:dyDescent="0.2">
      <c r="A69" s="337" t="s">
        <v>900</v>
      </c>
      <c r="B69" s="338" t="s">
        <v>211</v>
      </c>
      <c r="C69" s="457" t="s">
        <v>1166</v>
      </c>
      <c r="D69" s="341"/>
      <c r="E69" s="187">
        <v>107.027</v>
      </c>
      <c r="F69" s="403">
        <v>187</v>
      </c>
      <c r="G69" s="403">
        <v>592</v>
      </c>
      <c r="H69" s="403">
        <v>779</v>
      </c>
      <c r="I69" s="324">
        <v>7.2785371915497956</v>
      </c>
      <c r="J69" s="384"/>
      <c r="K69" s="200"/>
      <c r="L69" s="403">
        <v>0</v>
      </c>
      <c r="M69" s="324">
        <v>0</v>
      </c>
      <c r="N69" s="384"/>
      <c r="O69" s="200"/>
      <c r="P69" s="391">
        <v>779</v>
      </c>
      <c r="Q69" s="339">
        <v>7.2785371915497956</v>
      </c>
      <c r="R69" s="384"/>
      <c r="T69" s="152"/>
      <c r="U69" s="205"/>
      <c r="V69" s="205"/>
      <c r="W69" s="205"/>
      <c r="X69" s="205"/>
    </row>
    <row r="70" spans="1:24" s="151" customFormat="1" x14ac:dyDescent="0.2">
      <c r="A70" s="337" t="s">
        <v>818</v>
      </c>
      <c r="B70" s="338" t="s">
        <v>130</v>
      </c>
      <c r="C70" s="457" t="s">
        <v>1134</v>
      </c>
      <c r="D70" s="341"/>
      <c r="E70" s="187">
        <v>41.935000000000002</v>
      </c>
      <c r="F70" s="403">
        <v>551</v>
      </c>
      <c r="G70" s="403">
        <v>0</v>
      </c>
      <c r="H70" s="403">
        <v>551</v>
      </c>
      <c r="I70" s="324">
        <v>13.139382377488971</v>
      </c>
      <c r="J70" s="384"/>
      <c r="K70" s="200"/>
      <c r="L70" s="403">
        <v>513</v>
      </c>
      <c r="M70" s="324">
        <v>12.233218075593179</v>
      </c>
      <c r="N70" s="384"/>
      <c r="O70" s="200"/>
      <c r="P70" s="391">
        <v>1064</v>
      </c>
      <c r="Q70" s="339">
        <v>25.37260045308215</v>
      </c>
      <c r="R70" s="384"/>
      <c r="T70" s="152"/>
      <c r="U70" s="205"/>
      <c r="V70" s="205"/>
      <c r="W70" s="205"/>
      <c r="X70" s="205"/>
    </row>
    <row r="71" spans="1:24" s="151" customFormat="1" x14ac:dyDescent="0.2">
      <c r="A71" s="337" t="s">
        <v>936</v>
      </c>
      <c r="B71" s="338" t="s">
        <v>247</v>
      </c>
      <c r="C71" s="457" t="s">
        <v>1128</v>
      </c>
      <c r="D71" s="341"/>
      <c r="E71" s="187">
        <v>64.063000000000002</v>
      </c>
      <c r="F71" s="403">
        <v>812</v>
      </c>
      <c r="G71" s="403">
        <v>229</v>
      </c>
      <c r="H71" s="403">
        <v>1041</v>
      </c>
      <c r="I71" s="324">
        <v>16.249629271186176</v>
      </c>
      <c r="J71" s="384"/>
      <c r="K71" s="200"/>
      <c r="L71" s="403">
        <v>105</v>
      </c>
      <c r="M71" s="324">
        <v>1.6390115979582598</v>
      </c>
      <c r="N71" s="384"/>
      <c r="O71" s="200"/>
      <c r="P71" s="391">
        <v>1146</v>
      </c>
      <c r="Q71" s="339">
        <v>17.888640869144435</v>
      </c>
      <c r="R71" s="384"/>
      <c r="T71" s="152"/>
      <c r="U71" s="205"/>
      <c r="V71" s="205"/>
      <c r="W71" s="205"/>
      <c r="X71" s="205"/>
    </row>
    <row r="72" spans="1:24" s="151" customFormat="1" x14ac:dyDescent="0.2">
      <c r="A72" s="337" t="s">
        <v>720</v>
      </c>
      <c r="B72" s="338" t="s">
        <v>32</v>
      </c>
      <c r="C72" s="457" t="s">
        <v>1129</v>
      </c>
      <c r="D72" s="341"/>
      <c r="E72" s="187">
        <v>49.146000000000001</v>
      </c>
      <c r="F72" s="403">
        <v>215</v>
      </c>
      <c r="G72" s="403">
        <v>260</v>
      </c>
      <c r="H72" s="403">
        <v>475</v>
      </c>
      <c r="I72" s="324">
        <v>9.6650795588654219</v>
      </c>
      <c r="J72" s="384"/>
      <c r="K72" s="200"/>
      <c r="L72" s="403">
        <v>63</v>
      </c>
      <c r="M72" s="324">
        <v>1.2818947625442558</v>
      </c>
      <c r="N72" s="384"/>
      <c r="O72" s="200"/>
      <c r="P72" s="391">
        <v>538</v>
      </c>
      <c r="Q72" s="339">
        <v>10.946974321409677</v>
      </c>
      <c r="R72" s="384"/>
      <c r="T72" s="152"/>
      <c r="U72" s="205"/>
      <c r="V72" s="205"/>
      <c r="W72" s="205"/>
      <c r="X72" s="205"/>
    </row>
    <row r="73" spans="1:24" s="151" customFormat="1" x14ac:dyDescent="0.2">
      <c r="A73" s="337" t="s">
        <v>856</v>
      </c>
      <c r="B73" s="336" t="s">
        <v>167</v>
      </c>
      <c r="C73" s="457" t="s">
        <v>1131</v>
      </c>
      <c r="D73" s="341"/>
      <c r="E73" s="187">
        <v>37.171999999999997</v>
      </c>
      <c r="F73" s="403">
        <v>15</v>
      </c>
      <c r="G73" s="403">
        <v>57</v>
      </c>
      <c r="H73" s="403">
        <v>72</v>
      </c>
      <c r="I73" s="324">
        <v>1.9369417841385992</v>
      </c>
      <c r="J73" s="384"/>
      <c r="K73" s="200"/>
      <c r="L73" s="403">
        <v>7</v>
      </c>
      <c r="M73" s="324">
        <v>0.18831378456903047</v>
      </c>
      <c r="N73" s="384"/>
      <c r="O73" s="200"/>
      <c r="P73" s="391">
        <v>79</v>
      </c>
      <c r="Q73" s="339">
        <v>2.1252555687076295</v>
      </c>
      <c r="R73" s="384"/>
      <c r="T73" s="152"/>
      <c r="U73" s="205"/>
      <c r="V73" s="205"/>
      <c r="W73" s="205"/>
      <c r="X73" s="205"/>
    </row>
    <row r="74" spans="1:24" s="151" customFormat="1" x14ac:dyDescent="0.2">
      <c r="A74" s="337" t="s">
        <v>857</v>
      </c>
      <c r="B74" s="338" t="s">
        <v>168</v>
      </c>
      <c r="C74" s="457" t="s">
        <v>1131</v>
      </c>
      <c r="D74" s="335"/>
      <c r="E74" s="187">
        <v>113.012</v>
      </c>
      <c r="F74" s="403">
        <v>142</v>
      </c>
      <c r="G74" s="403">
        <v>142</v>
      </c>
      <c r="H74" s="403">
        <v>284</v>
      </c>
      <c r="I74" s="324">
        <v>2.5130074682334618</v>
      </c>
      <c r="J74" s="384"/>
      <c r="K74" s="200"/>
      <c r="L74" s="403">
        <v>0</v>
      </c>
      <c r="M74" s="324">
        <v>0</v>
      </c>
      <c r="N74" s="384"/>
      <c r="O74" s="200"/>
      <c r="P74" s="391">
        <v>284</v>
      </c>
      <c r="Q74" s="339">
        <v>2.5130074682334618</v>
      </c>
      <c r="R74" s="384"/>
      <c r="T74" s="152"/>
      <c r="U74" s="205"/>
      <c r="V74" s="205"/>
      <c r="W74" s="205"/>
      <c r="X74" s="205"/>
    </row>
    <row r="75" spans="1:24" s="151" customFormat="1" x14ac:dyDescent="0.2">
      <c r="A75" s="337" t="s">
        <v>782</v>
      </c>
      <c r="B75" s="338" t="s">
        <v>94</v>
      </c>
      <c r="C75" s="457" t="s">
        <v>1130</v>
      </c>
      <c r="D75" s="341"/>
      <c r="E75" s="187">
        <v>70.646000000000001</v>
      </c>
      <c r="F75" s="403">
        <v>111</v>
      </c>
      <c r="G75" s="403">
        <v>287</v>
      </c>
      <c r="H75" s="403">
        <v>398</v>
      </c>
      <c r="I75" s="324">
        <v>5.6337230699544207</v>
      </c>
      <c r="J75" s="384"/>
      <c r="K75" s="200"/>
      <c r="L75" s="403">
        <v>0</v>
      </c>
      <c r="M75" s="324">
        <v>0</v>
      </c>
      <c r="N75" s="384"/>
      <c r="O75" s="200"/>
      <c r="P75" s="391">
        <v>398</v>
      </c>
      <c r="Q75" s="339">
        <v>5.6337230699544207</v>
      </c>
      <c r="R75" s="384"/>
      <c r="T75" s="152"/>
      <c r="U75" s="205"/>
      <c r="V75" s="205"/>
      <c r="W75" s="205"/>
      <c r="X75" s="205"/>
    </row>
    <row r="76" spans="1:24" s="151" customFormat="1" x14ac:dyDescent="0.2">
      <c r="A76" s="337" t="s">
        <v>858</v>
      </c>
      <c r="B76" s="338" t="s">
        <v>169</v>
      </c>
      <c r="C76" s="457" t="s">
        <v>1131</v>
      </c>
      <c r="D76" s="341"/>
      <c r="E76" s="187">
        <v>72.381</v>
      </c>
      <c r="F76" s="403">
        <v>195</v>
      </c>
      <c r="G76" s="403">
        <v>166</v>
      </c>
      <c r="H76" s="403">
        <v>361</v>
      </c>
      <c r="I76" s="324">
        <v>4.9874967187521584</v>
      </c>
      <c r="J76" s="384"/>
      <c r="K76" s="200"/>
      <c r="L76" s="403">
        <v>1</v>
      </c>
      <c r="M76" s="324">
        <v>1.3815780384355011E-2</v>
      </c>
      <c r="N76" s="384"/>
      <c r="O76" s="200"/>
      <c r="P76" s="391">
        <v>362</v>
      </c>
      <c r="Q76" s="339">
        <v>5.0013124991365139</v>
      </c>
      <c r="R76" s="384"/>
      <c r="T76" s="152"/>
      <c r="U76" s="205"/>
      <c r="V76" s="205"/>
      <c r="W76" s="205"/>
      <c r="X76" s="205"/>
    </row>
    <row r="77" spans="1:24" s="151" customFormat="1" x14ac:dyDescent="0.2">
      <c r="A77" s="337" t="s">
        <v>1000</v>
      </c>
      <c r="B77" s="336" t="s">
        <v>311</v>
      </c>
      <c r="C77" s="457" t="s">
        <v>1133</v>
      </c>
      <c r="D77" s="341"/>
      <c r="E77" s="187">
        <v>52.107999999999997</v>
      </c>
      <c r="F77" s="403">
        <v>47</v>
      </c>
      <c r="G77" s="403">
        <v>103</v>
      </c>
      <c r="H77" s="403">
        <v>150</v>
      </c>
      <c r="I77" s="324">
        <v>2.8786366776694559</v>
      </c>
      <c r="J77" s="384"/>
      <c r="K77" s="200"/>
      <c r="L77" s="403">
        <v>71</v>
      </c>
      <c r="M77" s="324">
        <v>1.3625546940968758</v>
      </c>
      <c r="N77" s="384"/>
      <c r="O77" s="200"/>
      <c r="P77" s="391">
        <v>221</v>
      </c>
      <c r="Q77" s="339">
        <v>4.2411913717663321</v>
      </c>
      <c r="R77" s="384"/>
      <c r="T77" s="152"/>
      <c r="U77" s="205"/>
      <c r="V77" s="205"/>
      <c r="W77" s="205"/>
      <c r="X77" s="205"/>
    </row>
    <row r="78" spans="1:24" s="151" customFormat="1" x14ac:dyDescent="0.2">
      <c r="A78" s="337" t="s">
        <v>937</v>
      </c>
      <c r="B78" s="338" t="s">
        <v>248</v>
      </c>
      <c r="C78" s="457" t="s">
        <v>1128</v>
      </c>
      <c r="D78" s="341"/>
      <c r="E78" s="187">
        <v>59.087000000000003</v>
      </c>
      <c r="F78" s="403">
        <v>170</v>
      </c>
      <c r="G78" s="403">
        <v>251</v>
      </c>
      <c r="H78" s="403">
        <v>421</v>
      </c>
      <c r="I78" s="324">
        <v>7.1250867365071837</v>
      </c>
      <c r="J78" s="384"/>
      <c r="K78" s="200"/>
      <c r="L78" s="403">
        <v>18</v>
      </c>
      <c r="M78" s="324">
        <v>0.30463553742786059</v>
      </c>
      <c r="N78" s="384"/>
      <c r="O78" s="200"/>
      <c r="P78" s="391">
        <v>439</v>
      </c>
      <c r="Q78" s="339">
        <v>7.4297222739350444</v>
      </c>
      <c r="R78" s="384"/>
      <c r="T78" s="152"/>
      <c r="U78" s="205"/>
      <c r="V78" s="205"/>
      <c r="W78" s="205"/>
      <c r="X78" s="205"/>
    </row>
    <row r="79" spans="1:24" s="151" customFormat="1" x14ac:dyDescent="0.2">
      <c r="A79" s="337" t="s">
        <v>721</v>
      </c>
      <c r="B79" s="336" t="s">
        <v>33</v>
      </c>
      <c r="C79" s="457" t="s">
        <v>1129</v>
      </c>
      <c r="D79" s="342"/>
      <c r="E79" s="187">
        <v>163.566</v>
      </c>
      <c r="F79" s="403">
        <v>128</v>
      </c>
      <c r="G79" s="403">
        <v>714</v>
      </c>
      <c r="H79" s="403">
        <v>842</v>
      </c>
      <c r="I79" s="324">
        <v>5.1477690962669502</v>
      </c>
      <c r="J79" s="384"/>
      <c r="K79" s="200"/>
      <c r="L79" s="403">
        <v>36</v>
      </c>
      <c r="M79" s="324">
        <v>0.22009464069549906</v>
      </c>
      <c r="N79" s="384"/>
      <c r="O79" s="200"/>
      <c r="P79" s="391">
        <v>878</v>
      </c>
      <c r="Q79" s="339">
        <v>5.3678637369624491</v>
      </c>
      <c r="R79" s="384"/>
      <c r="T79" s="152"/>
      <c r="U79" s="205"/>
      <c r="V79" s="205"/>
      <c r="W79" s="205"/>
      <c r="X79" s="205"/>
    </row>
    <row r="80" spans="1:24" s="151" customFormat="1" x14ac:dyDescent="0.2">
      <c r="A80" s="337" t="s">
        <v>722</v>
      </c>
      <c r="B80" s="336" t="s">
        <v>34</v>
      </c>
      <c r="C80" s="457" t="s">
        <v>1129</v>
      </c>
      <c r="D80" s="342"/>
      <c r="E80" s="187">
        <v>143.744</v>
      </c>
      <c r="F80" s="403">
        <v>431</v>
      </c>
      <c r="G80" s="403">
        <v>993</v>
      </c>
      <c r="H80" s="403">
        <v>1424</v>
      </c>
      <c r="I80" s="324">
        <v>9.9065004452359755</v>
      </c>
      <c r="J80" s="384"/>
      <c r="K80" s="200"/>
      <c r="L80" s="403">
        <v>10</v>
      </c>
      <c r="M80" s="324">
        <v>6.9568121104185213E-2</v>
      </c>
      <c r="N80" s="384"/>
      <c r="O80" s="200"/>
      <c r="P80" s="391">
        <v>1434</v>
      </c>
      <c r="Q80" s="339">
        <v>9.9760685663401603</v>
      </c>
      <c r="R80" s="384"/>
      <c r="T80" s="152"/>
      <c r="U80" s="205"/>
      <c r="V80" s="205"/>
      <c r="W80" s="205"/>
      <c r="X80" s="205"/>
    </row>
    <row r="81" spans="1:24" s="151" customFormat="1" x14ac:dyDescent="0.2">
      <c r="A81" s="337" t="s">
        <v>783</v>
      </c>
      <c r="B81" s="336" t="s">
        <v>95</v>
      </c>
      <c r="C81" s="457" t="s">
        <v>1130</v>
      </c>
      <c r="D81" s="341"/>
      <c r="E81" s="187">
        <v>47.704999999999998</v>
      </c>
      <c r="F81" s="403">
        <v>398</v>
      </c>
      <c r="G81" s="403">
        <v>89</v>
      </c>
      <c r="H81" s="403">
        <v>487</v>
      </c>
      <c r="I81" s="324">
        <v>10.208573524787758</v>
      </c>
      <c r="J81" s="384"/>
      <c r="K81" s="200"/>
      <c r="L81" s="403">
        <v>31</v>
      </c>
      <c r="M81" s="324">
        <v>0.64982706215281416</v>
      </c>
      <c r="N81" s="384"/>
      <c r="O81" s="200"/>
      <c r="P81" s="391">
        <v>518</v>
      </c>
      <c r="Q81" s="339">
        <v>10.858400586940572</v>
      </c>
      <c r="R81" s="384"/>
      <c r="T81" s="152"/>
      <c r="U81" s="205"/>
      <c r="V81" s="205"/>
      <c r="W81" s="205"/>
      <c r="X81" s="205"/>
    </row>
    <row r="82" spans="1:24" s="151" customFormat="1" x14ac:dyDescent="0.2">
      <c r="A82" s="337" t="s">
        <v>938</v>
      </c>
      <c r="B82" s="338" t="s">
        <v>249</v>
      </c>
      <c r="C82" s="457" t="s">
        <v>1128</v>
      </c>
      <c r="D82" s="341"/>
      <c r="E82" s="187">
        <v>51.317999999999998</v>
      </c>
      <c r="F82" s="403">
        <v>43</v>
      </c>
      <c r="G82" s="403">
        <v>173</v>
      </c>
      <c r="H82" s="403">
        <v>216</v>
      </c>
      <c r="I82" s="324">
        <v>4.2090494563311118</v>
      </c>
      <c r="J82" s="384"/>
      <c r="K82" s="200"/>
      <c r="L82" s="403">
        <v>10</v>
      </c>
      <c r="M82" s="324">
        <v>0.19486340075607</v>
      </c>
      <c r="N82" s="384"/>
      <c r="O82" s="200"/>
      <c r="P82" s="391">
        <v>226</v>
      </c>
      <c r="Q82" s="339">
        <v>4.4039128570871817</v>
      </c>
      <c r="R82" s="384"/>
      <c r="T82" s="152"/>
      <c r="U82" s="205"/>
      <c r="V82" s="205"/>
      <c r="W82" s="205"/>
      <c r="X82" s="205"/>
    </row>
    <row r="83" spans="1:24" s="151" customFormat="1" x14ac:dyDescent="0.2">
      <c r="A83" s="337" t="s">
        <v>939</v>
      </c>
      <c r="B83" s="338" t="s">
        <v>250</v>
      </c>
      <c r="C83" s="457" t="s">
        <v>1128</v>
      </c>
      <c r="D83" s="341"/>
      <c r="E83" s="187">
        <v>37.72</v>
      </c>
      <c r="F83" s="403">
        <v>43</v>
      </c>
      <c r="G83" s="403">
        <v>11</v>
      </c>
      <c r="H83" s="403">
        <v>54</v>
      </c>
      <c r="I83" s="324">
        <v>1.4316012725344645</v>
      </c>
      <c r="J83" s="384"/>
      <c r="K83" s="200"/>
      <c r="L83" s="403">
        <v>0</v>
      </c>
      <c r="M83" s="324">
        <v>0</v>
      </c>
      <c r="N83" s="384"/>
      <c r="O83" s="200"/>
      <c r="P83" s="391">
        <v>54</v>
      </c>
      <c r="Q83" s="339">
        <v>1.4316012725344645</v>
      </c>
      <c r="R83" s="384"/>
      <c r="T83" s="152"/>
      <c r="U83" s="205"/>
      <c r="V83" s="205"/>
      <c r="W83" s="205"/>
      <c r="X83" s="205"/>
    </row>
    <row r="84" spans="1:24" s="151" customFormat="1" x14ac:dyDescent="0.2">
      <c r="A84" s="337" t="s">
        <v>723</v>
      </c>
      <c r="B84" s="336" t="s">
        <v>35</v>
      </c>
      <c r="C84" s="457" t="s">
        <v>1129</v>
      </c>
      <c r="D84" s="341"/>
      <c r="E84" s="187">
        <v>47.625</v>
      </c>
      <c r="F84" s="403">
        <v>339</v>
      </c>
      <c r="G84" s="403">
        <v>370</v>
      </c>
      <c r="H84" s="403">
        <v>709</v>
      </c>
      <c r="I84" s="324">
        <v>14.887139107611549</v>
      </c>
      <c r="J84" s="384"/>
      <c r="K84" s="200"/>
      <c r="L84" s="403">
        <v>4</v>
      </c>
      <c r="M84" s="324">
        <v>8.3989501312335957E-2</v>
      </c>
      <c r="N84" s="384"/>
      <c r="O84" s="200"/>
      <c r="P84" s="391">
        <v>713</v>
      </c>
      <c r="Q84" s="339">
        <v>14.971128608923884</v>
      </c>
      <c r="R84" s="384"/>
      <c r="T84" s="152"/>
      <c r="U84" s="205"/>
      <c r="V84" s="205"/>
      <c r="W84" s="205"/>
      <c r="X84" s="205"/>
    </row>
    <row r="85" spans="1:24" s="151" customFormat="1" x14ac:dyDescent="0.2">
      <c r="A85" s="337" t="s">
        <v>1001</v>
      </c>
      <c r="B85" s="336" t="s">
        <v>312</v>
      </c>
      <c r="C85" s="457" t="s">
        <v>1133</v>
      </c>
      <c r="D85" s="341"/>
      <c r="E85" s="187">
        <v>22.096</v>
      </c>
      <c r="F85" s="403">
        <v>31</v>
      </c>
      <c r="G85" s="403">
        <v>111</v>
      </c>
      <c r="H85" s="403">
        <v>142</v>
      </c>
      <c r="I85" s="324">
        <v>6.4265025343953655</v>
      </c>
      <c r="J85" s="384"/>
      <c r="K85" s="200"/>
      <c r="L85" s="403">
        <v>0</v>
      </c>
      <c r="M85" s="324">
        <v>0</v>
      </c>
      <c r="N85" s="384"/>
      <c r="O85" s="200"/>
      <c r="P85" s="391">
        <v>142</v>
      </c>
      <c r="Q85" s="339">
        <v>6.4265025343953655</v>
      </c>
      <c r="R85" s="384"/>
      <c r="T85" s="152"/>
      <c r="U85" s="205"/>
      <c r="V85" s="205"/>
      <c r="W85" s="205"/>
      <c r="X85" s="205"/>
    </row>
    <row r="86" spans="1:24" s="151" customFormat="1" x14ac:dyDescent="0.2">
      <c r="A86" s="337" t="s">
        <v>901</v>
      </c>
      <c r="B86" s="338" t="s">
        <v>212</v>
      </c>
      <c r="C86" s="457" t="s">
        <v>1166</v>
      </c>
      <c r="D86" s="341"/>
      <c r="E86" s="187">
        <v>4.8970000000000002</v>
      </c>
      <c r="F86" s="403">
        <v>10</v>
      </c>
      <c r="G86" s="403">
        <v>0</v>
      </c>
      <c r="H86" s="403">
        <v>10</v>
      </c>
      <c r="I86" s="324">
        <v>2.0420665713702264</v>
      </c>
      <c r="J86" s="384"/>
      <c r="K86" s="200"/>
      <c r="L86" s="403">
        <v>17</v>
      </c>
      <c r="M86" s="324">
        <v>3.4715131713293852</v>
      </c>
      <c r="N86" s="384"/>
      <c r="O86" s="200"/>
      <c r="P86" s="391">
        <v>27</v>
      </c>
      <c r="Q86" s="339">
        <v>5.513579742699612</v>
      </c>
      <c r="R86" s="384"/>
      <c r="T86" s="152"/>
      <c r="U86" s="205"/>
      <c r="V86" s="205"/>
      <c r="W86" s="205"/>
      <c r="X86" s="205"/>
    </row>
    <row r="87" spans="1:24" s="151" customFormat="1" x14ac:dyDescent="0.2">
      <c r="A87" s="337" t="s">
        <v>859</v>
      </c>
      <c r="B87" s="336" t="s">
        <v>170</v>
      </c>
      <c r="C87" s="457" t="s">
        <v>1131</v>
      </c>
      <c r="D87" s="341"/>
      <c r="E87" s="187">
        <v>75.822999999999993</v>
      </c>
      <c r="F87" s="403">
        <v>183</v>
      </c>
      <c r="G87" s="403">
        <v>298</v>
      </c>
      <c r="H87" s="403">
        <v>481</v>
      </c>
      <c r="I87" s="324">
        <v>6.3437215620590068</v>
      </c>
      <c r="J87" s="384"/>
      <c r="K87" s="200"/>
      <c r="L87" s="403">
        <v>91</v>
      </c>
      <c r="M87" s="324">
        <v>1.2001635387679201</v>
      </c>
      <c r="N87" s="384"/>
      <c r="O87" s="200"/>
      <c r="P87" s="391">
        <v>572</v>
      </c>
      <c r="Q87" s="339">
        <v>7.5438851008269268</v>
      </c>
      <c r="R87" s="384"/>
      <c r="T87" s="152"/>
      <c r="U87" s="205"/>
      <c r="V87" s="205"/>
      <c r="W87" s="205"/>
      <c r="X87" s="205"/>
    </row>
    <row r="88" spans="1:24" s="151" customFormat="1" x14ac:dyDescent="0.2">
      <c r="A88" s="337" t="s">
        <v>724</v>
      </c>
      <c r="B88" s="338" t="s">
        <v>36</v>
      </c>
      <c r="C88" s="457" t="s">
        <v>1129</v>
      </c>
      <c r="D88" s="341"/>
      <c r="E88" s="187">
        <v>30.567</v>
      </c>
      <c r="F88" s="403">
        <v>60</v>
      </c>
      <c r="G88" s="403">
        <v>122</v>
      </c>
      <c r="H88" s="403">
        <v>182</v>
      </c>
      <c r="I88" s="324">
        <v>5.9541335427094575</v>
      </c>
      <c r="J88" s="384"/>
      <c r="K88" s="200"/>
      <c r="L88" s="403">
        <v>31</v>
      </c>
      <c r="M88" s="324">
        <v>1.014165603428534</v>
      </c>
      <c r="N88" s="384"/>
      <c r="O88" s="200"/>
      <c r="P88" s="391">
        <v>213</v>
      </c>
      <c r="Q88" s="339">
        <v>6.9682991461379915</v>
      </c>
      <c r="R88" s="384"/>
      <c r="T88" s="152"/>
      <c r="U88" s="205"/>
      <c r="V88" s="205"/>
      <c r="W88" s="205"/>
      <c r="X88" s="205"/>
    </row>
    <row r="89" spans="1:24" s="151" customFormat="1" x14ac:dyDescent="0.2">
      <c r="A89" s="337" t="s">
        <v>784</v>
      </c>
      <c r="B89" s="338" t="s">
        <v>96</v>
      </c>
      <c r="C89" s="457" t="s">
        <v>1130</v>
      </c>
      <c r="D89" s="341"/>
      <c r="E89" s="187">
        <v>27.356999999999999</v>
      </c>
      <c r="F89" s="403">
        <v>527</v>
      </c>
      <c r="G89" s="403">
        <v>236</v>
      </c>
      <c r="H89" s="403">
        <v>763</v>
      </c>
      <c r="I89" s="324">
        <v>27.890485067807145</v>
      </c>
      <c r="J89" s="384"/>
      <c r="K89" s="200"/>
      <c r="L89" s="403">
        <v>2</v>
      </c>
      <c r="M89" s="324">
        <v>7.3107431370398809E-2</v>
      </c>
      <c r="N89" s="384"/>
      <c r="O89" s="200"/>
      <c r="P89" s="391">
        <v>765</v>
      </c>
      <c r="Q89" s="339">
        <v>27.96359249917754</v>
      </c>
      <c r="R89" s="384"/>
      <c r="T89" s="152"/>
      <c r="U89" s="205"/>
      <c r="V89" s="205"/>
      <c r="W89" s="205"/>
      <c r="X89" s="205"/>
    </row>
    <row r="90" spans="1:24" s="151" customFormat="1" x14ac:dyDescent="0.2">
      <c r="A90" s="337" t="s">
        <v>1002</v>
      </c>
      <c r="B90" s="338" t="s">
        <v>313</v>
      </c>
      <c r="C90" s="457" t="s">
        <v>1133</v>
      </c>
      <c r="D90" s="335"/>
      <c r="E90" s="187">
        <v>238.97499999999999</v>
      </c>
      <c r="F90" s="403">
        <v>281</v>
      </c>
      <c r="G90" s="403">
        <v>993</v>
      </c>
      <c r="H90" s="403">
        <v>1274</v>
      </c>
      <c r="I90" s="324">
        <v>5.3311015796631445</v>
      </c>
      <c r="J90" s="384"/>
      <c r="K90" s="200"/>
      <c r="L90" s="403">
        <v>9</v>
      </c>
      <c r="M90" s="324">
        <v>3.7660843184433516E-2</v>
      </c>
      <c r="N90" s="384"/>
      <c r="O90" s="200"/>
      <c r="P90" s="391">
        <v>1283</v>
      </c>
      <c r="Q90" s="339">
        <v>5.3687624228475785</v>
      </c>
      <c r="R90" s="384"/>
      <c r="T90" s="152"/>
      <c r="U90" s="205"/>
      <c r="V90" s="205"/>
      <c r="W90" s="205"/>
      <c r="X90" s="205"/>
    </row>
    <row r="91" spans="1:24" s="151" customFormat="1" x14ac:dyDescent="0.2">
      <c r="A91" s="337" t="s">
        <v>1003</v>
      </c>
      <c r="B91" s="336" t="s">
        <v>314</v>
      </c>
      <c r="C91" s="457" t="s">
        <v>1133</v>
      </c>
      <c r="D91" s="341"/>
      <c r="E91" s="187">
        <v>37.450000000000003</v>
      </c>
      <c r="F91" s="403">
        <v>33</v>
      </c>
      <c r="G91" s="403">
        <v>37</v>
      </c>
      <c r="H91" s="403">
        <v>70</v>
      </c>
      <c r="I91" s="324">
        <v>1.8691588785046727</v>
      </c>
      <c r="J91" s="384"/>
      <c r="K91" s="200"/>
      <c r="L91" s="403">
        <v>6</v>
      </c>
      <c r="M91" s="324">
        <v>0.16021361815754337</v>
      </c>
      <c r="N91" s="384"/>
      <c r="O91" s="200"/>
      <c r="P91" s="391">
        <v>76</v>
      </c>
      <c r="Q91" s="339">
        <v>2.0293724966622162</v>
      </c>
      <c r="R91" s="384"/>
      <c r="T91" s="152"/>
      <c r="U91" s="205"/>
      <c r="V91" s="205"/>
      <c r="W91" s="205"/>
      <c r="X91" s="205"/>
    </row>
    <row r="92" spans="1:24" s="151" customFormat="1" x14ac:dyDescent="0.2">
      <c r="A92" s="337" t="s">
        <v>700</v>
      </c>
      <c r="B92" s="336" t="s">
        <v>10</v>
      </c>
      <c r="C92" s="457" t="s">
        <v>1135</v>
      </c>
      <c r="D92" s="342"/>
      <c r="E92" s="187">
        <v>228.089</v>
      </c>
      <c r="F92" s="403">
        <v>686</v>
      </c>
      <c r="G92" s="403">
        <v>555</v>
      </c>
      <c r="H92" s="403">
        <v>1241</v>
      </c>
      <c r="I92" s="324">
        <v>5.440858612208392</v>
      </c>
      <c r="J92" s="384"/>
      <c r="K92" s="200"/>
      <c r="L92" s="403">
        <v>17</v>
      </c>
      <c r="M92" s="324">
        <v>7.453230975627935E-2</v>
      </c>
      <c r="N92" s="384"/>
      <c r="O92" s="200"/>
      <c r="P92" s="391">
        <v>1258</v>
      </c>
      <c r="Q92" s="339">
        <v>5.5153909219646717</v>
      </c>
      <c r="R92" s="384"/>
      <c r="T92" s="152"/>
      <c r="U92" s="205"/>
      <c r="V92" s="205"/>
      <c r="W92" s="205"/>
      <c r="X92" s="205"/>
    </row>
    <row r="93" spans="1:24" s="151" customFormat="1" x14ac:dyDescent="0.2">
      <c r="A93" s="337" t="s">
        <v>819</v>
      </c>
      <c r="B93" s="338" t="s">
        <v>131</v>
      </c>
      <c r="C93" s="457" t="s">
        <v>1134</v>
      </c>
      <c r="D93" s="341"/>
      <c r="E93" s="187">
        <v>139.03299999999999</v>
      </c>
      <c r="F93" s="403">
        <v>100</v>
      </c>
      <c r="G93" s="403">
        <v>1297</v>
      </c>
      <c r="H93" s="403">
        <v>1397</v>
      </c>
      <c r="I93" s="324">
        <v>10.047974221947308</v>
      </c>
      <c r="J93" s="384"/>
      <c r="K93" s="200"/>
      <c r="L93" s="403">
        <v>14</v>
      </c>
      <c r="M93" s="324">
        <v>0.10069551833018062</v>
      </c>
      <c r="N93" s="384"/>
      <c r="O93" s="200"/>
      <c r="P93" s="391">
        <v>1411</v>
      </c>
      <c r="Q93" s="339">
        <v>10.148669740277489</v>
      </c>
      <c r="R93" s="384"/>
      <c r="T93" s="152"/>
      <c r="U93" s="205"/>
      <c r="V93" s="205"/>
      <c r="W93" s="205"/>
      <c r="X93" s="205"/>
    </row>
    <row r="94" spans="1:24" s="151" customFormat="1" x14ac:dyDescent="0.2">
      <c r="A94" s="337" t="s">
        <v>756</v>
      </c>
      <c r="B94" s="336" t="s">
        <v>68</v>
      </c>
      <c r="C94" s="457" t="s">
        <v>1132</v>
      </c>
      <c r="D94" s="341"/>
      <c r="E94" s="187">
        <v>24.989000000000001</v>
      </c>
      <c r="F94" s="403">
        <v>171</v>
      </c>
      <c r="G94" s="403">
        <v>55</v>
      </c>
      <c r="H94" s="403">
        <v>226</v>
      </c>
      <c r="I94" s="324">
        <v>9.0439793509144017</v>
      </c>
      <c r="J94" s="384"/>
      <c r="K94" s="200"/>
      <c r="L94" s="403">
        <v>9</v>
      </c>
      <c r="M94" s="324">
        <v>0.36015846972667975</v>
      </c>
      <c r="N94" s="384"/>
      <c r="O94" s="200"/>
      <c r="P94" s="391">
        <v>235</v>
      </c>
      <c r="Q94" s="339">
        <v>9.4041378206410826</v>
      </c>
      <c r="R94" s="384"/>
      <c r="T94" s="152"/>
      <c r="U94" s="205"/>
      <c r="V94" s="205"/>
      <c r="W94" s="205"/>
      <c r="X94" s="205"/>
    </row>
    <row r="95" spans="1:24" s="151" customFormat="1" x14ac:dyDescent="0.2">
      <c r="A95" s="337" t="s">
        <v>940</v>
      </c>
      <c r="B95" s="338" t="s">
        <v>251</v>
      </c>
      <c r="C95" s="457" t="s">
        <v>1128</v>
      </c>
      <c r="D95" s="341"/>
      <c r="E95" s="187">
        <v>44.963999999999999</v>
      </c>
      <c r="F95" s="403">
        <v>163</v>
      </c>
      <c r="G95" s="403">
        <v>285</v>
      </c>
      <c r="H95" s="403">
        <v>448</v>
      </c>
      <c r="I95" s="324">
        <v>9.9635263766568816</v>
      </c>
      <c r="J95" s="384"/>
      <c r="K95" s="200"/>
      <c r="L95" s="403">
        <v>33</v>
      </c>
      <c r="M95" s="324">
        <v>0.73392046970910063</v>
      </c>
      <c r="N95" s="384"/>
      <c r="O95" s="200"/>
      <c r="P95" s="391">
        <v>481</v>
      </c>
      <c r="Q95" s="339">
        <v>10.697446846365983</v>
      </c>
      <c r="R95" s="384"/>
      <c r="T95" s="152"/>
      <c r="U95" s="205"/>
      <c r="V95" s="205"/>
      <c r="W95" s="205"/>
      <c r="X95" s="205"/>
    </row>
    <row r="96" spans="1:24" s="151" customFormat="1" x14ac:dyDescent="0.2">
      <c r="A96" s="337" t="s">
        <v>902</v>
      </c>
      <c r="B96" s="338" t="s">
        <v>213</v>
      </c>
      <c r="C96" s="457" t="s">
        <v>1166</v>
      </c>
      <c r="D96" s="341"/>
      <c r="E96" s="187">
        <v>154.56399999999999</v>
      </c>
      <c r="F96" s="403">
        <v>169</v>
      </c>
      <c r="G96" s="403">
        <v>162</v>
      </c>
      <c r="H96" s="403">
        <v>331</v>
      </c>
      <c r="I96" s="324">
        <v>2.1415077249553582</v>
      </c>
      <c r="J96" s="384"/>
      <c r="K96" s="200"/>
      <c r="L96" s="403">
        <v>229</v>
      </c>
      <c r="M96" s="324">
        <v>1.4815869154524988</v>
      </c>
      <c r="N96" s="384"/>
      <c r="O96" s="200"/>
      <c r="P96" s="391">
        <v>560</v>
      </c>
      <c r="Q96" s="339">
        <v>3.623094640407857</v>
      </c>
      <c r="R96" s="384"/>
      <c r="T96" s="152"/>
      <c r="U96" s="205"/>
      <c r="V96" s="205"/>
      <c r="W96" s="205"/>
      <c r="X96" s="205"/>
    </row>
    <row r="97" spans="1:24" s="151" customFormat="1" x14ac:dyDescent="0.2">
      <c r="A97" s="337" t="s">
        <v>860</v>
      </c>
      <c r="B97" s="338" t="s">
        <v>171</v>
      </c>
      <c r="C97" s="457" t="s">
        <v>1131</v>
      </c>
      <c r="D97" s="341"/>
      <c r="E97" s="187">
        <v>63.037999999999997</v>
      </c>
      <c r="F97" s="403">
        <v>185</v>
      </c>
      <c r="G97" s="403">
        <v>225</v>
      </c>
      <c r="H97" s="403">
        <v>410</v>
      </c>
      <c r="I97" s="324">
        <v>6.5040134522034334</v>
      </c>
      <c r="J97" s="384"/>
      <c r="K97" s="200"/>
      <c r="L97" s="403">
        <v>143</v>
      </c>
      <c r="M97" s="324">
        <v>2.2684729845490024</v>
      </c>
      <c r="N97" s="384"/>
      <c r="O97" s="200"/>
      <c r="P97" s="391">
        <v>553</v>
      </c>
      <c r="Q97" s="339">
        <v>8.7724864367524358</v>
      </c>
      <c r="R97" s="384"/>
      <c r="T97" s="152"/>
      <c r="U97" s="205"/>
      <c r="V97" s="205"/>
      <c r="W97" s="205"/>
      <c r="X97" s="205"/>
    </row>
    <row r="98" spans="1:24" s="151" customFormat="1" x14ac:dyDescent="0.2">
      <c r="A98" s="337" t="s">
        <v>701</v>
      </c>
      <c r="B98" s="336" t="s">
        <v>12</v>
      </c>
      <c r="C98" s="457" t="s">
        <v>1135</v>
      </c>
      <c r="D98" s="342"/>
      <c r="E98" s="187">
        <v>47.070999999999998</v>
      </c>
      <c r="F98" s="403">
        <v>537</v>
      </c>
      <c r="G98" s="403">
        <v>372</v>
      </c>
      <c r="H98" s="403">
        <v>909</v>
      </c>
      <c r="I98" s="324">
        <v>19.311253213231076</v>
      </c>
      <c r="J98" s="384"/>
      <c r="K98" s="200"/>
      <c r="L98" s="403">
        <v>156</v>
      </c>
      <c r="M98" s="324">
        <v>3.3141424656370164</v>
      </c>
      <c r="N98" s="384"/>
      <c r="O98" s="200"/>
      <c r="P98" s="391">
        <v>1065</v>
      </c>
      <c r="Q98" s="339">
        <v>22.625395678868095</v>
      </c>
      <c r="R98" s="384"/>
      <c r="T98" s="152"/>
      <c r="U98" s="205"/>
      <c r="V98" s="205"/>
      <c r="W98" s="205"/>
      <c r="X98" s="205"/>
    </row>
    <row r="99" spans="1:24" s="151" customFormat="1" x14ac:dyDescent="0.2">
      <c r="A99" s="337" t="s">
        <v>941</v>
      </c>
      <c r="B99" s="338" t="s">
        <v>252</v>
      </c>
      <c r="C99" s="457" t="s">
        <v>1128</v>
      </c>
      <c r="D99" s="341"/>
      <c r="E99" s="187">
        <v>42.774000000000001</v>
      </c>
      <c r="F99" s="403">
        <v>19</v>
      </c>
      <c r="G99" s="403">
        <v>25</v>
      </c>
      <c r="H99" s="403">
        <v>44</v>
      </c>
      <c r="I99" s="324">
        <v>1.0286622714733249</v>
      </c>
      <c r="J99" s="384"/>
      <c r="K99" s="200"/>
      <c r="L99" s="403">
        <v>5</v>
      </c>
      <c r="M99" s="324">
        <v>0.11689343994015056</v>
      </c>
      <c r="N99" s="384"/>
      <c r="O99" s="200"/>
      <c r="P99" s="391">
        <v>49</v>
      </c>
      <c r="Q99" s="339">
        <v>1.1455557114134753</v>
      </c>
      <c r="R99" s="384"/>
      <c r="T99" s="152"/>
      <c r="U99" s="205"/>
      <c r="V99" s="205"/>
      <c r="W99" s="205"/>
      <c r="X99" s="205"/>
    </row>
    <row r="100" spans="1:24" s="151" customFormat="1" x14ac:dyDescent="0.2">
      <c r="A100" s="337" t="s">
        <v>785</v>
      </c>
      <c r="B100" s="338" t="s">
        <v>97</v>
      </c>
      <c r="C100" s="457" t="s">
        <v>1130</v>
      </c>
      <c r="D100" s="341"/>
      <c r="E100" s="187">
        <v>32.741999999999997</v>
      </c>
      <c r="F100" s="403">
        <v>7</v>
      </c>
      <c r="G100" s="403">
        <v>6</v>
      </c>
      <c r="H100" s="403">
        <v>13</v>
      </c>
      <c r="I100" s="324">
        <v>0.39704355262354168</v>
      </c>
      <c r="J100" s="384"/>
      <c r="K100" s="200"/>
      <c r="L100" s="403">
        <v>27</v>
      </c>
      <c r="M100" s="324">
        <v>0.82462891698735574</v>
      </c>
      <c r="N100" s="384"/>
      <c r="O100" s="200"/>
      <c r="P100" s="391">
        <v>40</v>
      </c>
      <c r="Q100" s="339">
        <v>1.2216724696108974</v>
      </c>
      <c r="R100" s="384"/>
      <c r="T100" s="152"/>
      <c r="U100" s="205"/>
      <c r="V100" s="205"/>
      <c r="W100" s="205"/>
      <c r="X100" s="205"/>
    </row>
    <row r="101" spans="1:24" s="151" customFormat="1" x14ac:dyDescent="0.2">
      <c r="A101" s="337" t="s">
        <v>786</v>
      </c>
      <c r="B101" s="338" t="s">
        <v>98</v>
      </c>
      <c r="C101" s="457" t="s">
        <v>1130</v>
      </c>
      <c r="D101" s="335"/>
      <c r="E101" s="187">
        <v>104.872</v>
      </c>
      <c r="F101" s="403">
        <v>169</v>
      </c>
      <c r="G101" s="403">
        <v>734</v>
      </c>
      <c r="H101" s="403">
        <v>903</v>
      </c>
      <c r="I101" s="324">
        <v>8.6104966053856131</v>
      </c>
      <c r="J101" s="384"/>
      <c r="K101" s="200"/>
      <c r="L101" s="403">
        <v>171</v>
      </c>
      <c r="M101" s="324">
        <v>1.6305591578304981</v>
      </c>
      <c r="N101" s="384"/>
      <c r="O101" s="200"/>
      <c r="P101" s="391">
        <v>1074</v>
      </c>
      <c r="Q101" s="339">
        <v>10.241055763216112</v>
      </c>
      <c r="R101" s="384"/>
      <c r="T101" s="152"/>
      <c r="U101" s="205"/>
      <c r="V101" s="205"/>
      <c r="W101" s="205"/>
      <c r="X101" s="205"/>
    </row>
    <row r="102" spans="1:24" s="151" customFormat="1" x14ac:dyDescent="0.2">
      <c r="A102" s="337" t="s">
        <v>787</v>
      </c>
      <c r="B102" s="338" t="s">
        <v>99</v>
      </c>
      <c r="C102" s="457" t="s">
        <v>1130</v>
      </c>
      <c r="D102" s="341"/>
      <c r="E102" s="187">
        <v>31.292000000000002</v>
      </c>
      <c r="F102" s="403">
        <v>2</v>
      </c>
      <c r="G102" s="403">
        <v>3</v>
      </c>
      <c r="H102" s="403">
        <v>5</v>
      </c>
      <c r="I102" s="324">
        <v>0.15978524862584687</v>
      </c>
      <c r="J102" s="384"/>
      <c r="K102" s="200"/>
      <c r="L102" s="403">
        <v>5</v>
      </c>
      <c r="M102" s="324">
        <v>0.15978524862584687</v>
      </c>
      <c r="N102" s="384"/>
      <c r="O102" s="200"/>
      <c r="P102" s="391">
        <v>10</v>
      </c>
      <c r="Q102" s="339">
        <v>0.31957049725169373</v>
      </c>
      <c r="R102" s="384"/>
      <c r="T102" s="152"/>
      <c r="U102" s="205"/>
      <c r="V102" s="205"/>
      <c r="W102" s="205"/>
      <c r="X102" s="205"/>
    </row>
    <row r="103" spans="1:24" s="151" customFormat="1" x14ac:dyDescent="0.2">
      <c r="A103" s="337" t="s">
        <v>757</v>
      </c>
      <c r="B103" s="338" t="s">
        <v>69</v>
      </c>
      <c r="C103" s="457" t="s">
        <v>1132</v>
      </c>
      <c r="D103" s="341"/>
      <c r="E103" s="187">
        <v>128.905</v>
      </c>
      <c r="F103" s="403">
        <v>65</v>
      </c>
      <c r="G103" s="403">
        <v>457</v>
      </c>
      <c r="H103" s="403">
        <v>522</v>
      </c>
      <c r="I103" s="324">
        <v>4.0494938132733411</v>
      </c>
      <c r="J103" s="384"/>
      <c r="K103" s="200"/>
      <c r="L103" s="403">
        <v>8</v>
      </c>
      <c r="M103" s="324">
        <v>6.2061207866258093E-2</v>
      </c>
      <c r="N103" s="384"/>
      <c r="O103" s="200"/>
      <c r="P103" s="391">
        <v>530</v>
      </c>
      <c r="Q103" s="339">
        <v>4.1115550211395986</v>
      </c>
      <c r="R103" s="384"/>
      <c r="T103" s="152"/>
      <c r="U103" s="205"/>
      <c r="V103" s="205"/>
      <c r="W103" s="205"/>
      <c r="X103" s="205"/>
    </row>
    <row r="104" spans="1:24" s="151" customFormat="1" x14ac:dyDescent="0.2">
      <c r="A104" s="337" t="s">
        <v>942</v>
      </c>
      <c r="B104" s="338" t="s">
        <v>253</v>
      </c>
      <c r="C104" s="457" t="s">
        <v>1128</v>
      </c>
      <c r="D104" s="341"/>
      <c r="E104" s="187">
        <v>49.905000000000001</v>
      </c>
      <c r="F104" s="403">
        <v>18</v>
      </c>
      <c r="G104" s="403">
        <v>154</v>
      </c>
      <c r="H104" s="403">
        <v>172</v>
      </c>
      <c r="I104" s="324">
        <v>3.4465484420398758</v>
      </c>
      <c r="J104" s="384"/>
      <c r="K104" s="200"/>
      <c r="L104" s="403">
        <v>1</v>
      </c>
      <c r="M104" s="324">
        <v>2.0038072337441138E-2</v>
      </c>
      <c r="N104" s="384"/>
      <c r="O104" s="200"/>
      <c r="P104" s="391">
        <v>173</v>
      </c>
      <c r="Q104" s="339">
        <v>3.4665865143773167</v>
      </c>
      <c r="R104" s="384"/>
      <c r="T104" s="152"/>
      <c r="U104" s="205"/>
      <c r="V104" s="205"/>
      <c r="W104" s="205"/>
      <c r="X104" s="205"/>
    </row>
    <row r="105" spans="1:24" s="151" customFormat="1" x14ac:dyDescent="0.2">
      <c r="A105" s="337" t="s">
        <v>820</v>
      </c>
      <c r="B105" s="338" t="s">
        <v>132</v>
      </c>
      <c r="C105" s="457" t="s">
        <v>1134</v>
      </c>
      <c r="D105" s="341"/>
      <c r="E105" s="187">
        <v>131.684</v>
      </c>
      <c r="F105" s="403">
        <v>2200</v>
      </c>
      <c r="G105" s="403">
        <v>477</v>
      </c>
      <c r="H105" s="403">
        <v>2677</v>
      </c>
      <c r="I105" s="324">
        <v>20.328969350870267</v>
      </c>
      <c r="J105" s="384"/>
      <c r="K105" s="200"/>
      <c r="L105" s="403">
        <v>159</v>
      </c>
      <c r="M105" s="324">
        <v>1.2074359831110841</v>
      </c>
      <c r="N105" s="384"/>
      <c r="O105" s="200"/>
      <c r="P105" s="391">
        <v>2836</v>
      </c>
      <c r="Q105" s="339">
        <v>21.536405333981349</v>
      </c>
      <c r="R105" s="384"/>
      <c r="T105" s="152"/>
      <c r="U105" s="205"/>
      <c r="V105" s="205"/>
      <c r="W105" s="205"/>
      <c r="X105" s="205"/>
    </row>
    <row r="106" spans="1:24" s="151" customFormat="1" x14ac:dyDescent="0.2">
      <c r="A106" s="337" t="s">
        <v>903</v>
      </c>
      <c r="B106" s="338" t="s">
        <v>214</v>
      </c>
      <c r="C106" s="457" t="s">
        <v>1166</v>
      </c>
      <c r="D106" s="341"/>
      <c r="E106" s="187">
        <v>130.09399999999999</v>
      </c>
      <c r="F106" s="403">
        <v>2050</v>
      </c>
      <c r="G106" s="403">
        <v>154</v>
      </c>
      <c r="H106" s="403">
        <v>2204</v>
      </c>
      <c r="I106" s="324">
        <v>16.941596076683016</v>
      </c>
      <c r="J106" s="384"/>
      <c r="K106" s="200"/>
      <c r="L106" s="403">
        <v>237</v>
      </c>
      <c r="M106" s="324">
        <v>1.8217596507140992</v>
      </c>
      <c r="N106" s="384"/>
      <c r="O106" s="200"/>
      <c r="P106" s="391">
        <v>2441</v>
      </c>
      <c r="Q106" s="339">
        <v>18.763355727397112</v>
      </c>
      <c r="R106" s="384"/>
      <c r="T106" s="152"/>
      <c r="U106" s="205"/>
      <c r="V106" s="205"/>
      <c r="W106" s="205"/>
      <c r="X106" s="205"/>
    </row>
    <row r="107" spans="1:24" s="151" customFormat="1" x14ac:dyDescent="0.2">
      <c r="A107" s="337" t="s">
        <v>861</v>
      </c>
      <c r="B107" s="338" t="s">
        <v>172</v>
      </c>
      <c r="C107" s="457" t="s">
        <v>1131</v>
      </c>
      <c r="D107" s="341"/>
      <c r="E107" s="187">
        <v>36.307000000000002</v>
      </c>
      <c r="F107" s="403">
        <v>72</v>
      </c>
      <c r="G107" s="403">
        <v>224</v>
      </c>
      <c r="H107" s="403">
        <v>296</v>
      </c>
      <c r="I107" s="324">
        <v>8.1526978268653423</v>
      </c>
      <c r="J107" s="384"/>
      <c r="K107" s="200"/>
      <c r="L107" s="403">
        <v>0</v>
      </c>
      <c r="M107" s="324">
        <v>0</v>
      </c>
      <c r="N107" s="384"/>
      <c r="O107" s="200"/>
      <c r="P107" s="391">
        <v>296</v>
      </c>
      <c r="Q107" s="339">
        <v>8.1526978268653423</v>
      </c>
      <c r="R107" s="384"/>
      <c r="T107" s="152"/>
      <c r="U107" s="205"/>
      <c r="V107" s="205"/>
      <c r="W107" s="205"/>
      <c r="X107" s="205"/>
    </row>
    <row r="108" spans="1:24" s="151" customFormat="1" x14ac:dyDescent="0.2">
      <c r="A108" s="337" t="s">
        <v>1004</v>
      </c>
      <c r="B108" s="338" t="s">
        <v>315</v>
      </c>
      <c r="C108" s="457" t="s">
        <v>1133</v>
      </c>
      <c r="D108" s="341"/>
      <c r="E108" s="187">
        <v>61.408000000000001</v>
      </c>
      <c r="F108" s="403">
        <v>66</v>
      </c>
      <c r="G108" s="403">
        <v>165</v>
      </c>
      <c r="H108" s="403">
        <v>231</v>
      </c>
      <c r="I108" s="324">
        <v>3.7617248566961958</v>
      </c>
      <c r="J108" s="384"/>
      <c r="K108" s="200"/>
      <c r="L108" s="403">
        <v>10</v>
      </c>
      <c r="M108" s="324">
        <v>0.16284523189161021</v>
      </c>
      <c r="N108" s="384"/>
      <c r="O108" s="200"/>
      <c r="P108" s="391">
        <v>241</v>
      </c>
      <c r="Q108" s="339">
        <v>3.9245700885878061</v>
      </c>
      <c r="R108" s="384"/>
      <c r="T108" s="152"/>
      <c r="U108" s="205"/>
      <c r="V108" s="205"/>
      <c r="W108" s="205"/>
      <c r="X108" s="205"/>
    </row>
    <row r="109" spans="1:24" s="151" customFormat="1" x14ac:dyDescent="0.2">
      <c r="A109" s="337" t="s">
        <v>1005</v>
      </c>
      <c r="B109" s="336" t="s">
        <v>316</v>
      </c>
      <c r="C109" s="457" t="s">
        <v>1133</v>
      </c>
      <c r="D109" s="341"/>
      <c r="E109" s="187">
        <v>38.378</v>
      </c>
      <c r="F109" s="403">
        <v>36</v>
      </c>
      <c r="G109" s="403">
        <v>111</v>
      </c>
      <c r="H109" s="403">
        <v>147</v>
      </c>
      <c r="I109" s="324">
        <v>3.8303194538537704</v>
      </c>
      <c r="J109" s="384"/>
      <c r="K109" s="200"/>
      <c r="L109" s="403">
        <v>1</v>
      </c>
      <c r="M109" s="324">
        <v>2.6056594924175308E-2</v>
      </c>
      <c r="N109" s="384"/>
      <c r="O109" s="200"/>
      <c r="P109" s="391">
        <v>148</v>
      </c>
      <c r="Q109" s="339">
        <v>3.8563760487779457</v>
      </c>
      <c r="R109" s="384"/>
      <c r="T109" s="152"/>
      <c r="U109" s="205"/>
      <c r="V109" s="205"/>
      <c r="W109" s="205"/>
      <c r="X109" s="205"/>
    </row>
    <row r="110" spans="1:24" s="151" customFormat="1" x14ac:dyDescent="0.2">
      <c r="A110" s="337" t="s">
        <v>943</v>
      </c>
      <c r="B110" s="336" t="s">
        <v>254</v>
      </c>
      <c r="C110" s="457" t="s">
        <v>1128</v>
      </c>
      <c r="D110" s="341"/>
      <c r="E110" s="187">
        <v>48.773000000000003</v>
      </c>
      <c r="F110" s="403">
        <v>367</v>
      </c>
      <c r="G110" s="403">
        <v>159</v>
      </c>
      <c r="H110" s="403">
        <v>526</v>
      </c>
      <c r="I110" s="324">
        <v>10.784655444610747</v>
      </c>
      <c r="J110" s="384"/>
      <c r="K110" s="200"/>
      <c r="L110" s="403">
        <v>2</v>
      </c>
      <c r="M110" s="324">
        <v>4.1006294466200556E-2</v>
      </c>
      <c r="N110" s="384"/>
      <c r="O110" s="200"/>
      <c r="P110" s="391">
        <v>528</v>
      </c>
      <c r="Q110" s="339">
        <v>10.825661739076947</v>
      </c>
      <c r="R110" s="384"/>
      <c r="T110" s="152"/>
      <c r="U110" s="205"/>
      <c r="V110" s="205"/>
      <c r="W110" s="205"/>
      <c r="X110" s="205"/>
    </row>
    <row r="111" spans="1:24" s="151" customFormat="1" x14ac:dyDescent="0.2">
      <c r="A111" s="337" t="s">
        <v>1056</v>
      </c>
      <c r="B111" s="338" t="s">
        <v>173</v>
      </c>
      <c r="C111" s="457" t="s">
        <v>1131</v>
      </c>
      <c r="D111" s="341"/>
      <c r="E111" s="187">
        <v>60.216000000000001</v>
      </c>
      <c r="F111" s="403">
        <v>1</v>
      </c>
      <c r="G111" s="403">
        <v>100</v>
      </c>
      <c r="H111" s="403">
        <v>101</v>
      </c>
      <c r="I111" s="324">
        <v>1.6772950710774546</v>
      </c>
      <c r="J111" s="384"/>
      <c r="K111" s="200"/>
      <c r="L111" s="403">
        <v>128</v>
      </c>
      <c r="M111" s="324">
        <v>2.1256808821575661</v>
      </c>
      <c r="N111" s="384"/>
      <c r="O111" s="200"/>
      <c r="P111" s="391">
        <v>229</v>
      </c>
      <c r="Q111" s="339">
        <v>3.8029759532350207</v>
      </c>
      <c r="R111" s="384"/>
      <c r="S111" s="314"/>
      <c r="T111" s="152"/>
      <c r="U111" s="205"/>
      <c r="V111" s="205"/>
      <c r="W111" s="205"/>
      <c r="X111" s="205"/>
    </row>
    <row r="112" spans="1:24" s="151" customFormat="1" x14ac:dyDescent="0.2">
      <c r="A112" s="337" t="s">
        <v>788</v>
      </c>
      <c r="B112" s="338" t="s">
        <v>100</v>
      </c>
      <c r="C112" s="457" t="s">
        <v>1130</v>
      </c>
      <c r="D112" s="341"/>
      <c r="E112" s="187">
        <v>62.048000000000002</v>
      </c>
      <c r="F112" s="403">
        <v>187</v>
      </c>
      <c r="G112" s="403">
        <v>309</v>
      </c>
      <c r="H112" s="403">
        <v>496</v>
      </c>
      <c r="I112" s="324">
        <v>7.9938112429087154</v>
      </c>
      <c r="J112" s="384"/>
      <c r="K112" s="200"/>
      <c r="L112" s="403">
        <v>12</v>
      </c>
      <c r="M112" s="324">
        <v>0.19339865910263021</v>
      </c>
      <c r="N112" s="384"/>
      <c r="O112" s="200"/>
      <c r="P112" s="391">
        <v>508</v>
      </c>
      <c r="Q112" s="339">
        <v>8.1872099020113467</v>
      </c>
      <c r="R112" s="384"/>
      <c r="T112" s="152"/>
      <c r="U112" s="205"/>
      <c r="V112" s="205"/>
      <c r="W112" s="205"/>
      <c r="X112" s="205"/>
    </row>
    <row r="113" spans="1:24" s="151" customFormat="1" x14ac:dyDescent="0.2">
      <c r="A113" s="337" t="s">
        <v>789</v>
      </c>
      <c r="B113" s="338" t="s">
        <v>101</v>
      </c>
      <c r="C113" s="457" t="s">
        <v>1130</v>
      </c>
      <c r="D113" s="341"/>
      <c r="E113" s="187">
        <v>37.26</v>
      </c>
      <c r="F113" s="403">
        <v>127</v>
      </c>
      <c r="G113" s="403">
        <v>139</v>
      </c>
      <c r="H113" s="403">
        <v>266</v>
      </c>
      <c r="I113" s="324">
        <v>7.1390230810520672</v>
      </c>
      <c r="J113" s="384"/>
      <c r="K113" s="200"/>
      <c r="L113" s="403">
        <v>58</v>
      </c>
      <c r="M113" s="324">
        <v>1.5566290928609769</v>
      </c>
      <c r="N113" s="384"/>
      <c r="O113" s="200"/>
      <c r="P113" s="391">
        <v>324</v>
      </c>
      <c r="Q113" s="339">
        <v>8.6956521739130448</v>
      </c>
      <c r="R113" s="384"/>
      <c r="T113" s="152"/>
      <c r="U113" s="205"/>
      <c r="V113" s="205"/>
      <c r="W113" s="205"/>
      <c r="X113" s="205"/>
    </row>
    <row r="114" spans="1:24" s="151" customFormat="1" x14ac:dyDescent="0.2">
      <c r="A114" s="337" t="s">
        <v>758</v>
      </c>
      <c r="B114" s="338" t="s">
        <v>70</v>
      </c>
      <c r="C114" s="457" t="s">
        <v>1132</v>
      </c>
      <c r="D114" s="335"/>
      <c r="E114" s="187">
        <v>146.10300000000001</v>
      </c>
      <c r="F114" s="403">
        <v>19</v>
      </c>
      <c r="G114" s="403">
        <v>19</v>
      </c>
      <c r="H114" s="403">
        <v>38</v>
      </c>
      <c r="I114" s="324">
        <v>0.26009048411052477</v>
      </c>
      <c r="J114" s="384"/>
      <c r="K114" s="200"/>
      <c r="L114" s="403">
        <v>63</v>
      </c>
      <c r="M114" s="324">
        <v>0.43120264470955422</v>
      </c>
      <c r="N114" s="384"/>
      <c r="O114" s="200"/>
      <c r="P114" s="391">
        <v>101</v>
      </c>
      <c r="Q114" s="339">
        <v>0.69129312882007898</v>
      </c>
      <c r="R114" s="384"/>
      <c r="T114" s="152"/>
      <c r="U114" s="205"/>
      <c r="V114" s="205"/>
      <c r="W114" s="205"/>
      <c r="X114" s="205"/>
    </row>
    <row r="115" spans="1:24" s="151" customFormat="1" x14ac:dyDescent="0.2">
      <c r="A115" s="337" t="s">
        <v>821</v>
      </c>
      <c r="B115" s="336" t="s">
        <v>133</v>
      </c>
      <c r="C115" s="457" t="s">
        <v>1134</v>
      </c>
      <c r="D115" s="341"/>
      <c r="E115" s="187">
        <v>48.92</v>
      </c>
      <c r="F115" s="403">
        <v>8</v>
      </c>
      <c r="G115" s="403">
        <v>47</v>
      </c>
      <c r="H115" s="403">
        <v>55</v>
      </c>
      <c r="I115" s="324">
        <v>1.1242845461978741</v>
      </c>
      <c r="J115" s="384"/>
      <c r="K115" s="200"/>
      <c r="L115" s="403">
        <v>24</v>
      </c>
      <c r="M115" s="324">
        <v>0.49059689288634506</v>
      </c>
      <c r="N115" s="384"/>
      <c r="O115" s="200"/>
      <c r="P115" s="391">
        <v>79</v>
      </c>
      <c r="Q115" s="339">
        <v>1.614881439084219</v>
      </c>
      <c r="R115" s="384"/>
      <c r="T115" s="152"/>
      <c r="U115" s="205"/>
      <c r="V115" s="205"/>
      <c r="W115" s="205"/>
      <c r="X115" s="205"/>
    </row>
    <row r="116" spans="1:24" s="151" customFormat="1" x14ac:dyDescent="0.2">
      <c r="A116" s="337" t="s">
        <v>944</v>
      </c>
      <c r="B116" s="336" t="s">
        <v>255</v>
      </c>
      <c r="C116" s="457" t="s">
        <v>1128</v>
      </c>
      <c r="D116" s="341"/>
      <c r="E116" s="187">
        <v>46.71</v>
      </c>
      <c r="F116" s="403">
        <v>88</v>
      </c>
      <c r="G116" s="403">
        <v>111</v>
      </c>
      <c r="H116" s="403">
        <v>199</v>
      </c>
      <c r="I116" s="324">
        <v>4.2603296938557049</v>
      </c>
      <c r="J116" s="384"/>
      <c r="K116" s="200"/>
      <c r="L116" s="403">
        <v>161</v>
      </c>
      <c r="M116" s="324">
        <v>3.446799400556626</v>
      </c>
      <c r="N116" s="384"/>
      <c r="O116" s="200"/>
      <c r="P116" s="391">
        <v>360</v>
      </c>
      <c r="Q116" s="339">
        <v>7.7071290944123314</v>
      </c>
      <c r="R116" s="384"/>
      <c r="T116" s="152"/>
      <c r="U116" s="205"/>
      <c r="V116" s="205"/>
      <c r="W116" s="205"/>
      <c r="X116" s="205"/>
    </row>
    <row r="117" spans="1:24" s="151" customFormat="1" x14ac:dyDescent="0.2">
      <c r="A117" s="337" t="s">
        <v>945</v>
      </c>
      <c r="B117" s="336" t="s">
        <v>256</v>
      </c>
      <c r="C117" s="457" t="s">
        <v>1128</v>
      </c>
      <c r="D117" s="341"/>
      <c r="E117" s="187">
        <v>54.365000000000002</v>
      </c>
      <c r="F117" s="403">
        <v>16</v>
      </c>
      <c r="G117" s="403">
        <v>122</v>
      </c>
      <c r="H117" s="403">
        <v>138</v>
      </c>
      <c r="I117" s="324">
        <v>2.5383978662742575</v>
      </c>
      <c r="J117" s="384"/>
      <c r="K117" s="200"/>
      <c r="L117" s="403">
        <v>1</v>
      </c>
      <c r="M117" s="324">
        <v>1.8394187436769981E-2</v>
      </c>
      <c r="N117" s="384"/>
      <c r="O117" s="200"/>
      <c r="P117" s="391">
        <v>139</v>
      </c>
      <c r="Q117" s="339">
        <v>2.5567920537110274</v>
      </c>
      <c r="R117" s="384"/>
      <c r="T117" s="152"/>
      <c r="U117" s="205"/>
      <c r="V117" s="205"/>
      <c r="W117" s="205"/>
      <c r="X117" s="205"/>
    </row>
    <row r="118" spans="1:24" s="151" customFormat="1" x14ac:dyDescent="0.2">
      <c r="A118" s="337" t="s">
        <v>725</v>
      </c>
      <c r="B118" s="338" t="s">
        <v>37</v>
      </c>
      <c r="C118" s="457" t="s">
        <v>1129</v>
      </c>
      <c r="D118" s="341"/>
      <c r="E118" s="187">
        <v>23.355</v>
      </c>
      <c r="F118" s="403">
        <v>3</v>
      </c>
      <c r="G118" s="403">
        <v>68</v>
      </c>
      <c r="H118" s="403">
        <v>71</v>
      </c>
      <c r="I118" s="324">
        <v>3.0400342539070864</v>
      </c>
      <c r="J118" s="384"/>
      <c r="K118" s="200"/>
      <c r="L118" s="403">
        <v>23</v>
      </c>
      <c r="M118" s="324">
        <v>0.98479982873046457</v>
      </c>
      <c r="N118" s="384"/>
      <c r="O118" s="200"/>
      <c r="P118" s="391">
        <v>94</v>
      </c>
      <c r="Q118" s="339">
        <v>4.0248340826375504</v>
      </c>
      <c r="R118" s="384"/>
      <c r="T118" s="152"/>
      <c r="U118" s="205"/>
      <c r="V118" s="205"/>
      <c r="W118" s="205"/>
      <c r="X118" s="205"/>
    </row>
    <row r="119" spans="1:24" s="151" customFormat="1" x14ac:dyDescent="0.2">
      <c r="A119" s="337" t="s">
        <v>946</v>
      </c>
      <c r="B119" s="338" t="s">
        <v>257</v>
      </c>
      <c r="C119" s="457" t="s">
        <v>1128</v>
      </c>
      <c r="D119" s="341"/>
      <c r="E119" s="187">
        <v>53.88</v>
      </c>
      <c r="F119" s="403">
        <v>94</v>
      </c>
      <c r="G119" s="403">
        <v>207</v>
      </c>
      <c r="H119" s="403">
        <v>301</v>
      </c>
      <c r="I119" s="324">
        <v>5.5864884929472902</v>
      </c>
      <c r="J119" s="384"/>
      <c r="K119" s="200"/>
      <c r="L119" s="403">
        <v>1</v>
      </c>
      <c r="M119" s="324">
        <v>1.855976243504083E-2</v>
      </c>
      <c r="N119" s="384"/>
      <c r="O119" s="200"/>
      <c r="P119" s="391">
        <v>302</v>
      </c>
      <c r="Q119" s="339">
        <v>5.6050482553823304</v>
      </c>
      <c r="R119" s="384"/>
      <c r="T119" s="152"/>
      <c r="U119" s="205"/>
      <c r="V119" s="205"/>
      <c r="W119" s="205"/>
      <c r="X119" s="205"/>
    </row>
    <row r="120" spans="1:24" s="151" customFormat="1" x14ac:dyDescent="0.2">
      <c r="A120" s="337" t="s">
        <v>904</v>
      </c>
      <c r="B120" s="338" t="s">
        <v>215</v>
      </c>
      <c r="C120" s="457" t="s">
        <v>1166</v>
      </c>
      <c r="D120" s="341"/>
      <c r="E120" s="187">
        <v>128.47300000000001</v>
      </c>
      <c r="F120" s="403">
        <v>198</v>
      </c>
      <c r="G120" s="403">
        <v>531</v>
      </c>
      <c r="H120" s="403">
        <v>729</v>
      </c>
      <c r="I120" s="324">
        <v>5.6743440255929256</v>
      </c>
      <c r="J120" s="384"/>
      <c r="K120" s="200"/>
      <c r="L120" s="403">
        <v>0</v>
      </c>
      <c r="M120" s="324">
        <v>0</v>
      </c>
      <c r="N120" s="384"/>
      <c r="O120" s="200"/>
      <c r="P120" s="391">
        <v>729</v>
      </c>
      <c r="Q120" s="339">
        <v>5.6743440255929256</v>
      </c>
      <c r="R120" s="384"/>
      <c r="T120" s="152"/>
      <c r="U120" s="205"/>
      <c r="V120" s="205"/>
      <c r="W120" s="205"/>
      <c r="X120" s="205"/>
    </row>
    <row r="121" spans="1:24" s="151" customFormat="1" x14ac:dyDescent="0.2">
      <c r="A121" s="337" t="s">
        <v>863</v>
      </c>
      <c r="B121" s="338" t="s">
        <v>174</v>
      </c>
      <c r="C121" s="457" t="s">
        <v>1131</v>
      </c>
      <c r="D121" s="341"/>
      <c r="E121" s="187">
        <v>54.247999999999998</v>
      </c>
      <c r="F121" s="403">
        <v>376</v>
      </c>
      <c r="G121" s="403">
        <v>0</v>
      </c>
      <c r="H121" s="403">
        <v>376</v>
      </c>
      <c r="I121" s="324">
        <v>6.9311311016074333</v>
      </c>
      <c r="J121" s="384"/>
      <c r="K121" s="200"/>
      <c r="L121" s="403">
        <v>249</v>
      </c>
      <c r="M121" s="324">
        <v>4.5900309688836458</v>
      </c>
      <c r="N121" s="384"/>
      <c r="O121" s="200"/>
      <c r="P121" s="391">
        <v>625</v>
      </c>
      <c r="Q121" s="339">
        <v>11.521162070491078</v>
      </c>
      <c r="R121" s="384"/>
      <c r="T121" s="152"/>
      <c r="U121" s="205"/>
      <c r="V121" s="205"/>
      <c r="W121" s="205"/>
      <c r="X121" s="205"/>
    </row>
    <row r="122" spans="1:24" s="151" customFormat="1" x14ac:dyDescent="0.2">
      <c r="A122" s="337" t="s">
        <v>947</v>
      </c>
      <c r="B122" s="338" t="s">
        <v>258</v>
      </c>
      <c r="C122" s="457" t="s">
        <v>1128</v>
      </c>
      <c r="D122" s="341"/>
      <c r="E122" s="187">
        <v>31.359000000000002</v>
      </c>
      <c r="F122" s="403">
        <v>22</v>
      </c>
      <c r="G122" s="403">
        <v>82</v>
      </c>
      <c r="H122" s="403">
        <v>104</v>
      </c>
      <c r="I122" s="324">
        <v>3.3164322841927354</v>
      </c>
      <c r="J122" s="384"/>
      <c r="K122" s="200"/>
      <c r="L122" s="403">
        <v>1</v>
      </c>
      <c r="M122" s="324">
        <v>3.1888771963391689E-2</v>
      </c>
      <c r="N122" s="384"/>
      <c r="O122" s="200"/>
      <c r="P122" s="391">
        <v>105</v>
      </c>
      <c r="Q122" s="339">
        <v>3.3483210561561272</v>
      </c>
      <c r="R122" s="384"/>
      <c r="T122" s="152"/>
      <c r="U122" s="205"/>
      <c r="V122" s="205"/>
      <c r="W122" s="205"/>
      <c r="X122" s="205"/>
    </row>
    <row r="123" spans="1:24" s="151" customFormat="1" x14ac:dyDescent="0.2">
      <c r="A123" s="337" t="s">
        <v>790</v>
      </c>
      <c r="B123" s="336" t="s">
        <v>102</v>
      </c>
      <c r="C123" s="457" t="s">
        <v>1130</v>
      </c>
      <c r="D123" s="341"/>
      <c r="E123" s="187">
        <v>50.232999999999997</v>
      </c>
      <c r="F123" s="403">
        <v>26</v>
      </c>
      <c r="G123" s="403">
        <v>215</v>
      </c>
      <c r="H123" s="403">
        <v>241</v>
      </c>
      <c r="I123" s="324">
        <v>4.7976429836959769</v>
      </c>
      <c r="J123" s="384"/>
      <c r="K123" s="200"/>
      <c r="L123" s="403">
        <v>6</v>
      </c>
      <c r="M123" s="324">
        <v>0.11944339378496209</v>
      </c>
      <c r="N123" s="384"/>
      <c r="O123" s="200"/>
      <c r="P123" s="391">
        <v>247</v>
      </c>
      <c r="Q123" s="339">
        <v>4.9170863774809392</v>
      </c>
      <c r="R123" s="384"/>
      <c r="T123" s="152"/>
      <c r="U123" s="205"/>
      <c r="V123" s="205"/>
      <c r="W123" s="205"/>
      <c r="X123" s="205"/>
    </row>
    <row r="124" spans="1:24" s="151" customFormat="1" x14ac:dyDescent="0.2">
      <c r="A124" s="337" t="s">
        <v>1006</v>
      </c>
      <c r="B124" s="338" t="s">
        <v>317</v>
      </c>
      <c r="C124" s="457" t="s">
        <v>1133</v>
      </c>
      <c r="D124" s="341"/>
      <c r="E124" s="187">
        <v>52.606000000000002</v>
      </c>
      <c r="F124" s="404">
        <v>130</v>
      </c>
      <c r="G124" s="404">
        <v>249</v>
      </c>
      <c r="H124" s="404">
        <v>379</v>
      </c>
      <c r="I124" s="324">
        <v>7.2045013876744095</v>
      </c>
      <c r="J124" s="384">
        <v>1</v>
      </c>
      <c r="K124" s="200"/>
      <c r="L124" s="404">
        <v>29</v>
      </c>
      <c r="M124" s="324">
        <v>0.55126791620727666</v>
      </c>
      <c r="N124" s="384">
        <v>1</v>
      </c>
      <c r="O124" s="200"/>
      <c r="P124" s="391">
        <v>408</v>
      </c>
      <c r="Q124" s="339">
        <v>7.7557693038816859</v>
      </c>
      <c r="R124" s="384">
        <v>1</v>
      </c>
      <c r="T124" s="152"/>
      <c r="U124" s="205"/>
      <c r="V124" s="205"/>
      <c r="W124" s="205"/>
      <c r="X124" s="205"/>
    </row>
    <row r="125" spans="1:24" s="151" customFormat="1" x14ac:dyDescent="0.2">
      <c r="A125" s="337" t="s">
        <v>948</v>
      </c>
      <c r="B125" s="338" t="s">
        <v>259</v>
      </c>
      <c r="C125" s="457" t="s">
        <v>1128</v>
      </c>
      <c r="D125" s="341"/>
      <c r="E125" s="187">
        <v>48.301000000000002</v>
      </c>
      <c r="F125" s="403">
        <v>10</v>
      </c>
      <c r="G125" s="403">
        <v>40</v>
      </c>
      <c r="H125" s="403">
        <v>50</v>
      </c>
      <c r="I125" s="324">
        <v>1.0351752551707003</v>
      </c>
      <c r="J125" s="384"/>
      <c r="K125" s="200"/>
      <c r="L125" s="403">
        <v>0</v>
      </c>
      <c r="M125" s="324">
        <v>0</v>
      </c>
      <c r="N125" s="384"/>
      <c r="O125" s="200"/>
      <c r="P125" s="391">
        <v>50</v>
      </c>
      <c r="Q125" s="339">
        <v>1.0351752551707003</v>
      </c>
      <c r="R125" s="384"/>
      <c r="T125" s="152"/>
      <c r="U125" s="205"/>
      <c r="V125" s="205"/>
      <c r="W125" s="205"/>
      <c r="X125" s="205"/>
    </row>
    <row r="126" spans="1:24" s="151" customFormat="1" x14ac:dyDescent="0.2">
      <c r="A126" s="337" t="s">
        <v>864</v>
      </c>
      <c r="B126" s="338" t="s">
        <v>175</v>
      </c>
      <c r="C126" s="457" t="s">
        <v>1131</v>
      </c>
      <c r="D126" s="341"/>
      <c r="E126" s="187">
        <v>42.421999999999997</v>
      </c>
      <c r="F126" s="403">
        <v>28</v>
      </c>
      <c r="G126" s="403">
        <v>13</v>
      </c>
      <c r="H126" s="403">
        <v>41</v>
      </c>
      <c r="I126" s="324">
        <v>0.96647965678185854</v>
      </c>
      <c r="J126" s="384"/>
      <c r="K126" s="200"/>
      <c r="L126" s="403">
        <v>0</v>
      </c>
      <c r="M126" s="324">
        <v>0</v>
      </c>
      <c r="N126" s="384"/>
      <c r="O126" s="200"/>
      <c r="P126" s="391">
        <v>41</v>
      </c>
      <c r="Q126" s="339">
        <v>0.96647965678185854</v>
      </c>
      <c r="R126" s="384"/>
      <c r="T126" s="152"/>
      <c r="U126" s="205"/>
      <c r="V126" s="205"/>
      <c r="W126" s="205"/>
      <c r="X126" s="205"/>
    </row>
    <row r="127" spans="1:24" s="151" customFormat="1" x14ac:dyDescent="0.2">
      <c r="A127" s="337" t="s">
        <v>865</v>
      </c>
      <c r="B127" s="338" t="s">
        <v>176</v>
      </c>
      <c r="C127" s="457" t="s">
        <v>1131</v>
      </c>
      <c r="D127" s="341"/>
      <c r="E127" s="187">
        <v>26.405999999999999</v>
      </c>
      <c r="F127" s="403">
        <v>47</v>
      </c>
      <c r="G127" s="403">
        <v>79</v>
      </c>
      <c r="H127" s="403">
        <v>126</v>
      </c>
      <c r="I127" s="324">
        <v>4.7716428084526248</v>
      </c>
      <c r="J127" s="384"/>
      <c r="K127" s="200"/>
      <c r="L127" s="403">
        <v>2</v>
      </c>
      <c r="M127" s="324">
        <v>7.5740362038930545E-2</v>
      </c>
      <c r="N127" s="384"/>
      <c r="O127" s="200"/>
      <c r="P127" s="391">
        <v>128</v>
      </c>
      <c r="Q127" s="339">
        <v>4.8473831704915549</v>
      </c>
      <c r="R127" s="384"/>
      <c r="T127" s="152"/>
      <c r="U127" s="205"/>
      <c r="V127" s="205"/>
      <c r="W127" s="205"/>
      <c r="X127" s="205"/>
    </row>
    <row r="128" spans="1:24" s="151" customFormat="1" x14ac:dyDescent="0.2">
      <c r="A128" s="337" t="s">
        <v>1007</v>
      </c>
      <c r="B128" s="336" t="s">
        <v>318</v>
      </c>
      <c r="C128" s="457" t="s">
        <v>1133</v>
      </c>
      <c r="D128" s="341"/>
      <c r="E128" s="187">
        <v>35.527000000000001</v>
      </c>
      <c r="F128" s="403">
        <v>40</v>
      </c>
      <c r="G128" s="403">
        <v>117</v>
      </c>
      <c r="H128" s="403">
        <v>157</v>
      </c>
      <c r="I128" s="324">
        <v>4.4191741492386072</v>
      </c>
      <c r="J128" s="384"/>
      <c r="K128" s="200"/>
      <c r="L128" s="403">
        <v>30</v>
      </c>
      <c r="M128" s="324">
        <v>0.84442818138317333</v>
      </c>
      <c r="N128" s="384"/>
      <c r="O128" s="200"/>
      <c r="P128" s="391">
        <v>187</v>
      </c>
      <c r="Q128" s="339">
        <v>5.2636023306217803</v>
      </c>
      <c r="R128" s="384"/>
      <c r="T128" s="152"/>
      <c r="U128" s="205"/>
      <c r="V128" s="205"/>
      <c r="W128" s="205"/>
      <c r="X128" s="205"/>
    </row>
    <row r="129" spans="1:24" s="151" customFormat="1" x14ac:dyDescent="0.2">
      <c r="A129" s="337" t="s">
        <v>726</v>
      </c>
      <c r="B129" s="338" t="s">
        <v>38</v>
      </c>
      <c r="C129" s="457" t="s">
        <v>1129</v>
      </c>
      <c r="D129" s="341"/>
      <c r="E129" s="187">
        <v>36.067</v>
      </c>
      <c r="F129" s="403">
        <v>15</v>
      </c>
      <c r="G129" s="403">
        <v>42</v>
      </c>
      <c r="H129" s="403">
        <v>57</v>
      </c>
      <c r="I129" s="324">
        <v>1.5803920481326421</v>
      </c>
      <c r="J129" s="384"/>
      <c r="K129" s="200"/>
      <c r="L129" s="403">
        <v>11</v>
      </c>
      <c r="M129" s="324">
        <v>0.3049879391133169</v>
      </c>
      <c r="N129" s="384"/>
      <c r="O129" s="200"/>
      <c r="P129" s="391">
        <v>68</v>
      </c>
      <c r="Q129" s="339">
        <v>1.8853799872459589</v>
      </c>
      <c r="R129" s="384"/>
      <c r="T129" s="152"/>
      <c r="U129" s="205"/>
      <c r="V129" s="205"/>
      <c r="W129" s="205"/>
      <c r="X129" s="205"/>
    </row>
    <row r="130" spans="1:24" s="151" customFormat="1" x14ac:dyDescent="0.2">
      <c r="A130" s="337" t="s">
        <v>1055</v>
      </c>
      <c r="B130" s="338" t="s">
        <v>13</v>
      </c>
      <c r="C130" s="457" t="s">
        <v>1135</v>
      </c>
      <c r="D130" s="341"/>
      <c r="E130" s="187">
        <v>90.227000000000004</v>
      </c>
      <c r="F130" s="403">
        <v>2507</v>
      </c>
      <c r="G130" s="403">
        <v>904</v>
      </c>
      <c r="H130" s="403">
        <v>3411</v>
      </c>
      <c r="I130" s="324">
        <v>37.804648276014937</v>
      </c>
      <c r="J130" s="384"/>
      <c r="K130" s="200"/>
      <c r="L130" s="403">
        <v>0</v>
      </c>
      <c r="M130" s="324">
        <v>0</v>
      </c>
      <c r="N130" s="384"/>
      <c r="O130" s="200"/>
      <c r="P130" s="391">
        <v>3411</v>
      </c>
      <c r="Q130" s="339">
        <v>37.804648276014937</v>
      </c>
      <c r="R130" s="384"/>
      <c r="T130" s="152"/>
      <c r="U130" s="205"/>
      <c r="V130" s="205"/>
      <c r="W130" s="205"/>
      <c r="X130" s="205"/>
    </row>
    <row r="131" spans="1:24" s="151" customFormat="1" x14ac:dyDescent="0.2">
      <c r="A131" s="337" t="s">
        <v>791</v>
      </c>
      <c r="B131" s="338" t="s">
        <v>103</v>
      </c>
      <c r="C131" s="457" t="s">
        <v>1130</v>
      </c>
      <c r="D131" s="341"/>
      <c r="E131" s="187">
        <v>50.898000000000003</v>
      </c>
      <c r="F131" s="403">
        <v>42</v>
      </c>
      <c r="G131" s="403">
        <v>172</v>
      </c>
      <c r="H131" s="403">
        <v>214</v>
      </c>
      <c r="I131" s="324">
        <v>4.2044874061849189</v>
      </c>
      <c r="J131" s="384"/>
      <c r="K131" s="200"/>
      <c r="L131" s="403">
        <v>13</v>
      </c>
      <c r="M131" s="324">
        <v>0.25541278635702774</v>
      </c>
      <c r="N131" s="384"/>
      <c r="O131" s="200"/>
      <c r="P131" s="391">
        <v>227</v>
      </c>
      <c r="Q131" s="339">
        <v>4.4599001925419461</v>
      </c>
      <c r="R131" s="384"/>
      <c r="T131" s="152"/>
      <c r="U131" s="205"/>
      <c r="V131" s="205"/>
      <c r="W131" s="205"/>
      <c r="X131" s="205"/>
    </row>
    <row r="132" spans="1:24" s="151" customFormat="1" x14ac:dyDescent="0.2">
      <c r="A132" s="337" t="s">
        <v>1008</v>
      </c>
      <c r="B132" s="336" t="s">
        <v>319</v>
      </c>
      <c r="C132" s="457" t="s">
        <v>1133</v>
      </c>
      <c r="D132" s="341"/>
      <c r="E132" s="187">
        <v>52.930999999999997</v>
      </c>
      <c r="F132" s="403">
        <v>98</v>
      </c>
      <c r="G132" s="403">
        <v>313</v>
      </c>
      <c r="H132" s="403">
        <v>411</v>
      </c>
      <c r="I132" s="324">
        <v>7.7648259054240434</v>
      </c>
      <c r="J132" s="384"/>
      <c r="K132" s="200"/>
      <c r="L132" s="403">
        <v>190</v>
      </c>
      <c r="M132" s="324">
        <v>3.5895788857191442</v>
      </c>
      <c r="N132" s="384"/>
      <c r="O132" s="200"/>
      <c r="P132" s="391">
        <v>601</v>
      </c>
      <c r="Q132" s="339">
        <v>11.354404791143187</v>
      </c>
      <c r="R132" s="384"/>
      <c r="T132" s="152"/>
      <c r="U132" s="205"/>
      <c r="V132" s="205"/>
      <c r="W132" s="205"/>
      <c r="X132" s="205"/>
    </row>
    <row r="133" spans="1:24" s="151" customFormat="1" x14ac:dyDescent="0.2">
      <c r="A133" s="337" t="s">
        <v>949</v>
      </c>
      <c r="B133" s="336" t="s">
        <v>260</v>
      </c>
      <c r="C133" s="457" t="s">
        <v>1128</v>
      </c>
      <c r="D133" s="341"/>
      <c r="E133" s="187">
        <v>36.826000000000001</v>
      </c>
      <c r="F133" s="403">
        <v>97</v>
      </c>
      <c r="G133" s="403">
        <v>266</v>
      </c>
      <c r="H133" s="403">
        <v>363</v>
      </c>
      <c r="I133" s="324">
        <v>9.8571661326236892</v>
      </c>
      <c r="J133" s="384"/>
      <c r="K133" s="200"/>
      <c r="L133" s="403">
        <v>0</v>
      </c>
      <c r="M133" s="324">
        <v>0</v>
      </c>
      <c r="N133" s="384"/>
      <c r="O133" s="200"/>
      <c r="P133" s="391">
        <v>363</v>
      </c>
      <c r="Q133" s="339">
        <v>9.8571661326236892</v>
      </c>
      <c r="R133" s="384"/>
      <c r="T133" s="152"/>
      <c r="U133" s="205"/>
      <c r="V133" s="205"/>
      <c r="W133" s="205"/>
      <c r="X133" s="205"/>
    </row>
    <row r="134" spans="1:24" s="151" customFormat="1" x14ac:dyDescent="0.2">
      <c r="A134" s="337" t="s">
        <v>950</v>
      </c>
      <c r="B134" s="338" t="s">
        <v>261</v>
      </c>
      <c r="C134" s="457" t="s">
        <v>1128</v>
      </c>
      <c r="D134" s="341"/>
      <c r="E134" s="187">
        <v>42.578000000000003</v>
      </c>
      <c r="F134" s="403">
        <v>63</v>
      </c>
      <c r="G134" s="403">
        <v>133</v>
      </c>
      <c r="H134" s="403">
        <v>196</v>
      </c>
      <c r="I134" s="324">
        <v>4.6033162666165621</v>
      </c>
      <c r="J134" s="384"/>
      <c r="K134" s="200"/>
      <c r="L134" s="403">
        <v>0</v>
      </c>
      <c r="M134" s="324">
        <v>0</v>
      </c>
      <c r="N134" s="384"/>
      <c r="O134" s="200"/>
      <c r="P134" s="391">
        <v>196</v>
      </c>
      <c r="Q134" s="339">
        <v>4.6033162666165621</v>
      </c>
      <c r="R134" s="384"/>
      <c r="T134" s="152"/>
      <c r="U134" s="205"/>
      <c r="V134" s="205"/>
      <c r="W134" s="205"/>
      <c r="X134" s="205"/>
    </row>
    <row r="135" spans="1:24" s="151" customFormat="1" x14ac:dyDescent="0.2">
      <c r="A135" s="337" t="s">
        <v>866</v>
      </c>
      <c r="B135" s="338" t="s">
        <v>177</v>
      </c>
      <c r="C135" s="457" t="s">
        <v>1131</v>
      </c>
      <c r="D135" s="341"/>
      <c r="E135" s="187">
        <v>43.232999999999997</v>
      </c>
      <c r="F135" s="403">
        <v>6</v>
      </c>
      <c r="G135" s="403">
        <v>43</v>
      </c>
      <c r="H135" s="403">
        <v>49</v>
      </c>
      <c r="I135" s="324">
        <v>1.1333934725788173</v>
      </c>
      <c r="J135" s="384"/>
      <c r="K135" s="200"/>
      <c r="L135" s="403">
        <v>70</v>
      </c>
      <c r="M135" s="324">
        <v>1.6191335322554532</v>
      </c>
      <c r="N135" s="384"/>
      <c r="O135" s="200"/>
      <c r="P135" s="391">
        <v>119</v>
      </c>
      <c r="Q135" s="339">
        <v>2.7525270048342705</v>
      </c>
      <c r="R135" s="384"/>
      <c r="T135" s="152"/>
      <c r="U135" s="205"/>
      <c r="V135" s="205"/>
      <c r="W135" s="205"/>
      <c r="X135" s="205"/>
    </row>
    <row r="136" spans="1:24" s="151" customFormat="1" x14ac:dyDescent="0.2">
      <c r="A136" s="337" t="s">
        <v>905</v>
      </c>
      <c r="B136" s="338" t="s">
        <v>216</v>
      </c>
      <c r="C136" s="457" t="s">
        <v>1166</v>
      </c>
      <c r="D136" s="341"/>
      <c r="E136" s="187">
        <v>110.965</v>
      </c>
      <c r="F136" s="403">
        <v>1008</v>
      </c>
      <c r="G136" s="403">
        <v>683</v>
      </c>
      <c r="H136" s="403">
        <v>1691</v>
      </c>
      <c r="I136" s="324">
        <v>15.239039336727796</v>
      </c>
      <c r="J136" s="384"/>
      <c r="K136" s="200"/>
      <c r="L136" s="403">
        <v>0</v>
      </c>
      <c r="M136" s="324">
        <v>0</v>
      </c>
      <c r="N136" s="384"/>
      <c r="O136" s="200"/>
      <c r="P136" s="391">
        <v>1691</v>
      </c>
      <c r="Q136" s="339">
        <v>15.239039336727796</v>
      </c>
      <c r="R136" s="384"/>
      <c r="T136" s="152"/>
      <c r="U136" s="205"/>
      <c r="V136" s="205"/>
      <c r="W136" s="205"/>
      <c r="X136" s="205"/>
    </row>
    <row r="137" spans="1:24" s="151" customFormat="1" x14ac:dyDescent="0.2">
      <c r="A137" s="337" t="s">
        <v>951</v>
      </c>
      <c r="B137" s="338" t="s">
        <v>262</v>
      </c>
      <c r="C137" s="457" t="s">
        <v>1128</v>
      </c>
      <c r="D137" s="341"/>
      <c r="E137" s="187">
        <v>56.843000000000004</v>
      </c>
      <c r="F137" s="403">
        <v>184</v>
      </c>
      <c r="G137" s="403">
        <v>222</v>
      </c>
      <c r="H137" s="403">
        <v>406</v>
      </c>
      <c r="I137" s="324">
        <v>7.1424801646640743</v>
      </c>
      <c r="J137" s="384"/>
      <c r="K137" s="200"/>
      <c r="L137" s="403">
        <v>1</v>
      </c>
      <c r="M137" s="324">
        <v>1.75923156765125E-2</v>
      </c>
      <c r="N137" s="384"/>
      <c r="O137" s="200"/>
      <c r="P137" s="391">
        <v>407</v>
      </c>
      <c r="Q137" s="339">
        <v>7.1600724803405864</v>
      </c>
      <c r="R137" s="384"/>
      <c r="T137" s="152"/>
      <c r="U137" s="205"/>
      <c r="V137" s="205"/>
      <c r="W137" s="205"/>
      <c r="X137" s="205"/>
    </row>
    <row r="138" spans="1:24" s="151" customFormat="1" x14ac:dyDescent="0.2">
      <c r="A138" s="337" t="s">
        <v>906</v>
      </c>
      <c r="B138" s="336" t="s">
        <v>217</v>
      </c>
      <c r="C138" s="457" t="s">
        <v>1166</v>
      </c>
      <c r="D138" s="341"/>
      <c r="E138" s="187">
        <v>112.994</v>
      </c>
      <c r="F138" s="403">
        <v>945</v>
      </c>
      <c r="G138" s="403">
        <v>98</v>
      </c>
      <c r="H138" s="403">
        <v>1043</v>
      </c>
      <c r="I138" s="324">
        <v>9.2305786147937052</v>
      </c>
      <c r="J138" s="384"/>
      <c r="K138" s="200"/>
      <c r="L138" s="403">
        <v>125</v>
      </c>
      <c r="M138" s="324">
        <v>1.1062534293856312</v>
      </c>
      <c r="N138" s="384"/>
      <c r="O138" s="200"/>
      <c r="P138" s="391">
        <v>1168</v>
      </c>
      <c r="Q138" s="339">
        <v>10.336832044179337</v>
      </c>
      <c r="R138" s="384"/>
      <c r="T138" s="152"/>
      <c r="U138" s="205"/>
      <c r="V138" s="205"/>
      <c r="W138" s="205"/>
      <c r="X138" s="205"/>
    </row>
    <row r="139" spans="1:24" s="151" customFormat="1" x14ac:dyDescent="0.2">
      <c r="A139" s="337" t="s">
        <v>727</v>
      </c>
      <c r="B139" s="336" t="s">
        <v>39</v>
      </c>
      <c r="C139" s="457" t="s">
        <v>1129</v>
      </c>
      <c r="D139" s="342"/>
      <c r="E139" s="187">
        <v>54.439</v>
      </c>
      <c r="F139" s="403">
        <v>667</v>
      </c>
      <c r="G139" s="403">
        <v>320</v>
      </c>
      <c r="H139" s="403">
        <v>987</v>
      </c>
      <c r="I139" s="324">
        <v>18.130384467018132</v>
      </c>
      <c r="J139" s="384"/>
      <c r="K139" s="200"/>
      <c r="L139" s="403">
        <v>0</v>
      </c>
      <c r="M139" s="324">
        <v>0</v>
      </c>
      <c r="N139" s="384"/>
      <c r="O139" s="200"/>
      <c r="P139" s="391">
        <v>987</v>
      </c>
      <c r="Q139" s="339">
        <v>18.130384467018132</v>
      </c>
      <c r="R139" s="384"/>
      <c r="T139" s="152"/>
      <c r="U139" s="205"/>
      <c r="V139" s="205"/>
      <c r="W139" s="205"/>
      <c r="X139" s="205"/>
    </row>
    <row r="140" spans="1:24" s="151" customFormat="1" x14ac:dyDescent="0.2">
      <c r="A140" s="337" t="s">
        <v>759</v>
      </c>
      <c r="B140" s="338" t="s">
        <v>71</v>
      </c>
      <c r="C140" s="457" t="s">
        <v>1132</v>
      </c>
      <c r="D140" s="341"/>
      <c r="E140" s="187">
        <v>39.119999999999997</v>
      </c>
      <c r="F140" s="403">
        <v>348</v>
      </c>
      <c r="G140" s="403">
        <v>130</v>
      </c>
      <c r="H140" s="403">
        <v>478</v>
      </c>
      <c r="I140" s="324">
        <v>12.218813905930471</v>
      </c>
      <c r="J140" s="384"/>
      <c r="K140" s="200"/>
      <c r="L140" s="403">
        <v>0</v>
      </c>
      <c r="M140" s="324">
        <v>0</v>
      </c>
      <c r="N140" s="384"/>
      <c r="O140" s="200"/>
      <c r="P140" s="391">
        <v>478</v>
      </c>
      <c r="Q140" s="339">
        <v>12.218813905930471</v>
      </c>
      <c r="R140" s="384"/>
      <c r="T140" s="152"/>
      <c r="U140" s="205"/>
      <c r="V140" s="205"/>
      <c r="W140" s="205"/>
      <c r="X140" s="205"/>
    </row>
    <row r="141" spans="1:24" s="151" customFormat="1" x14ac:dyDescent="0.2">
      <c r="A141" s="337" t="s">
        <v>907</v>
      </c>
      <c r="B141" s="338" t="s">
        <v>218</v>
      </c>
      <c r="C141" s="457" t="s">
        <v>1166</v>
      </c>
      <c r="D141" s="341"/>
      <c r="E141" s="187">
        <v>81.733999999999995</v>
      </c>
      <c r="F141" s="403">
        <v>110</v>
      </c>
      <c r="G141" s="403">
        <v>173</v>
      </c>
      <c r="H141" s="403">
        <v>283</v>
      </c>
      <c r="I141" s="324">
        <v>3.462451366628331</v>
      </c>
      <c r="J141" s="384"/>
      <c r="K141" s="200"/>
      <c r="L141" s="403">
        <v>0</v>
      </c>
      <c r="M141" s="324">
        <v>0</v>
      </c>
      <c r="N141" s="384"/>
      <c r="O141" s="200"/>
      <c r="P141" s="391">
        <v>283</v>
      </c>
      <c r="Q141" s="339">
        <v>3.462451366628331</v>
      </c>
      <c r="R141" s="384"/>
      <c r="T141" s="152"/>
      <c r="U141" s="205"/>
      <c r="V141" s="205"/>
      <c r="W141" s="205"/>
      <c r="X141" s="205"/>
    </row>
    <row r="142" spans="1:24" s="151" customFormat="1" x14ac:dyDescent="0.2">
      <c r="A142" s="337" t="s">
        <v>792</v>
      </c>
      <c r="B142" s="338" t="s">
        <v>104</v>
      </c>
      <c r="C142" s="457" t="s">
        <v>1130</v>
      </c>
      <c r="D142" s="341"/>
      <c r="E142" s="187">
        <v>36.725000000000001</v>
      </c>
      <c r="F142" s="403">
        <v>26</v>
      </c>
      <c r="G142" s="403">
        <v>22</v>
      </c>
      <c r="H142" s="403">
        <v>48</v>
      </c>
      <c r="I142" s="324">
        <v>1.307011572498298</v>
      </c>
      <c r="J142" s="384"/>
      <c r="K142" s="200"/>
      <c r="L142" s="403">
        <v>29</v>
      </c>
      <c r="M142" s="324">
        <v>0.78965282505105516</v>
      </c>
      <c r="N142" s="384"/>
      <c r="O142" s="200"/>
      <c r="P142" s="391">
        <v>77</v>
      </c>
      <c r="Q142" s="339">
        <v>2.0966643975493531</v>
      </c>
      <c r="R142" s="384"/>
      <c r="T142" s="152"/>
      <c r="U142" s="205"/>
      <c r="V142" s="205"/>
      <c r="W142" s="205"/>
      <c r="X142" s="205"/>
    </row>
    <row r="143" spans="1:24" s="151" customFormat="1" x14ac:dyDescent="0.2">
      <c r="A143" s="337" t="s">
        <v>908</v>
      </c>
      <c r="B143" s="338" t="s">
        <v>219</v>
      </c>
      <c r="C143" s="457" t="s">
        <v>1166</v>
      </c>
      <c r="D143" s="341"/>
      <c r="E143" s="187">
        <v>112.32899999999999</v>
      </c>
      <c r="F143" s="403">
        <v>325</v>
      </c>
      <c r="G143" s="403">
        <v>431</v>
      </c>
      <c r="H143" s="403">
        <v>756</v>
      </c>
      <c r="I143" s="324">
        <v>6.7302299495232756</v>
      </c>
      <c r="J143" s="384"/>
      <c r="K143" s="200"/>
      <c r="L143" s="403">
        <v>0</v>
      </c>
      <c r="M143" s="324">
        <v>0</v>
      </c>
      <c r="N143" s="384"/>
      <c r="O143" s="200"/>
      <c r="P143" s="391">
        <v>756</v>
      </c>
      <c r="Q143" s="339">
        <v>6.7302299495232756</v>
      </c>
      <c r="R143" s="384"/>
      <c r="T143" s="152"/>
      <c r="U143" s="205"/>
      <c r="V143" s="205"/>
      <c r="W143" s="205"/>
      <c r="X143" s="205"/>
    </row>
    <row r="144" spans="1:24" s="151" customFormat="1" x14ac:dyDescent="0.2">
      <c r="A144" s="337" t="s">
        <v>867</v>
      </c>
      <c r="B144" s="338" t="s">
        <v>178</v>
      </c>
      <c r="C144" s="457" t="s">
        <v>1131</v>
      </c>
      <c r="D144" s="341"/>
      <c r="E144" s="187">
        <v>35.851999999999997</v>
      </c>
      <c r="F144" s="403">
        <v>44</v>
      </c>
      <c r="G144" s="403">
        <v>139</v>
      </c>
      <c r="H144" s="403">
        <v>183</v>
      </c>
      <c r="I144" s="324">
        <v>5.1043177507530961</v>
      </c>
      <c r="J144" s="384"/>
      <c r="K144" s="200"/>
      <c r="L144" s="403">
        <v>0</v>
      </c>
      <c r="M144" s="324">
        <v>0</v>
      </c>
      <c r="N144" s="384"/>
      <c r="O144" s="200"/>
      <c r="P144" s="391">
        <v>183</v>
      </c>
      <c r="Q144" s="339">
        <v>5.1043177507530961</v>
      </c>
      <c r="R144" s="384"/>
      <c r="T144" s="152"/>
      <c r="U144" s="205"/>
      <c r="V144" s="205"/>
      <c r="W144" s="205"/>
      <c r="X144" s="205"/>
    </row>
    <row r="145" spans="1:24" s="151" customFormat="1" x14ac:dyDescent="0.2">
      <c r="A145" s="337" t="s">
        <v>760</v>
      </c>
      <c r="B145" s="336" t="s">
        <v>72</v>
      </c>
      <c r="C145" s="457" t="s">
        <v>1132</v>
      </c>
      <c r="D145" s="341"/>
      <c r="E145" s="187">
        <v>68.180000000000007</v>
      </c>
      <c r="F145" s="403">
        <v>414</v>
      </c>
      <c r="G145" s="403">
        <v>263</v>
      </c>
      <c r="H145" s="403">
        <v>677</v>
      </c>
      <c r="I145" s="324">
        <v>9.9295981226166017</v>
      </c>
      <c r="J145" s="384"/>
      <c r="K145" s="200"/>
      <c r="L145" s="403">
        <v>0</v>
      </c>
      <c r="M145" s="324">
        <v>0</v>
      </c>
      <c r="N145" s="384"/>
      <c r="O145" s="200"/>
      <c r="P145" s="391">
        <v>677</v>
      </c>
      <c r="Q145" s="339">
        <v>9.9295981226166017</v>
      </c>
      <c r="R145" s="384"/>
      <c r="T145" s="152"/>
      <c r="U145" s="205"/>
      <c r="V145" s="205"/>
      <c r="W145" s="205"/>
      <c r="X145" s="205"/>
    </row>
    <row r="146" spans="1:24" s="151" customFormat="1" x14ac:dyDescent="0.2">
      <c r="A146" s="337" t="s">
        <v>909</v>
      </c>
      <c r="B146" s="338" t="s">
        <v>220</v>
      </c>
      <c r="C146" s="457" t="s">
        <v>1166</v>
      </c>
      <c r="D146" s="341"/>
      <c r="E146" s="187">
        <v>89.900999999999996</v>
      </c>
      <c r="F146" s="403">
        <v>775</v>
      </c>
      <c r="G146" s="403">
        <v>259</v>
      </c>
      <c r="H146" s="403">
        <v>1034</v>
      </c>
      <c r="I146" s="324">
        <v>11.501540583530772</v>
      </c>
      <c r="J146" s="384"/>
      <c r="K146" s="200"/>
      <c r="L146" s="403">
        <v>16</v>
      </c>
      <c r="M146" s="324">
        <v>0.17797354868132725</v>
      </c>
      <c r="N146" s="384"/>
      <c r="O146" s="200"/>
      <c r="P146" s="391">
        <v>1050</v>
      </c>
      <c r="Q146" s="339">
        <v>11.6795141322121</v>
      </c>
      <c r="R146" s="384"/>
      <c r="T146" s="152"/>
      <c r="U146" s="205"/>
      <c r="V146" s="205"/>
      <c r="W146" s="205"/>
      <c r="X146" s="205"/>
    </row>
    <row r="147" spans="1:24" s="151" customFormat="1" x14ac:dyDescent="0.2">
      <c r="A147" s="337" t="s">
        <v>952</v>
      </c>
      <c r="B147" s="338" t="s">
        <v>263</v>
      </c>
      <c r="C147" s="457" t="s">
        <v>1128</v>
      </c>
      <c r="D147" s="341"/>
      <c r="E147" s="187">
        <v>36.863999999999997</v>
      </c>
      <c r="F147" s="403">
        <v>46</v>
      </c>
      <c r="G147" s="403">
        <v>119</v>
      </c>
      <c r="H147" s="403">
        <v>165</v>
      </c>
      <c r="I147" s="324">
        <v>4.4759114583333339</v>
      </c>
      <c r="J147" s="384"/>
      <c r="K147" s="200"/>
      <c r="L147" s="403">
        <v>2</v>
      </c>
      <c r="M147" s="324">
        <v>5.4253472222222224E-2</v>
      </c>
      <c r="N147" s="384"/>
      <c r="O147" s="200"/>
      <c r="P147" s="391">
        <v>167</v>
      </c>
      <c r="Q147" s="339">
        <v>4.5301649305555562</v>
      </c>
      <c r="R147" s="384"/>
      <c r="T147" s="152"/>
      <c r="U147" s="205"/>
      <c r="V147" s="205"/>
      <c r="W147" s="205"/>
      <c r="X147" s="205"/>
    </row>
    <row r="148" spans="1:24" s="151" customFormat="1" x14ac:dyDescent="0.2">
      <c r="A148" s="337" t="s">
        <v>703</v>
      </c>
      <c r="B148" s="336" t="s">
        <v>14</v>
      </c>
      <c r="C148" s="457" t="s">
        <v>1135</v>
      </c>
      <c r="D148" s="342"/>
      <c r="E148" s="187">
        <v>41.529000000000003</v>
      </c>
      <c r="F148" s="403">
        <v>17</v>
      </c>
      <c r="G148" s="403">
        <v>127</v>
      </c>
      <c r="H148" s="403">
        <v>144</v>
      </c>
      <c r="I148" s="324">
        <v>3.4674564761973556</v>
      </c>
      <c r="J148" s="384"/>
      <c r="K148" s="200"/>
      <c r="L148" s="403">
        <v>1</v>
      </c>
      <c r="M148" s="324">
        <v>2.4079558862481636E-2</v>
      </c>
      <c r="N148" s="384"/>
      <c r="O148" s="200"/>
      <c r="P148" s="391">
        <v>145</v>
      </c>
      <c r="Q148" s="339">
        <v>3.4915360350598372</v>
      </c>
      <c r="R148" s="384"/>
      <c r="T148" s="152"/>
      <c r="U148" s="205"/>
      <c r="V148" s="205"/>
      <c r="W148" s="205"/>
      <c r="X148" s="205"/>
    </row>
    <row r="149" spans="1:24" s="151" customFormat="1" x14ac:dyDescent="0.2">
      <c r="A149" s="337" t="s">
        <v>953</v>
      </c>
      <c r="B149" s="336" t="s">
        <v>264</v>
      </c>
      <c r="C149" s="457" t="s">
        <v>1128</v>
      </c>
      <c r="D149" s="341"/>
      <c r="E149" s="187">
        <v>42.033000000000001</v>
      </c>
      <c r="F149" s="403">
        <v>1592</v>
      </c>
      <c r="G149" s="403">
        <v>651</v>
      </c>
      <c r="H149" s="403">
        <v>2243</v>
      </c>
      <c r="I149" s="324">
        <v>53.362833963790351</v>
      </c>
      <c r="J149" s="384"/>
      <c r="K149" s="200"/>
      <c r="L149" s="403">
        <v>142</v>
      </c>
      <c r="M149" s="324">
        <v>3.3782980039492778</v>
      </c>
      <c r="N149" s="384"/>
      <c r="O149" s="200"/>
      <c r="P149" s="391">
        <v>2385</v>
      </c>
      <c r="Q149" s="339">
        <v>56.741131967739634</v>
      </c>
      <c r="R149" s="384"/>
      <c r="T149" s="152"/>
      <c r="U149" s="205"/>
      <c r="V149" s="205"/>
      <c r="W149" s="205"/>
      <c r="X149" s="205"/>
    </row>
    <row r="150" spans="1:24" s="151" customFormat="1" x14ac:dyDescent="0.2">
      <c r="A150" s="337" t="s">
        <v>954</v>
      </c>
      <c r="B150" s="338" t="s">
        <v>265</v>
      </c>
      <c r="C150" s="457" t="s">
        <v>1128</v>
      </c>
      <c r="D150" s="341"/>
      <c r="E150" s="187">
        <v>52.531999999999996</v>
      </c>
      <c r="F150" s="403">
        <v>644</v>
      </c>
      <c r="G150" s="403">
        <v>352</v>
      </c>
      <c r="H150" s="403">
        <v>996</v>
      </c>
      <c r="I150" s="324">
        <v>18.959872077971525</v>
      </c>
      <c r="J150" s="384"/>
      <c r="K150" s="200"/>
      <c r="L150" s="403">
        <v>86</v>
      </c>
      <c r="M150" s="324">
        <v>1.6370973882585853</v>
      </c>
      <c r="N150" s="384"/>
      <c r="O150" s="200"/>
      <c r="P150" s="391">
        <v>1082</v>
      </c>
      <c r="Q150" s="339">
        <v>20.59696946623011</v>
      </c>
      <c r="R150" s="384"/>
      <c r="T150" s="152"/>
      <c r="U150" s="205"/>
      <c r="V150" s="205"/>
      <c r="W150" s="205"/>
      <c r="X150" s="205"/>
    </row>
    <row r="151" spans="1:24" s="151" customFormat="1" x14ac:dyDescent="0.2">
      <c r="A151" s="337" t="s">
        <v>910</v>
      </c>
      <c r="B151" s="338" t="s">
        <v>221</v>
      </c>
      <c r="C151" s="457" t="s">
        <v>1166</v>
      </c>
      <c r="D151" s="341"/>
      <c r="E151" s="187">
        <v>101.27200000000001</v>
      </c>
      <c r="F151" s="403">
        <v>105</v>
      </c>
      <c r="G151" s="403">
        <v>97</v>
      </c>
      <c r="H151" s="403">
        <v>202</v>
      </c>
      <c r="I151" s="324">
        <v>1.9946283276720118</v>
      </c>
      <c r="J151" s="384"/>
      <c r="K151" s="200"/>
      <c r="L151" s="403">
        <v>24</v>
      </c>
      <c r="M151" s="324">
        <v>0.23698554388182319</v>
      </c>
      <c r="N151" s="384"/>
      <c r="O151" s="200"/>
      <c r="P151" s="391">
        <v>226</v>
      </c>
      <c r="Q151" s="339">
        <v>2.2316138715538352</v>
      </c>
      <c r="R151" s="384"/>
      <c r="T151" s="152"/>
      <c r="U151" s="205"/>
      <c r="V151" s="205"/>
      <c r="W151" s="205"/>
      <c r="X151" s="205"/>
    </row>
    <row r="152" spans="1:24" s="151" customFormat="1" x14ac:dyDescent="0.2">
      <c r="A152" s="337" t="s">
        <v>822</v>
      </c>
      <c r="B152" s="338" t="s">
        <v>134</v>
      </c>
      <c r="C152" s="457" t="s">
        <v>1134</v>
      </c>
      <c r="D152" s="335"/>
      <c r="E152" s="187">
        <v>81.244</v>
      </c>
      <c r="F152" s="403">
        <v>148</v>
      </c>
      <c r="G152" s="403">
        <v>557</v>
      </c>
      <c r="H152" s="403">
        <v>705</v>
      </c>
      <c r="I152" s="324">
        <v>8.6775638816404896</v>
      </c>
      <c r="J152" s="384"/>
      <c r="K152" s="200"/>
      <c r="L152" s="403">
        <v>7</v>
      </c>
      <c r="M152" s="324">
        <v>8.6160208753877213E-2</v>
      </c>
      <c r="N152" s="384"/>
      <c r="O152" s="200"/>
      <c r="P152" s="391">
        <v>712</v>
      </c>
      <c r="Q152" s="339">
        <v>8.7637240903943674</v>
      </c>
      <c r="R152" s="384"/>
      <c r="T152" s="152"/>
      <c r="U152" s="205"/>
      <c r="V152" s="205"/>
      <c r="W152" s="205"/>
      <c r="X152" s="205"/>
    </row>
    <row r="153" spans="1:24" s="151" customFormat="1" x14ac:dyDescent="0.2">
      <c r="A153" s="337" t="s">
        <v>868</v>
      </c>
      <c r="B153" s="338" t="s">
        <v>179</v>
      </c>
      <c r="C153" s="457" t="s">
        <v>1131</v>
      </c>
      <c r="D153" s="341"/>
      <c r="E153" s="187">
        <v>41.320999999999998</v>
      </c>
      <c r="F153" s="403">
        <v>0</v>
      </c>
      <c r="G153" s="403">
        <v>938</v>
      </c>
      <c r="H153" s="403">
        <v>938</v>
      </c>
      <c r="I153" s="324">
        <v>22.700321870235474</v>
      </c>
      <c r="J153" s="384"/>
      <c r="K153" s="200"/>
      <c r="L153" s="403">
        <v>19</v>
      </c>
      <c r="M153" s="324">
        <v>0.45981462210498297</v>
      </c>
      <c r="N153" s="384"/>
      <c r="O153" s="200"/>
      <c r="P153" s="391">
        <v>957</v>
      </c>
      <c r="Q153" s="339">
        <v>23.160136492340456</v>
      </c>
      <c r="R153" s="384"/>
      <c r="T153" s="152"/>
      <c r="U153" s="205"/>
      <c r="V153" s="205"/>
      <c r="W153" s="205"/>
      <c r="X153" s="205"/>
    </row>
    <row r="154" spans="1:24" s="151" customFormat="1" x14ac:dyDescent="0.2">
      <c r="A154" s="337" t="s">
        <v>793</v>
      </c>
      <c r="B154" s="338" t="s">
        <v>105</v>
      </c>
      <c r="C154" s="457" t="s">
        <v>1130</v>
      </c>
      <c r="D154" s="341"/>
      <c r="E154" s="187">
        <v>39.838999999999999</v>
      </c>
      <c r="F154" s="403">
        <v>26</v>
      </c>
      <c r="G154" s="403">
        <v>145</v>
      </c>
      <c r="H154" s="403">
        <v>171</v>
      </c>
      <c r="I154" s="324">
        <v>4.2922764125605566</v>
      </c>
      <c r="J154" s="384"/>
      <c r="K154" s="200"/>
      <c r="L154" s="403">
        <v>8</v>
      </c>
      <c r="M154" s="324">
        <v>0.20080825321920731</v>
      </c>
      <c r="N154" s="384"/>
      <c r="O154" s="200"/>
      <c r="P154" s="391">
        <v>179</v>
      </c>
      <c r="Q154" s="339">
        <v>4.4930846657797634</v>
      </c>
      <c r="R154" s="384"/>
      <c r="T154" s="152"/>
      <c r="U154" s="205"/>
      <c r="V154" s="205"/>
      <c r="W154" s="205"/>
      <c r="X154" s="205"/>
    </row>
    <row r="155" spans="1:24" s="151" customFormat="1" x14ac:dyDescent="0.2">
      <c r="A155" s="337" t="s">
        <v>911</v>
      </c>
      <c r="B155" s="338" t="s">
        <v>222</v>
      </c>
      <c r="C155" s="457" t="s">
        <v>1166</v>
      </c>
      <c r="D155" s="341"/>
      <c r="E155" s="187">
        <v>109.57299999999999</v>
      </c>
      <c r="F155" s="403">
        <v>521</v>
      </c>
      <c r="G155" s="403">
        <v>0</v>
      </c>
      <c r="H155" s="403">
        <v>521</v>
      </c>
      <c r="I155" s="324">
        <v>4.7548209869219606</v>
      </c>
      <c r="J155" s="384"/>
      <c r="K155" s="200"/>
      <c r="L155" s="403">
        <v>422</v>
      </c>
      <c r="M155" s="324">
        <v>3.8513137360481142</v>
      </c>
      <c r="N155" s="384"/>
      <c r="O155" s="200"/>
      <c r="P155" s="391">
        <v>943</v>
      </c>
      <c r="Q155" s="339">
        <v>8.6061347229700758</v>
      </c>
      <c r="R155" s="384"/>
      <c r="T155" s="152"/>
      <c r="U155" s="205"/>
      <c r="V155" s="205"/>
      <c r="W155" s="205"/>
      <c r="X155" s="205"/>
    </row>
    <row r="156" spans="1:24" s="151" customFormat="1" x14ac:dyDescent="0.2">
      <c r="A156" s="337" t="s">
        <v>794</v>
      </c>
      <c r="B156" s="338" t="s">
        <v>106</v>
      </c>
      <c r="C156" s="457" t="s">
        <v>1130</v>
      </c>
      <c r="D156" s="341"/>
      <c r="E156" s="187">
        <v>47.000999999999998</v>
      </c>
      <c r="F156" s="403">
        <v>201</v>
      </c>
      <c r="G156" s="403">
        <v>93</v>
      </c>
      <c r="H156" s="403">
        <v>294</v>
      </c>
      <c r="I156" s="324">
        <v>6.2551860598710665</v>
      </c>
      <c r="J156" s="384"/>
      <c r="K156" s="200"/>
      <c r="L156" s="403">
        <v>189</v>
      </c>
      <c r="M156" s="324">
        <v>4.021191038488543</v>
      </c>
      <c r="N156" s="384"/>
      <c r="O156" s="200"/>
      <c r="P156" s="391">
        <v>483</v>
      </c>
      <c r="Q156" s="339">
        <v>10.27637709835961</v>
      </c>
      <c r="R156" s="384"/>
      <c r="T156" s="152"/>
      <c r="U156" s="205"/>
      <c r="V156" s="205"/>
      <c r="W156" s="205"/>
      <c r="X156" s="205"/>
    </row>
    <row r="157" spans="1:24" s="151" customFormat="1" x14ac:dyDescent="0.2">
      <c r="A157" s="337" t="s">
        <v>955</v>
      </c>
      <c r="B157" s="338" t="s">
        <v>266</v>
      </c>
      <c r="C157" s="457" t="s">
        <v>1128</v>
      </c>
      <c r="D157" s="341"/>
      <c r="E157" s="187">
        <v>57.201999999999998</v>
      </c>
      <c r="F157" s="403">
        <v>22</v>
      </c>
      <c r="G157" s="403">
        <v>100</v>
      </c>
      <c r="H157" s="403">
        <v>122</v>
      </c>
      <c r="I157" s="324">
        <v>2.13279255970071</v>
      </c>
      <c r="J157" s="384"/>
      <c r="K157" s="200"/>
      <c r="L157" s="403">
        <v>0</v>
      </c>
      <c r="M157" s="324">
        <v>0</v>
      </c>
      <c r="N157" s="384"/>
      <c r="O157" s="200"/>
      <c r="P157" s="391">
        <v>122</v>
      </c>
      <c r="Q157" s="339">
        <v>2.13279255970071</v>
      </c>
      <c r="R157" s="384"/>
      <c r="T157" s="152"/>
      <c r="U157" s="205"/>
      <c r="V157" s="205"/>
      <c r="W157" s="205"/>
      <c r="X157" s="205"/>
    </row>
    <row r="158" spans="1:24" s="151" customFormat="1" x14ac:dyDescent="0.2">
      <c r="A158" s="337" t="s">
        <v>912</v>
      </c>
      <c r="B158" s="338" t="s">
        <v>223</v>
      </c>
      <c r="C158" s="457" t="s">
        <v>1166</v>
      </c>
      <c r="D158" s="341"/>
      <c r="E158" s="187">
        <v>103.639</v>
      </c>
      <c r="F158" s="403">
        <v>117</v>
      </c>
      <c r="G158" s="403">
        <v>178</v>
      </c>
      <c r="H158" s="403">
        <v>295</v>
      </c>
      <c r="I158" s="324">
        <v>2.8464188191703896</v>
      </c>
      <c r="J158" s="384"/>
      <c r="K158" s="200"/>
      <c r="L158" s="403">
        <v>0</v>
      </c>
      <c r="M158" s="324">
        <v>0</v>
      </c>
      <c r="N158" s="384"/>
      <c r="O158" s="200"/>
      <c r="P158" s="391">
        <v>295</v>
      </c>
      <c r="Q158" s="339">
        <v>2.8464188191703896</v>
      </c>
      <c r="R158" s="384"/>
      <c r="T158" s="152"/>
      <c r="U158" s="205"/>
      <c r="V158" s="205"/>
      <c r="W158" s="205"/>
      <c r="X158" s="205"/>
    </row>
    <row r="159" spans="1:24" s="151" customFormat="1" x14ac:dyDescent="0.2">
      <c r="A159" s="337" t="s">
        <v>869</v>
      </c>
      <c r="B159" s="338" t="s">
        <v>180</v>
      </c>
      <c r="C159" s="457" t="s">
        <v>1131</v>
      </c>
      <c r="D159" s="341"/>
      <c r="E159" s="187">
        <v>72.88</v>
      </c>
      <c r="F159" s="403">
        <v>93</v>
      </c>
      <c r="G159" s="403">
        <v>176</v>
      </c>
      <c r="H159" s="403">
        <v>269</v>
      </c>
      <c r="I159" s="324">
        <v>3.6909989023051595</v>
      </c>
      <c r="J159" s="384"/>
      <c r="K159" s="200"/>
      <c r="L159" s="403">
        <v>60</v>
      </c>
      <c r="M159" s="324">
        <v>0.82327113062568613</v>
      </c>
      <c r="N159" s="384"/>
      <c r="O159" s="200"/>
      <c r="P159" s="391">
        <v>329</v>
      </c>
      <c r="Q159" s="339">
        <v>4.5142700329308454</v>
      </c>
      <c r="R159" s="384"/>
      <c r="S159" s="314"/>
      <c r="T159" s="152"/>
      <c r="U159" s="205"/>
      <c r="V159" s="205"/>
      <c r="W159" s="205"/>
      <c r="X159" s="205"/>
    </row>
    <row r="160" spans="1:24" s="151" customFormat="1" x14ac:dyDescent="0.2">
      <c r="A160" s="337" t="s">
        <v>728</v>
      </c>
      <c r="B160" s="338" t="s">
        <v>40</v>
      </c>
      <c r="C160" s="457" t="s">
        <v>1129</v>
      </c>
      <c r="D160" s="341"/>
      <c r="E160" s="187">
        <v>34.390999999999998</v>
      </c>
      <c r="F160" s="403">
        <v>16</v>
      </c>
      <c r="G160" s="403">
        <v>130</v>
      </c>
      <c r="H160" s="403">
        <v>146</v>
      </c>
      <c r="I160" s="324">
        <v>4.2452967346107995</v>
      </c>
      <c r="J160" s="384"/>
      <c r="K160" s="200"/>
      <c r="L160" s="403">
        <v>0</v>
      </c>
      <c r="M160" s="324">
        <v>0</v>
      </c>
      <c r="N160" s="384"/>
      <c r="O160" s="200"/>
      <c r="P160" s="391">
        <v>146</v>
      </c>
      <c r="Q160" s="339">
        <v>4.2452967346107995</v>
      </c>
      <c r="R160" s="384"/>
      <c r="T160" s="152"/>
      <c r="U160" s="205"/>
      <c r="V160" s="205"/>
      <c r="W160" s="205"/>
      <c r="X160" s="205"/>
    </row>
    <row r="161" spans="1:24" s="151" customFormat="1" x14ac:dyDescent="0.2">
      <c r="A161" s="337" t="s">
        <v>870</v>
      </c>
      <c r="B161" s="338" t="s">
        <v>181</v>
      </c>
      <c r="C161" s="457" t="s">
        <v>1131</v>
      </c>
      <c r="D161" s="341"/>
      <c r="E161" s="187">
        <v>58.91</v>
      </c>
      <c r="F161" s="403">
        <v>112</v>
      </c>
      <c r="G161" s="403">
        <v>277</v>
      </c>
      <c r="H161" s="403">
        <v>389</v>
      </c>
      <c r="I161" s="324">
        <v>6.6032931590561867</v>
      </c>
      <c r="J161" s="384"/>
      <c r="K161" s="200"/>
      <c r="L161" s="403">
        <v>83</v>
      </c>
      <c r="M161" s="324">
        <v>1.4089288745544049</v>
      </c>
      <c r="N161" s="384"/>
      <c r="O161" s="200"/>
      <c r="P161" s="391">
        <v>472</v>
      </c>
      <c r="Q161" s="339">
        <v>8.0122220336105912</v>
      </c>
      <c r="R161" s="384"/>
      <c r="T161" s="152"/>
      <c r="U161" s="205"/>
      <c r="V161" s="205"/>
      <c r="W161" s="205"/>
      <c r="X161" s="205"/>
    </row>
    <row r="162" spans="1:24" s="151" customFormat="1" x14ac:dyDescent="0.2">
      <c r="A162" s="337" t="s">
        <v>956</v>
      </c>
      <c r="B162" s="338" t="s">
        <v>267</v>
      </c>
      <c r="C162" s="457" t="s">
        <v>1128</v>
      </c>
      <c r="D162" s="335"/>
      <c r="E162" s="187">
        <v>62.518000000000001</v>
      </c>
      <c r="F162" s="403">
        <v>67</v>
      </c>
      <c r="G162" s="403">
        <v>196</v>
      </c>
      <c r="H162" s="403">
        <v>263</v>
      </c>
      <c r="I162" s="324">
        <v>4.2067884449278603</v>
      </c>
      <c r="J162" s="384"/>
      <c r="K162" s="200"/>
      <c r="L162" s="403">
        <v>44</v>
      </c>
      <c r="M162" s="324">
        <v>0.70379730637576376</v>
      </c>
      <c r="N162" s="384"/>
      <c r="O162" s="200"/>
      <c r="P162" s="391">
        <v>307</v>
      </c>
      <c r="Q162" s="339">
        <v>4.9105857513036248</v>
      </c>
      <c r="R162" s="384"/>
      <c r="T162" s="152"/>
      <c r="U162" s="205"/>
      <c r="V162" s="205"/>
      <c r="W162" s="205"/>
      <c r="X162" s="205"/>
    </row>
    <row r="163" spans="1:24" s="151" customFormat="1" x14ac:dyDescent="0.2">
      <c r="A163" s="337" t="s">
        <v>698</v>
      </c>
      <c r="B163" s="338" t="s">
        <v>320</v>
      </c>
      <c r="C163" s="457" t="s">
        <v>1133</v>
      </c>
      <c r="D163" s="335"/>
      <c r="E163" s="187">
        <v>1.012</v>
      </c>
      <c r="F163" s="403">
        <v>0</v>
      </c>
      <c r="G163" s="403">
        <v>0</v>
      </c>
      <c r="H163" s="403">
        <v>0</v>
      </c>
      <c r="I163" s="324">
        <v>0</v>
      </c>
      <c r="J163" s="384"/>
      <c r="K163" s="200"/>
      <c r="L163" s="403">
        <v>3</v>
      </c>
      <c r="M163" s="324">
        <v>2.9644268774703555</v>
      </c>
      <c r="N163" s="384"/>
      <c r="O163" s="200"/>
      <c r="P163" s="392">
        <v>3</v>
      </c>
      <c r="Q163" s="394">
        <v>2.9644268774703555</v>
      </c>
      <c r="R163" s="384"/>
      <c r="T163" s="152"/>
      <c r="U163" s="205"/>
      <c r="V163" s="205"/>
      <c r="W163" s="205"/>
      <c r="X163" s="205"/>
    </row>
    <row r="164" spans="1:24" s="151" customFormat="1" x14ac:dyDescent="0.2">
      <c r="A164" s="337" t="s">
        <v>913</v>
      </c>
      <c r="B164" s="338" t="s">
        <v>224</v>
      </c>
      <c r="C164" s="457" t="s">
        <v>1166</v>
      </c>
      <c r="D164" s="341"/>
      <c r="E164" s="187">
        <v>103.288</v>
      </c>
      <c r="F164" s="403">
        <v>209</v>
      </c>
      <c r="G164" s="403">
        <v>167</v>
      </c>
      <c r="H164" s="403">
        <v>376</v>
      </c>
      <c r="I164" s="324">
        <v>3.6403067152040895</v>
      </c>
      <c r="J164" s="384"/>
      <c r="K164" s="200"/>
      <c r="L164" s="403">
        <v>68</v>
      </c>
      <c r="M164" s="324">
        <v>0.65835334211137797</v>
      </c>
      <c r="N164" s="384"/>
      <c r="O164" s="200"/>
      <c r="P164" s="391">
        <v>444</v>
      </c>
      <c r="Q164" s="339">
        <v>4.2986600573154679</v>
      </c>
      <c r="R164" s="384"/>
      <c r="T164" s="152"/>
      <c r="U164" s="205"/>
      <c r="V164" s="205"/>
      <c r="W164" s="205"/>
      <c r="X164" s="205"/>
    </row>
    <row r="165" spans="1:24" s="151" customFormat="1" x14ac:dyDescent="0.2">
      <c r="A165" s="337" t="s">
        <v>914</v>
      </c>
      <c r="B165" s="338" t="s">
        <v>225</v>
      </c>
      <c r="C165" s="457" t="s">
        <v>1166</v>
      </c>
      <c r="D165" s="341"/>
      <c r="E165" s="187">
        <v>78.847999999999999</v>
      </c>
      <c r="F165" s="403">
        <v>51</v>
      </c>
      <c r="G165" s="403">
        <v>236</v>
      </c>
      <c r="H165" s="403">
        <v>287</v>
      </c>
      <c r="I165" s="324">
        <v>3.6399147727272729</v>
      </c>
      <c r="J165" s="384"/>
      <c r="K165" s="200"/>
      <c r="L165" s="403">
        <v>1</v>
      </c>
      <c r="M165" s="324">
        <v>1.268262987012987E-2</v>
      </c>
      <c r="N165" s="384"/>
      <c r="O165" s="200"/>
      <c r="P165" s="391">
        <v>288</v>
      </c>
      <c r="Q165" s="339">
        <v>3.6525974025974026</v>
      </c>
      <c r="R165" s="384"/>
      <c r="T165" s="152"/>
      <c r="U165" s="205"/>
      <c r="V165" s="205"/>
      <c r="W165" s="205"/>
      <c r="X165" s="205"/>
    </row>
    <row r="166" spans="1:24" s="151" customFormat="1" x14ac:dyDescent="0.2">
      <c r="A166" s="337" t="s">
        <v>795</v>
      </c>
      <c r="B166" s="338" t="s">
        <v>107</v>
      </c>
      <c r="C166" s="457" t="s">
        <v>1130</v>
      </c>
      <c r="D166" s="341"/>
      <c r="E166" s="187">
        <v>41.701000000000001</v>
      </c>
      <c r="F166" s="403">
        <v>78</v>
      </c>
      <c r="G166" s="403">
        <v>90</v>
      </c>
      <c r="H166" s="403">
        <v>168</v>
      </c>
      <c r="I166" s="324">
        <v>4.0286803673772811</v>
      </c>
      <c r="J166" s="384"/>
      <c r="K166" s="200"/>
      <c r="L166" s="403">
        <v>5</v>
      </c>
      <c r="M166" s="324">
        <v>0.11990120141003813</v>
      </c>
      <c r="N166" s="384"/>
      <c r="O166" s="200"/>
      <c r="P166" s="391">
        <v>173</v>
      </c>
      <c r="Q166" s="339">
        <v>4.1485815687873195</v>
      </c>
      <c r="R166" s="384"/>
      <c r="T166" s="152"/>
      <c r="U166" s="205"/>
      <c r="V166" s="205"/>
      <c r="W166" s="205"/>
      <c r="X166" s="205"/>
    </row>
    <row r="167" spans="1:24" s="151" customFormat="1" x14ac:dyDescent="0.2">
      <c r="A167" s="337" t="s">
        <v>871</v>
      </c>
      <c r="B167" s="338" t="s">
        <v>182</v>
      </c>
      <c r="C167" s="457" t="s">
        <v>1131</v>
      </c>
      <c r="D167" s="341"/>
      <c r="E167" s="187">
        <v>64.646000000000001</v>
      </c>
      <c r="F167" s="403">
        <v>96</v>
      </c>
      <c r="G167" s="403">
        <v>269</v>
      </c>
      <c r="H167" s="403">
        <v>365</v>
      </c>
      <c r="I167" s="324">
        <v>5.6461343315905079</v>
      </c>
      <c r="J167" s="384"/>
      <c r="K167" s="200"/>
      <c r="L167" s="403">
        <v>5</v>
      </c>
      <c r="M167" s="324">
        <v>7.7344305912198749E-2</v>
      </c>
      <c r="N167" s="384"/>
      <c r="O167" s="200"/>
      <c r="P167" s="391">
        <v>370</v>
      </c>
      <c r="Q167" s="339">
        <v>5.7234786375027067</v>
      </c>
      <c r="R167" s="384"/>
      <c r="T167" s="152"/>
      <c r="U167" s="205"/>
      <c r="V167" s="205"/>
      <c r="W167" s="205"/>
      <c r="X167" s="205"/>
    </row>
    <row r="168" spans="1:24" s="151" customFormat="1" x14ac:dyDescent="0.2">
      <c r="A168" s="337" t="s">
        <v>761</v>
      </c>
      <c r="B168" s="338" t="s">
        <v>73</v>
      </c>
      <c r="C168" s="457" t="s">
        <v>1132</v>
      </c>
      <c r="D168" s="335"/>
      <c r="E168" s="187">
        <v>114.158</v>
      </c>
      <c r="F168" s="403">
        <v>4677</v>
      </c>
      <c r="G168" s="403">
        <v>358</v>
      </c>
      <c r="H168" s="403">
        <v>5035</v>
      </c>
      <c r="I168" s="324">
        <v>44.105537938646435</v>
      </c>
      <c r="J168" s="384"/>
      <c r="K168" s="200"/>
      <c r="L168" s="403">
        <v>343</v>
      </c>
      <c r="M168" s="324">
        <v>3.0046076490478111</v>
      </c>
      <c r="N168" s="384"/>
      <c r="O168" s="200"/>
      <c r="P168" s="391">
        <v>5378</v>
      </c>
      <c r="Q168" s="339">
        <v>47.110145587694248</v>
      </c>
      <c r="R168" s="384"/>
      <c r="T168" s="152"/>
      <c r="U168" s="205"/>
      <c r="V168" s="205"/>
      <c r="W168" s="205"/>
      <c r="X168" s="205"/>
    </row>
    <row r="169" spans="1:24" s="151" customFormat="1" x14ac:dyDescent="0.2">
      <c r="A169" s="337" t="s">
        <v>915</v>
      </c>
      <c r="B169" s="338" t="s">
        <v>226</v>
      </c>
      <c r="C169" s="457" t="s">
        <v>1166</v>
      </c>
      <c r="D169" s="341"/>
      <c r="E169" s="187">
        <v>68.814999999999998</v>
      </c>
      <c r="F169" s="403">
        <v>354</v>
      </c>
      <c r="G169" s="403">
        <v>0</v>
      </c>
      <c r="H169" s="403">
        <v>354</v>
      </c>
      <c r="I169" s="324">
        <v>5.1442272760299357</v>
      </c>
      <c r="J169" s="384"/>
      <c r="K169" s="200"/>
      <c r="L169" s="403">
        <v>93</v>
      </c>
      <c r="M169" s="324">
        <v>1.3514495386180339</v>
      </c>
      <c r="N169" s="384"/>
      <c r="O169" s="200"/>
      <c r="P169" s="391">
        <v>447</v>
      </c>
      <c r="Q169" s="339">
        <v>6.4956768146479691</v>
      </c>
      <c r="R169" s="384"/>
      <c r="T169" s="152"/>
      <c r="U169" s="205"/>
      <c r="V169" s="205"/>
      <c r="W169" s="205"/>
      <c r="X169" s="205"/>
    </row>
    <row r="170" spans="1:24" s="151" customFormat="1" x14ac:dyDescent="0.2">
      <c r="A170" s="337" t="s">
        <v>762</v>
      </c>
      <c r="B170" s="338" t="s">
        <v>74</v>
      </c>
      <c r="C170" s="457" t="s">
        <v>1132</v>
      </c>
      <c r="D170" s="341"/>
      <c r="E170" s="187">
        <v>179.27799999999999</v>
      </c>
      <c r="F170" s="403">
        <v>1537</v>
      </c>
      <c r="G170" s="403">
        <v>420</v>
      </c>
      <c r="H170" s="403">
        <v>1957</v>
      </c>
      <c r="I170" s="324">
        <v>10.916007541360345</v>
      </c>
      <c r="J170" s="384"/>
      <c r="K170" s="200"/>
      <c r="L170" s="403">
        <v>63</v>
      </c>
      <c r="M170" s="324">
        <v>0.35140954272136016</v>
      </c>
      <c r="N170" s="384"/>
      <c r="O170" s="200"/>
      <c r="P170" s="391">
        <v>2020</v>
      </c>
      <c r="Q170" s="339">
        <v>11.267417084081705</v>
      </c>
      <c r="R170" s="384"/>
      <c r="T170" s="152"/>
      <c r="U170" s="205"/>
      <c r="V170" s="205"/>
      <c r="W170" s="205"/>
      <c r="X170" s="205"/>
    </row>
    <row r="171" spans="1:24" s="151" customFormat="1" x14ac:dyDescent="0.2">
      <c r="A171" s="337" t="s">
        <v>729</v>
      </c>
      <c r="B171" s="338" t="s">
        <v>41</v>
      </c>
      <c r="C171" s="457" t="s">
        <v>1129</v>
      </c>
      <c r="D171" s="341"/>
      <c r="E171" s="187">
        <v>62.610999999999997</v>
      </c>
      <c r="F171" s="403">
        <v>117</v>
      </c>
      <c r="G171" s="403">
        <v>447</v>
      </c>
      <c r="H171" s="403">
        <v>564</v>
      </c>
      <c r="I171" s="324">
        <v>9.0080017888230515</v>
      </c>
      <c r="J171" s="384"/>
      <c r="K171" s="200"/>
      <c r="L171" s="403">
        <v>9</v>
      </c>
      <c r="M171" s="324">
        <v>0.1437447093961125</v>
      </c>
      <c r="N171" s="384"/>
      <c r="O171" s="200"/>
      <c r="P171" s="391">
        <v>573</v>
      </c>
      <c r="Q171" s="339">
        <v>9.151746498219163</v>
      </c>
      <c r="R171" s="384"/>
      <c r="T171" s="152"/>
      <c r="U171" s="205"/>
      <c r="V171" s="205"/>
      <c r="W171" s="205"/>
      <c r="X171" s="205"/>
    </row>
    <row r="172" spans="1:24" s="151" customFormat="1" x14ac:dyDescent="0.2">
      <c r="A172" s="337" t="s">
        <v>916</v>
      </c>
      <c r="B172" s="338" t="s">
        <v>227</v>
      </c>
      <c r="C172" s="457" t="s">
        <v>1166</v>
      </c>
      <c r="D172" s="341"/>
      <c r="E172" s="187">
        <v>140.97200000000001</v>
      </c>
      <c r="F172" s="403">
        <v>503</v>
      </c>
      <c r="G172" s="403">
        <v>647</v>
      </c>
      <c r="H172" s="403">
        <v>1150</v>
      </c>
      <c r="I172" s="324">
        <v>8.1576483273274114</v>
      </c>
      <c r="J172" s="384"/>
      <c r="K172" s="200"/>
      <c r="L172" s="403">
        <v>274</v>
      </c>
      <c r="M172" s="324">
        <v>1.9436483840762704</v>
      </c>
      <c r="N172" s="384"/>
      <c r="O172" s="200"/>
      <c r="P172" s="391">
        <v>1424</v>
      </c>
      <c r="Q172" s="339">
        <v>10.101296711403682</v>
      </c>
      <c r="R172" s="384"/>
      <c r="T172" s="152"/>
      <c r="U172" s="205"/>
      <c r="V172" s="205"/>
      <c r="W172" s="205"/>
      <c r="X172" s="205"/>
    </row>
    <row r="173" spans="1:24" s="151" customFormat="1" x14ac:dyDescent="0.2">
      <c r="A173" s="337" t="s">
        <v>730</v>
      </c>
      <c r="B173" s="338" t="s">
        <v>42</v>
      </c>
      <c r="C173" s="457" t="s">
        <v>1129</v>
      </c>
      <c r="D173" s="341"/>
      <c r="E173" s="187">
        <v>59.491999999999997</v>
      </c>
      <c r="F173" s="403">
        <v>270</v>
      </c>
      <c r="G173" s="403">
        <v>392</v>
      </c>
      <c r="H173" s="403">
        <v>662</v>
      </c>
      <c r="I173" s="324">
        <v>11.127546560882136</v>
      </c>
      <c r="J173" s="384"/>
      <c r="K173" s="200"/>
      <c r="L173" s="403">
        <v>133</v>
      </c>
      <c r="M173" s="324">
        <v>2.2355947018086466</v>
      </c>
      <c r="N173" s="384"/>
      <c r="O173" s="200"/>
      <c r="P173" s="391">
        <v>795</v>
      </c>
      <c r="Q173" s="339">
        <v>13.363141262690782</v>
      </c>
      <c r="R173" s="384"/>
      <c r="T173" s="152"/>
      <c r="U173" s="205"/>
      <c r="V173" s="205"/>
      <c r="W173" s="205"/>
      <c r="X173" s="205"/>
    </row>
    <row r="174" spans="1:24" s="151" customFormat="1" x14ac:dyDescent="0.2">
      <c r="A174" s="337" t="s">
        <v>763</v>
      </c>
      <c r="B174" s="338" t="s">
        <v>75</v>
      </c>
      <c r="C174" s="457" t="s">
        <v>1132</v>
      </c>
      <c r="D174" s="341"/>
      <c r="E174" s="187">
        <v>328.5</v>
      </c>
      <c r="F174" s="403">
        <v>2244</v>
      </c>
      <c r="G174" s="403">
        <v>6124</v>
      </c>
      <c r="H174" s="403">
        <v>8368</v>
      </c>
      <c r="I174" s="324">
        <v>25.473363774733638</v>
      </c>
      <c r="J174" s="384"/>
      <c r="K174" s="200"/>
      <c r="L174" s="403">
        <v>0</v>
      </c>
      <c r="M174" s="324">
        <v>0</v>
      </c>
      <c r="N174" s="384"/>
      <c r="O174" s="200"/>
      <c r="P174" s="391">
        <v>8368</v>
      </c>
      <c r="Q174" s="339">
        <v>25.473363774733638</v>
      </c>
      <c r="R174" s="384"/>
      <c r="T174" s="152"/>
      <c r="U174" s="205"/>
      <c r="V174" s="205"/>
      <c r="W174" s="205"/>
      <c r="X174" s="205"/>
    </row>
    <row r="175" spans="1:24" s="151" customFormat="1" x14ac:dyDescent="0.2">
      <c r="A175" s="337" t="s">
        <v>796</v>
      </c>
      <c r="B175" s="338" t="s">
        <v>108</v>
      </c>
      <c r="C175" s="457" t="s">
        <v>1130</v>
      </c>
      <c r="D175" s="335"/>
      <c r="E175" s="187">
        <v>128.292</v>
      </c>
      <c r="F175" s="403">
        <v>920</v>
      </c>
      <c r="G175" s="403">
        <v>1534</v>
      </c>
      <c r="H175" s="403">
        <v>2454</v>
      </c>
      <c r="I175" s="324">
        <v>19.128238705453185</v>
      </c>
      <c r="J175" s="384"/>
      <c r="K175" s="200"/>
      <c r="L175" s="403">
        <v>135</v>
      </c>
      <c r="M175" s="324">
        <v>1.0522869703488915</v>
      </c>
      <c r="N175" s="384"/>
      <c r="O175" s="200"/>
      <c r="P175" s="391">
        <v>2589</v>
      </c>
      <c r="Q175" s="339">
        <v>20.180525675802077</v>
      </c>
      <c r="R175" s="384"/>
      <c r="T175" s="152"/>
      <c r="U175" s="205"/>
      <c r="V175" s="205"/>
      <c r="W175" s="205"/>
      <c r="X175" s="205"/>
    </row>
    <row r="176" spans="1:24" s="151" customFormat="1" x14ac:dyDescent="0.2">
      <c r="A176" s="337" t="s">
        <v>957</v>
      </c>
      <c r="B176" s="336" t="s">
        <v>268</v>
      </c>
      <c r="C176" s="457" t="s">
        <v>1128</v>
      </c>
      <c r="D176" s="341"/>
      <c r="E176" s="187">
        <v>44.018000000000001</v>
      </c>
      <c r="F176" s="403">
        <v>198</v>
      </c>
      <c r="G176" s="403">
        <v>107</v>
      </c>
      <c r="H176" s="403">
        <v>305</v>
      </c>
      <c r="I176" s="324">
        <v>6.9289835976191556</v>
      </c>
      <c r="J176" s="384"/>
      <c r="K176" s="200"/>
      <c r="L176" s="403">
        <v>27</v>
      </c>
      <c r="M176" s="324">
        <v>0.61338543323185968</v>
      </c>
      <c r="N176" s="384"/>
      <c r="O176" s="200"/>
      <c r="P176" s="391">
        <v>332</v>
      </c>
      <c r="Q176" s="339">
        <v>7.542369030851015</v>
      </c>
      <c r="R176" s="384"/>
      <c r="T176" s="152"/>
      <c r="U176" s="205"/>
      <c r="V176" s="205"/>
      <c r="W176" s="205"/>
      <c r="X176" s="205"/>
    </row>
    <row r="177" spans="1:26" s="151" customFormat="1" x14ac:dyDescent="0.2">
      <c r="A177" s="337" t="s">
        <v>917</v>
      </c>
      <c r="B177" s="338" t="s">
        <v>228</v>
      </c>
      <c r="C177" s="457" t="s">
        <v>1166</v>
      </c>
      <c r="D177" s="341"/>
      <c r="E177" s="187">
        <v>126.99299999999999</v>
      </c>
      <c r="F177" s="403">
        <v>128</v>
      </c>
      <c r="G177" s="403">
        <v>640</v>
      </c>
      <c r="H177" s="403">
        <v>768</v>
      </c>
      <c r="I177" s="324">
        <v>6.0475774255273915</v>
      </c>
      <c r="J177" s="384"/>
      <c r="K177" s="200"/>
      <c r="L177" s="403">
        <v>43</v>
      </c>
      <c r="M177" s="324">
        <v>0.33860134023135136</v>
      </c>
      <c r="N177" s="384"/>
      <c r="O177" s="200"/>
      <c r="P177" s="391">
        <v>811</v>
      </c>
      <c r="Q177" s="339">
        <v>6.3861787657587428</v>
      </c>
      <c r="R177" s="384"/>
      <c r="T177" s="152"/>
      <c r="U177" s="205"/>
      <c r="V177" s="205"/>
      <c r="W177" s="205"/>
      <c r="X177" s="205"/>
    </row>
    <row r="178" spans="1:26" s="151" customFormat="1" x14ac:dyDescent="0.2">
      <c r="A178" s="337" t="s">
        <v>823</v>
      </c>
      <c r="B178" s="338" t="s">
        <v>135</v>
      </c>
      <c r="C178" s="457" t="s">
        <v>1134</v>
      </c>
      <c r="D178" s="341"/>
      <c r="E178" s="187">
        <v>42.585000000000001</v>
      </c>
      <c r="F178" s="403">
        <v>25</v>
      </c>
      <c r="G178" s="403">
        <v>107</v>
      </c>
      <c r="H178" s="403">
        <v>132</v>
      </c>
      <c r="I178" s="324">
        <v>3.0996829869672418</v>
      </c>
      <c r="J178" s="384"/>
      <c r="K178" s="200"/>
      <c r="L178" s="403">
        <v>0</v>
      </c>
      <c r="M178" s="324">
        <v>0</v>
      </c>
      <c r="N178" s="384"/>
      <c r="O178" s="200"/>
      <c r="P178" s="391">
        <v>132</v>
      </c>
      <c r="Q178" s="339">
        <v>3.0996829869672418</v>
      </c>
      <c r="R178" s="384"/>
      <c r="T178" s="152"/>
      <c r="U178" s="205"/>
      <c r="V178" s="205"/>
      <c r="W178" s="205"/>
      <c r="X178" s="205"/>
    </row>
    <row r="179" spans="1:26" s="151" customFormat="1" x14ac:dyDescent="0.2">
      <c r="A179" s="337" t="s">
        <v>797</v>
      </c>
      <c r="B179" s="338" t="s">
        <v>109</v>
      </c>
      <c r="C179" s="457" t="s">
        <v>1130</v>
      </c>
      <c r="D179" s="341"/>
      <c r="E179" s="187">
        <v>41.161000000000001</v>
      </c>
      <c r="F179" s="403">
        <v>479</v>
      </c>
      <c r="G179" s="403">
        <v>167</v>
      </c>
      <c r="H179" s="403">
        <v>646</v>
      </c>
      <c r="I179" s="324">
        <v>15.694468064429921</v>
      </c>
      <c r="J179" s="384"/>
      <c r="K179" s="200"/>
      <c r="L179" s="403">
        <v>19</v>
      </c>
      <c r="M179" s="324">
        <v>0.46160200189499767</v>
      </c>
      <c r="N179" s="384"/>
      <c r="O179" s="200"/>
      <c r="P179" s="391">
        <v>665</v>
      </c>
      <c r="Q179" s="339">
        <v>16.156070066324919</v>
      </c>
      <c r="R179" s="384"/>
      <c r="T179" s="152"/>
      <c r="U179" s="205"/>
      <c r="V179" s="205"/>
      <c r="W179" s="205"/>
      <c r="X179" s="205"/>
    </row>
    <row r="180" spans="1:26" s="151" customFormat="1" x14ac:dyDescent="0.2">
      <c r="A180" s="337" t="s">
        <v>731</v>
      </c>
      <c r="B180" s="338" t="s">
        <v>43</v>
      </c>
      <c r="C180" s="457" t="s">
        <v>1129</v>
      </c>
      <c r="D180" s="341"/>
      <c r="E180" s="187">
        <v>214.185</v>
      </c>
      <c r="F180" s="403">
        <v>403</v>
      </c>
      <c r="G180" s="403">
        <v>1290</v>
      </c>
      <c r="H180" s="403">
        <v>1693</v>
      </c>
      <c r="I180" s="324">
        <v>7.904381726077923</v>
      </c>
      <c r="J180" s="384"/>
      <c r="K180" s="200"/>
      <c r="L180" s="403">
        <v>132</v>
      </c>
      <c r="M180" s="324">
        <v>0.61628965613838504</v>
      </c>
      <c r="N180" s="384"/>
      <c r="O180" s="200"/>
      <c r="P180" s="391">
        <v>1825</v>
      </c>
      <c r="Q180" s="339">
        <v>8.5206713822163085</v>
      </c>
      <c r="R180" s="384"/>
      <c r="T180" s="152"/>
      <c r="U180" s="205"/>
      <c r="V180" s="205"/>
      <c r="W180" s="205"/>
      <c r="X180" s="205"/>
    </row>
    <row r="181" spans="1:26" s="151" customFormat="1" x14ac:dyDescent="0.2">
      <c r="A181" s="337" t="s">
        <v>872</v>
      </c>
      <c r="B181" s="338" t="s">
        <v>183</v>
      </c>
      <c r="C181" s="457" t="s">
        <v>1131</v>
      </c>
      <c r="D181" s="335"/>
      <c r="E181" s="187">
        <v>79.162999999999997</v>
      </c>
      <c r="F181" s="403">
        <v>328</v>
      </c>
      <c r="G181" s="403">
        <v>0</v>
      </c>
      <c r="H181" s="403">
        <v>328</v>
      </c>
      <c r="I181" s="324">
        <v>4.1433497972537676</v>
      </c>
      <c r="J181" s="384"/>
      <c r="K181" s="200"/>
      <c r="L181" s="403">
        <v>95</v>
      </c>
      <c r="M181" s="324">
        <v>1.2000555815216705</v>
      </c>
      <c r="N181" s="384"/>
      <c r="O181" s="200"/>
      <c r="P181" s="391">
        <v>423</v>
      </c>
      <c r="Q181" s="339">
        <v>5.3434053787754383</v>
      </c>
      <c r="R181" s="384"/>
      <c r="T181" s="152"/>
      <c r="U181" s="205"/>
      <c r="V181" s="205"/>
      <c r="W181" s="205"/>
      <c r="X181" s="205"/>
    </row>
    <row r="182" spans="1:26" s="151" customFormat="1" x14ac:dyDescent="0.2">
      <c r="A182" s="337" t="s">
        <v>958</v>
      </c>
      <c r="B182" s="336" t="s">
        <v>269</v>
      </c>
      <c r="C182" s="457" t="s">
        <v>1128</v>
      </c>
      <c r="D182" s="341"/>
      <c r="E182" s="187">
        <v>67.325999999999993</v>
      </c>
      <c r="F182" s="403">
        <v>138</v>
      </c>
      <c r="G182" s="403">
        <v>15</v>
      </c>
      <c r="H182" s="403">
        <v>153</v>
      </c>
      <c r="I182" s="324">
        <v>2.2725247304161842</v>
      </c>
      <c r="J182" s="384"/>
      <c r="K182" s="200"/>
      <c r="L182" s="403">
        <v>138</v>
      </c>
      <c r="M182" s="324">
        <v>2.049728188218519</v>
      </c>
      <c r="N182" s="384"/>
      <c r="O182" s="200"/>
      <c r="P182" s="391">
        <v>291</v>
      </c>
      <c r="Q182" s="339">
        <v>4.3222529186347032</v>
      </c>
      <c r="R182" s="384"/>
      <c r="T182" s="152"/>
      <c r="U182" s="205"/>
      <c r="V182" s="205"/>
      <c r="W182" s="205"/>
      <c r="X182" s="205"/>
    </row>
    <row r="183" spans="1:26" s="151" customFormat="1" x14ac:dyDescent="0.2">
      <c r="A183" s="337" t="s">
        <v>873</v>
      </c>
      <c r="B183" s="338" t="s">
        <v>184</v>
      </c>
      <c r="C183" s="457" t="s">
        <v>1131</v>
      </c>
      <c r="D183" s="341"/>
      <c r="E183" s="187">
        <v>26.693999999999999</v>
      </c>
      <c r="F183" s="403">
        <v>53</v>
      </c>
      <c r="G183" s="403">
        <v>67</v>
      </c>
      <c r="H183" s="403">
        <v>120</v>
      </c>
      <c r="I183" s="324">
        <v>4.4953922229714545</v>
      </c>
      <c r="J183" s="384"/>
      <c r="K183" s="200"/>
      <c r="L183" s="403">
        <v>17</v>
      </c>
      <c r="M183" s="324">
        <v>0.63684723158762269</v>
      </c>
      <c r="N183" s="384"/>
      <c r="O183" s="200"/>
      <c r="P183" s="391">
        <v>137</v>
      </c>
      <c r="Q183" s="339">
        <v>5.1322394545590768</v>
      </c>
      <c r="R183" s="384"/>
      <c r="T183" s="152"/>
      <c r="U183" s="205"/>
      <c r="V183" s="205"/>
      <c r="W183" s="205"/>
      <c r="X183" s="205"/>
    </row>
    <row r="184" spans="1:26" s="151" customFormat="1" x14ac:dyDescent="0.2">
      <c r="A184" s="337" t="s">
        <v>824</v>
      </c>
      <c r="B184" s="338" t="s">
        <v>136</v>
      </c>
      <c r="C184" s="457" t="s">
        <v>1134</v>
      </c>
      <c r="D184" s="341"/>
      <c r="E184" s="187">
        <v>33.268000000000001</v>
      </c>
      <c r="F184" s="403">
        <v>13</v>
      </c>
      <c r="G184" s="403">
        <v>179</v>
      </c>
      <c r="H184" s="403">
        <v>192</v>
      </c>
      <c r="I184" s="324">
        <v>5.7713117710713</v>
      </c>
      <c r="J184" s="384"/>
      <c r="K184" s="200"/>
      <c r="L184" s="403">
        <v>2</v>
      </c>
      <c r="M184" s="324">
        <v>6.011783094865937E-2</v>
      </c>
      <c r="N184" s="384"/>
      <c r="O184" s="200"/>
      <c r="P184" s="391">
        <v>194</v>
      </c>
      <c r="Q184" s="339">
        <v>5.8314296020199592</v>
      </c>
      <c r="R184" s="384"/>
      <c r="T184" s="152"/>
      <c r="U184" s="205"/>
      <c r="V184" s="205"/>
      <c r="W184" s="205"/>
      <c r="X184" s="205"/>
    </row>
    <row r="185" spans="1:26" s="151" customFormat="1" x14ac:dyDescent="0.2">
      <c r="A185" s="337" t="s">
        <v>732</v>
      </c>
      <c r="B185" s="338" t="s">
        <v>44</v>
      </c>
      <c r="C185" s="457" t="s">
        <v>1129</v>
      </c>
      <c r="D185" s="341"/>
      <c r="E185" s="187">
        <v>216.69499999999999</v>
      </c>
      <c r="F185" s="403">
        <v>936</v>
      </c>
      <c r="G185" s="403">
        <v>767</v>
      </c>
      <c r="H185" s="403">
        <v>1703</v>
      </c>
      <c r="I185" s="324">
        <v>7.8589722882392303</v>
      </c>
      <c r="J185" s="384"/>
      <c r="K185" s="200"/>
      <c r="L185" s="403">
        <v>13</v>
      </c>
      <c r="M185" s="324">
        <v>5.9992154872055198E-2</v>
      </c>
      <c r="N185" s="384"/>
      <c r="O185" s="200"/>
      <c r="P185" s="391">
        <v>1716</v>
      </c>
      <c r="Q185" s="339">
        <v>7.9189644431112853</v>
      </c>
      <c r="R185" s="384"/>
      <c r="T185" s="152"/>
      <c r="U185" s="205"/>
      <c r="V185" s="205"/>
      <c r="W185" s="205"/>
      <c r="X185" s="205"/>
      <c r="Z185" s="314"/>
    </row>
    <row r="186" spans="1:26" s="151" customFormat="1" x14ac:dyDescent="0.2">
      <c r="A186" s="337" t="s">
        <v>798</v>
      </c>
      <c r="B186" s="338" t="s">
        <v>110</v>
      </c>
      <c r="C186" s="457" t="s">
        <v>1130</v>
      </c>
      <c r="D186" s="341"/>
      <c r="E186" s="187">
        <v>46.246000000000002</v>
      </c>
      <c r="F186" s="403">
        <v>438</v>
      </c>
      <c r="G186" s="403">
        <v>103</v>
      </c>
      <c r="H186" s="403">
        <v>541</v>
      </c>
      <c r="I186" s="324">
        <v>11.698309042944254</v>
      </c>
      <c r="J186" s="384"/>
      <c r="K186" s="200"/>
      <c r="L186" s="403">
        <v>0</v>
      </c>
      <c r="M186" s="324">
        <v>0</v>
      </c>
      <c r="N186" s="384"/>
      <c r="O186" s="200"/>
      <c r="P186" s="391">
        <v>541</v>
      </c>
      <c r="Q186" s="339">
        <v>11.698309042944254</v>
      </c>
      <c r="R186" s="384"/>
      <c r="T186" s="152"/>
      <c r="U186" s="205"/>
      <c r="V186" s="205"/>
      <c r="W186" s="205"/>
      <c r="X186" s="205"/>
    </row>
    <row r="187" spans="1:26" s="151" customFormat="1" x14ac:dyDescent="0.2">
      <c r="A187" s="337" t="s">
        <v>959</v>
      </c>
      <c r="B187" s="338" t="s">
        <v>270</v>
      </c>
      <c r="C187" s="457" t="s">
        <v>1128</v>
      </c>
      <c r="D187" s="335"/>
      <c r="E187" s="187">
        <v>112.642</v>
      </c>
      <c r="F187" s="403">
        <v>148</v>
      </c>
      <c r="G187" s="403">
        <v>193</v>
      </c>
      <c r="H187" s="403">
        <v>341</v>
      </c>
      <c r="I187" s="324">
        <v>3.0272899984020172</v>
      </c>
      <c r="J187" s="384"/>
      <c r="K187" s="200"/>
      <c r="L187" s="403">
        <v>14</v>
      </c>
      <c r="M187" s="324">
        <v>0.12428756591679836</v>
      </c>
      <c r="N187" s="384"/>
      <c r="O187" s="200"/>
      <c r="P187" s="391">
        <v>355</v>
      </c>
      <c r="Q187" s="339">
        <v>3.1515775643188153</v>
      </c>
      <c r="R187" s="384"/>
      <c r="T187" s="152"/>
      <c r="U187" s="205"/>
      <c r="V187" s="205"/>
      <c r="W187" s="205"/>
      <c r="X187" s="205"/>
    </row>
    <row r="188" spans="1:26" s="151" customFormat="1" x14ac:dyDescent="0.2">
      <c r="A188" s="337" t="s">
        <v>799</v>
      </c>
      <c r="B188" s="338" t="s">
        <v>111</v>
      </c>
      <c r="C188" s="457" t="s">
        <v>1130</v>
      </c>
      <c r="D188" s="341"/>
      <c r="E188" s="187">
        <v>22.082999999999998</v>
      </c>
      <c r="F188" s="403">
        <v>52</v>
      </c>
      <c r="G188" s="403">
        <v>13</v>
      </c>
      <c r="H188" s="403">
        <v>65</v>
      </c>
      <c r="I188" s="324">
        <v>2.9434406557080108</v>
      </c>
      <c r="J188" s="384"/>
      <c r="K188" s="200"/>
      <c r="L188" s="403">
        <v>0</v>
      </c>
      <c r="M188" s="324">
        <v>0</v>
      </c>
      <c r="N188" s="384"/>
      <c r="O188" s="200"/>
      <c r="P188" s="391">
        <v>65</v>
      </c>
      <c r="Q188" s="339">
        <v>2.9434406557080108</v>
      </c>
      <c r="R188" s="384"/>
      <c r="T188" s="152"/>
      <c r="U188" s="205"/>
      <c r="V188" s="205"/>
      <c r="W188" s="205"/>
      <c r="X188" s="205"/>
    </row>
    <row r="189" spans="1:26" s="151" customFormat="1" x14ac:dyDescent="0.2">
      <c r="A189" s="337" t="s">
        <v>1009</v>
      </c>
      <c r="B189" s="338" t="s">
        <v>321</v>
      </c>
      <c r="C189" s="457" t="s">
        <v>1133</v>
      </c>
      <c r="D189" s="341"/>
      <c r="E189" s="187">
        <v>47.896000000000001</v>
      </c>
      <c r="F189" s="403">
        <v>81</v>
      </c>
      <c r="G189" s="403">
        <v>138</v>
      </c>
      <c r="H189" s="403">
        <v>219</v>
      </c>
      <c r="I189" s="324">
        <v>4.5724068815767493</v>
      </c>
      <c r="J189" s="384"/>
      <c r="K189" s="200"/>
      <c r="L189" s="403">
        <v>44</v>
      </c>
      <c r="M189" s="324">
        <v>0.91865709036245191</v>
      </c>
      <c r="N189" s="384"/>
      <c r="O189" s="200"/>
      <c r="P189" s="391">
        <v>263</v>
      </c>
      <c r="Q189" s="339">
        <v>5.4910639719392016</v>
      </c>
      <c r="R189" s="384"/>
      <c r="T189" s="152"/>
      <c r="U189" s="205"/>
      <c r="V189" s="205"/>
      <c r="W189" s="205"/>
      <c r="X189" s="205"/>
    </row>
    <row r="190" spans="1:26" s="151" customFormat="1" x14ac:dyDescent="0.2">
      <c r="A190" s="337" t="s">
        <v>918</v>
      </c>
      <c r="B190" s="336" t="s">
        <v>229</v>
      </c>
      <c r="C190" s="457" t="s">
        <v>1166</v>
      </c>
      <c r="D190" s="341"/>
      <c r="E190" s="187">
        <v>82.600999999999999</v>
      </c>
      <c r="F190" s="403">
        <v>230</v>
      </c>
      <c r="G190" s="403">
        <v>328</v>
      </c>
      <c r="H190" s="403">
        <v>558</v>
      </c>
      <c r="I190" s="324">
        <v>6.7553661577946995</v>
      </c>
      <c r="J190" s="384"/>
      <c r="K190" s="200"/>
      <c r="L190" s="403">
        <v>3</v>
      </c>
      <c r="M190" s="324">
        <v>3.6319172891369357E-2</v>
      </c>
      <c r="N190" s="384"/>
      <c r="O190" s="200"/>
      <c r="P190" s="391">
        <v>561</v>
      </c>
      <c r="Q190" s="339">
        <v>6.7916853306860689</v>
      </c>
      <c r="R190" s="384"/>
      <c r="T190" s="152"/>
      <c r="U190" s="205"/>
      <c r="V190" s="205"/>
      <c r="W190" s="205"/>
      <c r="X190" s="205"/>
    </row>
    <row r="191" spans="1:26" s="151" customFormat="1" x14ac:dyDescent="0.2">
      <c r="A191" s="337" t="s">
        <v>1010</v>
      </c>
      <c r="B191" s="338" t="s">
        <v>322</v>
      </c>
      <c r="C191" s="457" t="s">
        <v>1133</v>
      </c>
      <c r="D191" s="341"/>
      <c r="E191" s="187">
        <v>33.856999999999999</v>
      </c>
      <c r="F191" s="403">
        <v>179</v>
      </c>
      <c r="G191" s="403">
        <v>94</v>
      </c>
      <c r="H191" s="403">
        <v>273</v>
      </c>
      <c r="I191" s="324">
        <v>8.0633251617095425</v>
      </c>
      <c r="J191" s="384"/>
      <c r="K191" s="200"/>
      <c r="L191" s="403">
        <v>28</v>
      </c>
      <c r="M191" s="324">
        <v>0.82700770889328645</v>
      </c>
      <c r="N191" s="384"/>
      <c r="O191" s="200"/>
      <c r="P191" s="391">
        <v>301</v>
      </c>
      <c r="Q191" s="339">
        <v>8.8903328706028297</v>
      </c>
      <c r="R191" s="384"/>
      <c r="T191" s="152"/>
      <c r="U191" s="205"/>
      <c r="V191" s="205"/>
      <c r="W191" s="205"/>
      <c r="X191" s="205"/>
    </row>
    <row r="192" spans="1:26" s="151" customFormat="1" x14ac:dyDescent="0.2">
      <c r="A192" s="337" t="s">
        <v>874</v>
      </c>
      <c r="B192" s="338" t="s">
        <v>185</v>
      </c>
      <c r="C192" s="457" t="s">
        <v>1131</v>
      </c>
      <c r="D192" s="341"/>
      <c r="E192" s="187">
        <v>42.371000000000002</v>
      </c>
      <c r="F192" s="403">
        <v>120</v>
      </c>
      <c r="G192" s="403">
        <v>36</v>
      </c>
      <c r="H192" s="403">
        <v>156</v>
      </c>
      <c r="I192" s="324">
        <v>3.681763470298081</v>
      </c>
      <c r="J192" s="384"/>
      <c r="K192" s="200"/>
      <c r="L192" s="403">
        <v>6</v>
      </c>
      <c r="M192" s="324">
        <v>0.14160628731915698</v>
      </c>
      <c r="N192" s="384"/>
      <c r="O192" s="200"/>
      <c r="P192" s="391">
        <v>162</v>
      </c>
      <c r="Q192" s="339">
        <v>3.8233697576172379</v>
      </c>
      <c r="R192" s="384"/>
      <c r="T192" s="152"/>
      <c r="U192" s="205"/>
      <c r="V192" s="205"/>
      <c r="W192" s="205"/>
      <c r="X192" s="205"/>
    </row>
    <row r="193" spans="1:24" s="151" customFormat="1" x14ac:dyDescent="0.2">
      <c r="A193" s="337" t="s">
        <v>960</v>
      </c>
      <c r="B193" s="338" t="s">
        <v>271</v>
      </c>
      <c r="C193" s="457" t="s">
        <v>1128</v>
      </c>
      <c r="D193" s="341"/>
      <c r="E193" s="187">
        <v>60.42</v>
      </c>
      <c r="F193" s="403">
        <v>24</v>
      </c>
      <c r="G193" s="403">
        <v>102</v>
      </c>
      <c r="H193" s="403">
        <v>126</v>
      </c>
      <c r="I193" s="324">
        <v>2.0854021847070507</v>
      </c>
      <c r="J193" s="384"/>
      <c r="K193" s="200"/>
      <c r="L193" s="403">
        <v>31</v>
      </c>
      <c r="M193" s="324">
        <v>0.51307514068189342</v>
      </c>
      <c r="N193" s="384"/>
      <c r="O193" s="200"/>
      <c r="P193" s="391">
        <v>157</v>
      </c>
      <c r="Q193" s="339">
        <v>2.5984773253889442</v>
      </c>
      <c r="R193" s="384"/>
      <c r="T193" s="152"/>
      <c r="U193" s="205"/>
      <c r="V193" s="205"/>
      <c r="W193" s="205"/>
      <c r="X193" s="205"/>
    </row>
    <row r="194" spans="1:24" s="151" customFormat="1" x14ac:dyDescent="0.2">
      <c r="A194" s="337" t="s">
        <v>704</v>
      </c>
      <c r="B194" s="336" t="s">
        <v>15</v>
      </c>
      <c r="C194" s="457" t="s">
        <v>1135</v>
      </c>
      <c r="D194" s="342"/>
      <c r="E194" s="187">
        <v>57.945999999999998</v>
      </c>
      <c r="F194" s="403">
        <v>12</v>
      </c>
      <c r="G194" s="403">
        <v>400</v>
      </c>
      <c r="H194" s="403">
        <v>412</v>
      </c>
      <c r="I194" s="324">
        <v>7.1100679943395582</v>
      </c>
      <c r="J194" s="384"/>
      <c r="K194" s="200"/>
      <c r="L194" s="403">
        <v>0</v>
      </c>
      <c r="M194" s="324">
        <v>0</v>
      </c>
      <c r="N194" s="384"/>
      <c r="O194" s="200"/>
      <c r="P194" s="391">
        <v>412</v>
      </c>
      <c r="Q194" s="339">
        <v>7.1100679943395582</v>
      </c>
      <c r="R194" s="384"/>
      <c r="T194" s="152"/>
      <c r="U194" s="205"/>
      <c r="V194" s="205"/>
      <c r="W194" s="205"/>
      <c r="X194" s="205"/>
    </row>
    <row r="195" spans="1:24" s="151" customFormat="1" x14ac:dyDescent="0.2">
      <c r="A195" s="337" t="s">
        <v>961</v>
      </c>
      <c r="B195" s="338" t="s">
        <v>272</v>
      </c>
      <c r="C195" s="457" t="s">
        <v>1128</v>
      </c>
      <c r="D195" s="335"/>
      <c r="E195" s="187">
        <v>104.879</v>
      </c>
      <c r="F195" s="403">
        <v>131</v>
      </c>
      <c r="G195" s="403">
        <v>56</v>
      </c>
      <c r="H195" s="403">
        <v>187</v>
      </c>
      <c r="I195" s="324">
        <v>1.7830070843543511</v>
      </c>
      <c r="J195" s="384"/>
      <c r="K195" s="200"/>
      <c r="L195" s="403">
        <v>120</v>
      </c>
      <c r="M195" s="324">
        <v>1.1441756691043965</v>
      </c>
      <c r="N195" s="384"/>
      <c r="O195" s="200"/>
      <c r="P195" s="391">
        <v>307</v>
      </c>
      <c r="Q195" s="339">
        <v>2.9271827534587476</v>
      </c>
      <c r="R195" s="384"/>
      <c r="T195" s="152"/>
      <c r="U195" s="205"/>
      <c r="V195" s="205"/>
      <c r="W195" s="205"/>
      <c r="X195" s="205"/>
    </row>
    <row r="196" spans="1:24" s="151" customFormat="1" x14ac:dyDescent="0.2">
      <c r="A196" s="337" t="s">
        <v>962</v>
      </c>
      <c r="B196" s="338" t="s">
        <v>273</v>
      </c>
      <c r="C196" s="457" t="s">
        <v>1128</v>
      </c>
      <c r="D196" s="341"/>
      <c r="E196" s="187">
        <v>36.682000000000002</v>
      </c>
      <c r="F196" s="403">
        <v>2</v>
      </c>
      <c r="G196" s="403">
        <v>108</v>
      </c>
      <c r="H196" s="403">
        <v>110</v>
      </c>
      <c r="I196" s="324">
        <v>2.9987459789542554</v>
      </c>
      <c r="J196" s="384"/>
      <c r="K196" s="200"/>
      <c r="L196" s="403">
        <v>0</v>
      </c>
      <c r="M196" s="324">
        <v>0</v>
      </c>
      <c r="N196" s="384"/>
      <c r="O196" s="200"/>
      <c r="P196" s="391">
        <v>110</v>
      </c>
      <c r="Q196" s="339">
        <v>2.9987459789542554</v>
      </c>
      <c r="R196" s="384"/>
      <c r="T196" s="152"/>
      <c r="U196" s="205"/>
      <c r="V196" s="205"/>
      <c r="W196" s="205"/>
      <c r="X196" s="205"/>
    </row>
    <row r="197" spans="1:24" s="151" customFormat="1" x14ac:dyDescent="0.2">
      <c r="A197" s="337" t="s">
        <v>963</v>
      </c>
      <c r="B197" s="338" t="s">
        <v>274</v>
      </c>
      <c r="C197" s="457" t="s">
        <v>1128</v>
      </c>
      <c r="D197" s="341"/>
      <c r="E197" s="187">
        <v>78.921999999999997</v>
      </c>
      <c r="F197" s="403">
        <v>13</v>
      </c>
      <c r="G197" s="403">
        <v>162</v>
      </c>
      <c r="H197" s="403">
        <v>175</v>
      </c>
      <c r="I197" s="324">
        <v>2.2173791845112896</v>
      </c>
      <c r="J197" s="384"/>
      <c r="K197" s="200"/>
      <c r="L197" s="403">
        <v>10</v>
      </c>
      <c r="M197" s="324">
        <v>0.12670738197207371</v>
      </c>
      <c r="N197" s="384"/>
      <c r="O197" s="200"/>
      <c r="P197" s="391">
        <v>185</v>
      </c>
      <c r="Q197" s="339">
        <v>2.3440865664833632</v>
      </c>
      <c r="R197" s="384"/>
      <c r="T197" s="152"/>
      <c r="U197" s="205"/>
      <c r="V197" s="205"/>
      <c r="W197" s="205"/>
      <c r="X197" s="205"/>
    </row>
    <row r="198" spans="1:24" s="151" customFormat="1" x14ac:dyDescent="0.2">
      <c r="A198" s="337" t="s">
        <v>800</v>
      </c>
      <c r="B198" s="338" t="s">
        <v>112</v>
      </c>
      <c r="C198" s="457" t="s">
        <v>1130</v>
      </c>
      <c r="D198" s="341"/>
      <c r="E198" s="187">
        <v>50.719000000000001</v>
      </c>
      <c r="F198" s="403">
        <v>116</v>
      </c>
      <c r="G198" s="403">
        <v>0</v>
      </c>
      <c r="H198" s="403">
        <v>116</v>
      </c>
      <c r="I198" s="324">
        <v>2.287111338945957</v>
      </c>
      <c r="J198" s="384"/>
      <c r="K198" s="200"/>
      <c r="L198" s="403">
        <v>73</v>
      </c>
      <c r="M198" s="324">
        <v>1.4393028253711626</v>
      </c>
      <c r="N198" s="384"/>
      <c r="O198" s="200"/>
      <c r="P198" s="391">
        <v>189</v>
      </c>
      <c r="Q198" s="339">
        <v>3.7264141643171196</v>
      </c>
      <c r="R198" s="384"/>
      <c r="T198" s="152"/>
      <c r="U198" s="205"/>
      <c r="V198" s="205"/>
      <c r="W198" s="205"/>
      <c r="X198" s="205"/>
    </row>
    <row r="199" spans="1:24" s="151" customFormat="1" x14ac:dyDescent="0.2">
      <c r="A199" s="337" t="s">
        <v>705</v>
      </c>
      <c r="B199" s="338" t="s">
        <v>16</v>
      </c>
      <c r="C199" s="457" t="s">
        <v>1135</v>
      </c>
      <c r="D199" s="341"/>
      <c r="E199" s="187">
        <v>122.42400000000001</v>
      </c>
      <c r="F199" s="403">
        <v>1615</v>
      </c>
      <c r="G199" s="403">
        <v>2032</v>
      </c>
      <c r="H199" s="403">
        <v>3647</v>
      </c>
      <c r="I199" s="324">
        <v>29.789910475070247</v>
      </c>
      <c r="J199" s="384"/>
      <c r="K199" s="200"/>
      <c r="L199" s="403">
        <v>128</v>
      </c>
      <c r="M199" s="324">
        <v>1.0455466248448015</v>
      </c>
      <c r="N199" s="384"/>
      <c r="O199" s="200"/>
      <c r="P199" s="391">
        <v>3775</v>
      </c>
      <c r="Q199" s="339">
        <v>30.835457099915047</v>
      </c>
      <c r="R199" s="384"/>
      <c r="T199" s="152"/>
      <c r="U199" s="205"/>
      <c r="V199" s="205"/>
      <c r="W199" s="205"/>
      <c r="X199" s="205"/>
    </row>
    <row r="200" spans="1:24" s="151" customFormat="1" x14ac:dyDescent="0.2">
      <c r="A200" s="337" t="s">
        <v>825</v>
      </c>
      <c r="B200" s="338" t="s">
        <v>137</v>
      </c>
      <c r="C200" s="457" t="s">
        <v>1134</v>
      </c>
      <c r="D200" s="341"/>
      <c r="E200" s="187">
        <v>54.043999999999997</v>
      </c>
      <c r="F200" s="403">
        <v>349</v>
      </c>
      <c r="G200" s="403">
        <v>226</v>
      </c>
      <c r="H200" s="403">
        <v>575</v>
      </c>
      <c r="I200" s="324">
        <v>10.639478943083414</v>
      </c>
      <c r="J200" s="384"/>
      <c r="K200" s="200"/>
      <c r="L200" s="403">
        <v>5</v>
      </c>
      <c r="M200" s="324">
        <v>9.2517208200725343E-2</v>
      </c>
      <c r="N200" s="384"/>
      <c r="O200" s="200"/>
      <c r="P200" s="391">
        <v>580</v>
      </c>
      <c r="Q200" s="339">
        <v>10.73199615128414</v>
      </c>
      <c r="R200" s="384"/>
      <c r="T200" s="152"/>
      <c r="U200" s="205"/>
      <c r="V200" s="205"/>
      <c r="W200" s="205"/>
      <c r="X200" s="205"/>
    </row>
    <row r="201" spans="1:24" s="151" customFormat="1" x14ac:dyDescent="0.2">
      <c r="A201" s="337" t="s">
        <v>919</v>
      </c>
      <c r="B201" s="338" t="s">
        <v>230</v>
      </c>
      <c r="C201" s="457" t="s">
        <v>1166</v>
      </c>
      <c r="D201" s="341"/>
      <c r="E201" s="187">
        <v>115.30800000000001</v>
      </c>
      <c r="F201" s="404">
        <v>653</v>
      </c>
      <c r="G201" s="404">
        <v>145</v>
      </c>
      <c r="H201" s="403">
        <v>798</v>
      </c>
      <c r="I201" s="324">
        <v>6.920595275262774</v>
      </c>
      <c r="J201" s="384">
        <v>3</v>
      </c>
      <c r="K201" s="200"/>
      <c r="L201" s="403">
        <v>52</v>
      </c>
      <c r="M201" s="324">
        <v>0.45096610816248656</v>
      </c>
      <c r="N201" s="384"/>
      <c r="O201" s="200"/>
      <c r="P201" s="391">
        <v>850</v>
      </c>
      <c r="Q201" s="339">
        <v>7.3715613834252602</v>
      </c>
      <c r="R201" s="384">
        <v>3</v>
      </c>
      <c r="T201" s="152"/>
      <c r="U201" s="205"/>
      <c r="V201" s="205"/>
      <c r="W201" s="205"/>
      <c r="X201" s="205"/>
    </row>
    <row r="202" spans="1:24" s="151" customFormat="1" x14ac:dyDescent="0.2">
      <c r="A202" s="337" t="s">
        <v>1011</v>
      </c>
      <c r="B202" s="338" t="s">
        <v>323</v>
      </c>
      <c r="C202" s="457" t="s">
        <v>1133</v>
      </c>
      <c r="D202" s="341"/>
      <c r="E202" s="187">
        <v>40.814999999999998</v>
      </c>
      <c r="F202" s="403">
        <v>128</v>
      </c>
      <c r="G202" s="403">
        <v>559</v>
      </c>
      <c r="H202" s="403">
        <v>687</v>
      </c>
      <c r="I202" s="324">
        <v>16.832047041528849</v>
      </c>
      <c r="J202" s="384"/>
      <c r="K202" s="200"/>
      <c r="L202" s="403">
        <v>68</v>
      </c>
      <c r="M202" s="324">
        <v>1.6660541467597698</v>
      </c>
      <c r="N202" s="384"/>
      <c r="O202" s="200"/>
      <c r="P202" s="391">
        <v>755</v>
      </c>
      <c r="Q202" s="339">
        <v>18.498101188288622</v>
      </c>
      <c r="R202" s="384"/>
      <c r="T202" s="152"/>
      <c r="U202" s="205"/>
      <c r="V202" s="205"/>
      <c r="W202" s="205"/>
      <c r="X202" s="205"/>
    </row>
    <row r="203" spans="1:24" s="151" customFormat="1" x14ac:dyDescent="0.2">
      <c r="A203" s="337" t="s">
        <v>1012</v>
      </c>
      <c r="B203" s="336" t="s">
        <v>324</v>
      </c>
      <c r="C203" s="457" t="s">
        <v>1133</v>
      </c>
      <c r="D203" s="341"/>
      <c r="E203" s="187">
        <v>30.076000000000001</v>
      </c>
      <c r="F203" s="403">
        <v>25</v>
      </c>
      <c r="G203" s="403">
        <v>30</v>
      </c>
      <c r="H203" s="403">
        <v>55</v>
      </c>
      <c r="I203" s="324">
        <v>1.8287006250831228</v>
      </c>
      <c r="J203" s="384"/>
      <c r="K203" s="200"/>
      <c r="L203" s="403">
        <v>128</v>
      </c>
      <c r="M203" s="324">
        <v>4.2558850911025399</v>
      </c>
      <c r="N203" s="384"/>
      <c r="O203" s="200"/>
      <c r="P203" s="391">
        <v>183</v>
      </c>
      <c r="Q203" s="339">
        <v>6.0845857161856625</v>
      </c>
      <c r="R203" s="384"/>
      <c r="T203" s="152"/>
      <c r="U203" s="205"/>
      <c r="V203" s="205"/>
      <c r="W203" s="205"/>
      <c r="X203" s="205"/>
    </row>
    <row r="204" spans="1:24" s="151" customFormat="1" x14ac:dyDescent="0.2">
      <c r="A204" s="337" t="s">
        <v>801</v>
      </c>
      <c r="B204" s="338" t="s">
        <v>113</v>
      </c>
      <c r="C204" s="457" t="s">
        <v>1130</v>
      </c>
      <c r="D204" s="341"/>
      <c r="E204" s="187">
        <v>43.768999999999998</v>
      </c>
      <c r="F204" s="403">
        <v>160</v>
      </c>
      <c r="G204" s="403">
        <v>8</v>
      </c>
      <c r="H204" s="403">
        <v>168</v>
      </c>
      <c r="I204" s="324">
        <v>3.8383330667824263</v>
      </c>
      <c r="J204" s="384"/>
      <c r="K204" s="200"/>
      <c r="L204" s="403">
        <v>84</v>
      </c>
      <c r="M204" s="324">
        <v>1.9191665333912131</v>
      </c>
      <c r="N204" s="384"/>
      <c r="O204" s="200"/>
      <c r="P204" s="391">
        <v>252</v>
      </c>
      <c r="Q204" s="339">
        <v>5.7574996001736389</v>
      </c>
      <c r="R204" s="384"/>
      <c r="T204" s="152"/>
      <c r="U204" s="205"/>
      <c r="V204" s="205"/>
      <c r="W204" s="205"/>
      <c r="X204" s="205"/>
    </row>
    <row r="205" spans="1:24" s="151" customFormat="1" x14ac:dyDescent="0.2">
      <c r="A205" s="337" t="s">
        <v>764</v>
      </c>
      <c r="B205" s="338" t="s">
        <v>76</v>
      </c>
      <c r="C205" s="457" t="s">
        <v>1132</v>
      </c>
      <c r="D205" s="335"/>
      <c r="E205" s="187">
        <v>70.528999999999996</v>
      </c>
      <c r="F205" s="403">
        <v>157</v>
      </c>
      <c r="G205" s="403">
        <v>379</v>
      </c>
      <c r="H205" s="403">
        <v>536</v>
      </c>
      <c r="I205" s="324">
        <v>7.5997107572771485</v>
      </c>
      <c r="J205" s="384"/>
      <c r="K205" s="200"/>
      <c r="L205" s="403">
        <v>115</v>
      </c>
      <c r="M205" s="324">
        <v>1.630534957251627</v>
      </c>
      <c r="N205" s="384"/>
      <c r="O205" s="200"/>
      <c r="P205" s="391">
        <v>651</v>
      </c>
      <c r="Q205" s="339">
        <v>9.2302457145287757</v>
      </c>
      <c r="R205" s="384"/>
      <c r="T205" s="152"/>
      <c r="U205" s="205"/>
      <c r="V205" s="205"/>
      <c r="W205" s="205"/>
      <c r="X205" s="205"/>
    </row>
    <row r="206" spans="1:24" s="151" customFormat="1" x14ac:dyDescent="0.2">
      <c r="A206" s="337" t="s">
        <v>875</v>
      </c>
      <c r="B206" s="338" t="s">
        <v>186</v>
      </c>
      <c r="C206" s="457" t="s">
        <v>1131</v>
      </c>
      <c r="D206" s="341"/>
      <c r="E206" s="187">
        <v>56.052</v>
      </c>
      <c r="F206" s="403">
        <v>56</v>
      </c>
      <c r="G206" s="403">
        <v>78</v>
      </c>
      <c r="H206" s="403">
        <v>134</v>
      </c>
      <c r="I206" s="324">
        <v>2.3906372653964176</v>
      </c>
      <c r="J206" s="384"/>
      <c r="K206" s="200"/>
      <c r="L206" s="403">
        <v>2</v>
      </c>
      <c r="M206" s="324">
        <v>3.5681153214871905E-2</v>
      </c>
      <c r="N206" s="384"/>
      <c r="O206" s="200"/>
      <c r="P206" s="391">
        <v>136</v>
      </c>
      <c r="Q206" s="339">
        <v>2.4263184186112894</v>
      </c>
      <c r="R206" s="384"/>
      <c r="T206" s="152"/>
      <c r="U206" s="205"/>
      <c r="V206" s="205"/>
      <c r="W206" s="205"/>
      <c r="X206" s="205"/>
    </row>
    <row r="207" spans="1:24" s="151" customFormat="1" x14ac:dyDescent="0.2">
      <c r="A207" s="337" t="s">
        <v>802</v>
      </c>
      <c r="B207" s="338" t="s">
        <v>114</v>
      </c>
      <c r="C207" s="457" t="s">
        <v>1130</v>
      </c>
      <c r="D207" s="341"/>
      <c r="E207" s="187">
        <v>48.064</v>
      </c>
      <c r="F207" s="403">
        <v>550</v>
      </c>
      <c r="G207" s="403">
        <v>375</v>
      </c>
      <c r="H207" s="403">
        <v>925</v>
      </c>
      <c r="I207" s="324">
        <v>19.245173102529961</v>
      </c>
      <c r="J207" s="384"/>
      <c r="K207" s="200"/>
      <c r="L207" s="403">
        <v>12</v>
      </c>
      <c r="M207" s="324">
        <v>0.24966711051930759</v>
      </c>
      <c r="N207" s="384"/>
      <c r="O207" s="200"/>
      <c r="P207" s="391">
        <v>937</v>
      </c>
      <c r="Q207" s="339">
        <v>19.494840213049269</v>
      </c>
      <c r="R207" s="384"/>
      <c r="T207" s="152"/>
      <c r="U207" s="205"/>
      <c r="V207" s="205"/>
      <c r="W207" s="205"/>
      <c r="X207" s="205"/>
    </row>
    <row r="208" spans="1:24" s="151" customFormat="1" x14ac:dyDescent="0.2">
      <c r="A208" s="337" t="s">
        <v>765</v>
      </c>
      <c r="B208" s="336" t="s">
        <v>77</v>
      </c>
      <c r="C208" s="457" t="s">
        <v>1132</v>
      </c>
      <c r="D208" s="342"/>
      <c r="E208" s="187">
        <v>72.417000000000002</v>
      </c>
      <c r="F208" s="403">
        <v>224</v>
      </c>
      <c r="G208" s="403">
        <v>576</v>
      </c>
      <c r="H208" s="403">
        <v>800</v>
      </c>
      <c r="I208" s="324">
        <v>11.047129817584269</v>
      </c>
      <c r="J208" s="384"/>
      <c r="K208" s="200"/>
      <c r="L208" s="403">
        <v>6</v>
      </c>
      <c r="M208" s="324">
        <v>8.2853473631882016E-2</v>
      </c>
      <c r="N208" s="384"/>
      <c r="O208" s="200"/>
      <c r="P208" s="391">
        <v>806</v>
      </c>
      <c r="Q208" s="339">
        <v>11.129983291216151</v>
      </c>
      <c r="R208" s="384"/>
      <c r="T208" s="152"/>
      <c r="U208" s="205"/>
      <c r="V208" s="205"/>
      <c r="W208" s="205"/>
      <c r="X208" s="205"/>
    </row>
    <row r="209" spans="1:24" s="151" customFormat="1" x14ac:dyDescent="0.2">
      <c r="A209" s="337" t="s">
        <v>876</v>
      </c>
      <c r="B209" s="338" t="s">
        <v>187</v>
      </c>
      <c r="C209" s="457" t="s">
        <v>1131</v>
      </c>
      <c r="D209" s="341"/>
      <c r="E209" s="187">
        <v>47.530999999999999</v>
      </c>
      <c r="F209" s="403">
        <v>13</v>
      </c>
      <c r="G209" s="403">
        <v>33</v>
      </c>
      <c r="H209" s="403">
        <v>46</v>
      </c>
      <c r="I209" s="324">
        <v>0.9677894426795145</v>
      </c>
      <c r="J209" s="384"/>
      <c r="K209" s="200"/>
      <c r="L209" s="403">
        <v>3</v>
      </c>
      <c r="M209" s="324">
        <v>6.3116702783446596E-2</v>
      </c>
      <c r="N209" s="384"/>
      <c r="O209" s="200"/>
      <c r="P209" s="391">
        <v>49</v>
      </c>
      <c r="Q209" s="339">
        <v>1.0309061454629611</v>
      </c>
      <c r="R209" s="384"/>
      <c r="T209" s="152"/>
      <c r="U209" s="205"/>
      <c r="V209" s="205"/>
      <c r="W209" s="205"/>
      <c r="X209" s="205"/>
    </row>
    <row r="210" spans="1:24" s="151" customFormat="1" x14ac:dyDescent="0.2">
      <c r="A210" s="337" t="s">
        <v>1013</v>
      </c>
      <c r="B210" s="338" t="s">
        <v>325</v>
      </c>
      <c r="C210" s="457" t="s">
        <v>1133</v>
      </c>
      <c r="D210" s="335"/>
      <c r="E210" s="187">
        <v>92.138999999999996</v>
      </c>
      <c r="F210" s="403">
        <v>114</v>
      </c>
      <c r="G210" s="403">
        <v>492</v>
      </c>
      <c r="H210" s="403">
        <v>606</v>
      </c>
      <c r="I210" s="324">
        <v>6.577019503141992</v>
      </c>
      <c r="J210" s="384"/>
      <c r="K210" s="200"/>
      <c r="L210" s="403">
        <v>12</v>
      </c>
      <c r="M210" s="324">
        <v>0.13023800996320778</v>
      </c>
      <c r="N210" s="384"/>
      <c r="O210" s="200"/>
      <c r="P210" s="391">
        <v>618</v>
      </c>
      <c r="Q210" s="339">
        <v>6.7072575131052004</v>
      </c>
      <c r="R210" s="384"/>
      <c r="T210" s="152"/>
      <c r="U210" s="205"/>
      <c r="V210" s="205"/>
      <c r="W210" s="205"/>
      <c r="X210" s="205"/>
    </row>
    <row r="211" spans="1:24" s="151" customFormat="1" x14ac:dyDescent="0.2">
      <c r="A211" s="337" t="s">
        <v>706</v>
      </c>
      <c r="B211" s="338" t="s">
        <v>17</v>
      </c>
      <c r="C211" s="457" t="s">
        <v>1135</v>
      </c>
      <c r="D211" s="341"/>
      <c r="E211" s="187">
        <v>93.707999999999998</v>
      </c>
      <c r="F211" s="403">
        <v>289</v>
      </c>
      <c r="G211" s="403">
        <v>179</v>
      </c>
      <c r="H211" s="403">
        <v>468</v>
      </c>
      <c r="I211" s="324">
        <v>4.9942374183634266</v>
      </c>
      <c r="J211" s="384"/>
      <c r="K211" s="200"/>
      <c r="L211" s="403">
        <v>6</v>
      </c>
      <c r="M211" s="324">
        <v>6.4028684850813172E-2</v>
      </c>
      <c r="N211" s="384"/>
      <c r="O211" s="200"/>
      <c r="P211" s="391">
        <v>474</v>
      </c>
      <c r="Q211" s="339">
        <v>5.0582661032142404</v>
      </c>
      <c r="R211" s="384"/>
      <c r="T211" s="152"/>
      <c r="U211" s="205"/>
      <c r="V211" s="205"/>
      <c r="W211" s="205"/>
      <c r="X211" s="205"/>
    </row>
    <row r="212" spans="1:24" s="151" customFormat="1" x14ac:dyDescent="0.2">
      <c r="A212" s="337" t="s">
        <v>826</v>
      </c>
      <c r="B212" s="338" t="s">
        <v>138</v>
      </c>
      <c r="C212" s="457" t="s">
        <v>1134</v>
      </c>
      <c r="D212" s="341"/>
      <c r="E212" s="187">
        <v>26.373999999999999</v>
      </c>
      <c r="F212" s="403">
        <v>37</v>
      </c>
      <c r="G212" s="403">
        <v>1</v>
      </c>
      <c r="H212" s="403">
        <v>38</v>
      </c>
      <c r="I212" s="324">
        <v>1.440812921816941</v>
      </c>
      <c r="J212" s="384"/>
      <c r="K212" s="200"/>
      <c r="L212" s="403">
        <v>14</v>
      </c>
      <c r="M212" s="324">
        <v>0.53082581330097822</v>
      </c>
      <c r="N212" s="384"/>
      <c r="O212" s="200"/>
      <c r="P212" s="391">
        <v>52</v>
      </c>
      <c r="Q212" s="339">
        <v>1.9716387351179192</v>
      </c>
      <c r="R212" s="384"/>
      <c r="T212" s="152"/>
      <c r="U212" s="205"/>
      <c r="V212" s="205"/>
      <c r="W212" s="205"/>
      <c r="X212" s="205"/>
    </row>
    <row r="213" spans="1:24" s="151" customFormat="1" x14ac:dyDescent="0.2">
      <c r="A213" s="337" t="s">
        <v>803</v>
      </c>
      <c r="B213" s="336" t="s">
        <v>115</v>
      </c>
      <c r="C213" s="457" t="s">
        <v>1130</v>
      </c>
      <c r="D213" s="341"/>
      <c r="E213" s="187">
        <v>40.441000000000003</v>
      </c>
      <c r="F213" s="403">
        <v>16</v>
      </c>
      <c r="G213" s="403">
        <v>140</v>
      </c>
      <c r="H213" s="403">
        <v>156</v>
      </c>
      <c r="I213" s="324">
        <v>3.8574713780569221</v>
      </c>
      <c r="J213" s="384"/>
      <c r="K213" s="200"/>
      <c r="L213" s="403">
        <v>4</v>
      </c>
      <c r="M213" s="324">
        <v>9.8909522514280063E-2</v>
      </c>
      <c r="N213" s="384"/>
      <c r="O213" s="200"/>
      <c r="P213" s="391">
        <v>160</v>
      </c>
      <c r="Q213" s="339">
        <v>3.9563809005712023</v>
      </c>
      <c r="R213" s="384"/>
      <c r="T213" s="152"/>
      <c r="U213" s="205"/>
      <c r="V213" s="205"/>
      <c r="W213" s="205"/>
      <c r="X213" s="205"/>
    </row>
    <row r="214" spans="1:24" s="151" customFormat="1" x14ac:dyDescent="0.2">
      <c r="A214" s="337" t="s">
        <v>804</v>
      </c>
      <c r="B214" s="338" t="s">
        <v>116</v>
      </c>
      <c r="C214" s="457" t="s">
        <v>1130</v>
      </c>
      <c r="D214" s="341"/>
      <c r="E214" s="187">
        <v>93.623000000000005</v>
      </c>
      <c r="F214" s="403">
        <v>195</v>
      </c>
      <c r="G214" s="403">
        <v>217</v>
      </c>
      <c r="H214" s="403">
        <v>412</v>
      </c>
      <c r="I214" s="324">
        <v>4.400628050799483</v>
      </c>
      <c r="J214" s="384"/>
      <c r="K214" s="200"/>
      <c r="L214" s="403">
        <v>9</v>
      </c>
      <c r="M214" s="324">
        <v>9.6130224410668319E-2</v>
      </c>
      <c r="N214" s="384"/>
      <c r="O214" s="200"/>
      <c r="P214" s="391">
        <v>421</v>
      </c>
      <c r="Q214" s="339">
        <v>4.4967582752101514</v>
      </c>
      <c r="R214" s="384"/>
      <c r="T214" s="152"/>
      <c r="U214" s="205"/>
      <c r="V214" s="205"/>
      <c r="W214" s="205"/>
      <c r="X214" s="205"/>
    </row>
    <row r="215" spans="1:24" s="151" customFormat="1" x14ac:dyDescent="0.2">
      <c r="A215" s="337" t="s">
        <v>1054</v>
      </c>
      <c r="B215" s="336" t="s">
        <v>19</v>
      </c>
      <c r="C215" s="457" t="s">
        <v>1135</v>
      </c>
      <c r="D215" s="342"/>
      <c r="E215" s="187">
        <v>140.82300000000001</v>
      </c>
      <c r="F215" s="403">
        <v>111</v>
      </c>
      <c r="G215" s="403">
        <v>628</v>
      </c>
      <c r="H215" s="403">
        <v>739</v>
      </c>
      <c r="I215" s="324">
        <v>5.2477223180872441</v>
      </c>
      <c r="J215" s="384"/>
      <c r="K215" s="200"/>
      <c r="L215" s="403">
        <v>12</v>
      </c>
      <c r="M215" s="324">
        <v>8.5213352932404507E-2</v>
      </c>
      <c r="N215" s="384"/>
      <c r="O215" s="200"/>
      <c r="P215" s="391">
        <v>751</v>
      </c>
      <c r="Q215" s="339">
        <v>5.3329356710196487</v>
      </c>
      <c r="R215" s="384"/>
      <c r="T215" s="152"/>
      <c r="U215" s="205"/>
      <c r="V215" s="205"/>
      <c r="W215" s="205"/>
      <c r="X215" s="205"/>
    </row>
    <row r="216" spans="1:24" s="151" customFormat="1" x14ac:dyDescent="0.2">
      <c r="A216" s="337" t="s">
        <v>877</v>
      </c>
      <c r="B216" s="338" t="s">
        <v>188</v>
      </c>
      <c r="C216" s="457" t="s">
        <v>1131</v>
      </c>
      <c r="D216" s="341"/>
      <c r="E216" s="187">
        <v>62.834000000000003</v>
      </c>
      <c r="F216" s="403">
        <v>73</v>
      </c>
      <c r="G216" s="403">
        <v>446</v>
      </c>
      <c r="H216" s="403">
        <v>519</v>
      </c>
      <c r="I216" s="324">
        <v>8.2598593118375394</v>
      </c>
      <c r="J216" s="384"/>
      <c r="K216" s="200"/>
      <c r="L216" s="403">
        <v>0</v>
      </c>
      <c r="M216" s="324">
        <v>0</v>
      </c>
      <c r="N216" s="384"/>
      <c r="O216" s="200"/>
      <c r="P216" s="391">
        <v>519</v>
      </c>
      <c r="Q216" s="339">
        <v>8.2598593118375394</v>
      </c>
      <c r="R216" s="384"/>
      <c r="T216" s="152"/>
      <c r="U216" s="205"/>
      <c r="V216" s="205"/>
      <c r="W216" s="205"/>
      <c r="X216" s="205"/>
    </row>
    <row r="217" spans="1:24" s="151" customFormat="1" x14ac:dyDescent="0.2">
      <c r="A217" s="337" t="s">
        <v>805</v>
      </c>
      <c r="B217" s="338" t="s">
        <v>117</v>
      </c>
      <c r="C217" s="457" t="s">
        <v>1130</v>
      </c>
      <c r="D217" s="335"/>
      <c r="E217" s="187">
        <v>130.34100000000001</v>
      </c>
      <c r="F217" s="404">
        <v>1825</v>
      </c>
      <c r="G217" s="404">
        <v>1354</v>
      </c>
      <c r="H217" s="404">
        <v>3179</v>
      </c>
      <c r="I217" s="324">
        <v>24.389869649611402</v>
      </c>
      <c r="J217" s="384">
        <v>2</v>
      </c>
      <c r="K217" s="200"/>
      <c r="L217" s="404">
        <v>147</v>
      </c>
      <c r="M217" s="324">
        <v>1.1278108960342486</v>
      </c>
      <c r="N217" s="384">
        <v>2</v>
      </c>
      <c r="O217" s="200"/>
      <c r="P217" s="391">
        <v>3326</v>
      </c>
      <c r="Q217" s="339">
        <v>25.51768054564565</v>
      </c>
      <c r="R217" s="384">
        <v>2</v>
      </c>
      <c r="T217" s="152"/>
      <c r="U217" s="205"/>
      <c r="V217" s="205"/>
      <c r="W217" s="205"/>
      <c r="X217" s="205"/>
    </row>
    <row r="218" spans="1:24" s="151" customFormat="1" x14ac:dyDescent="0.2">
      <c r="A218" s="337" t="s">
        <v>827</v>
      </c>
      <c r="B218" s="338" t="s">
        <v>139</v>
      </c>
      <c r="C218" s="457" t="s">
        <v>1134</v>
      </c>
      <c r="D218" s="341"/>
      <c r="E218" s="187">
        <v>53.877000000000002</v>
      </c>
      <c r="F218" s="403">
        <v>14</v>
      </c>
      <c r="G218" s="403">
        <v>19</v>
      </c>
      <c r="H218" s="403">
        <v>33</v>
      </c>
      <c r="I218" s="324">
        <v>0.61250626426861177</v>
      </c>
      <c r="J218" s="384"/>
      <c r="K218" s="200"/>
      <c r="L218" s="403">
        <v>13</v>
      </c>
      <c r="M218" s="324">
        <v>0.24129034653005921</v>
      </c>
      <c r="N218" s="384"/>
      <c r="O218" s="200"/>
      <c r="P218" s="392">
        <v>46</v>
      </c>
      <c r="Q218" s="339">
        <v>0.85379661079867097</v>
      </c>
      <c r="R218" s="384"/>
      <c r="T218" s="152"/>
      <c r="U218" s="205"/>
      <c r="V218" s="205"/>
      <c r="W218" s="205"/>
      <c r="X218" s="205"/>
    </row>
    <row r="219" spans="1:24" s="151" customFormat="1" x14ac:dyDescent="0.2">
      <c r="A219" s="337" t="s">
        <v>806</v>
      </c>
      <c r="B219" s="338" t="s">
        <v>118</v>
      </c>
      <c r="C219" s="457" t="s">
        <v>1130</v>
      </c>
      <c r="D219" s="341"/>
      <c r="E219" s="187">
        <v>21.399000000000001</v>
      </c>
      <c r="F219" s="403">
        <v>45</v>
      </c>
      <c r="G219" s="403">
        <v>79</v>
      </c>
      <c r="H219" s="403">
        <v>124</v>
      </c>
      <c r="I219" s="324">
        <v>5.7946633020234586</v>
      </c>
      <c r="J219" s="384"/>
      <c r="K219" s="200"/>
      <c r="L219" s="403">
        <v>24</v>
      </c>
      <c r="M219" s="324">
        <v>1.1215477358755082</v>
      </c>
      <c r="N219" s="384"/>
      <c r="O219" s="200"/>
      <c r="P219" s="391">
        <v>148</v>
      </c>
      <c r="Q219" s="339">
        <v>6.9162110378989672</v>
      </c>
      <c r="R219" s="384"/>
      <c r="T219" s="152"/>
      <c r="U219" s="205"/>
      <c r="V219" s="205"/>
      <c r="W219" s="205"/>
      <c r="X219" s="205"/>
    </row>
    <row r="220" spans="1:24" s="151" customFormat="1" x14ac:dyDescent="0.2">
      <c r="A220" s="337" t="s">
        <v>733</v>
      </c>
      <c r="B220" s="338" t="s">
        <v>45</v>
      </c>
      <c r="C220" s="457" t="s">
        <v>1129</v>
      </c>
      <c r="D220" s="341"/>
      <c r="E220" s="187">
        <v>92.486000000000004</v>
      </c>
      <c r="F220" s="403">
        <v>1376</v>
      </c>
      <c r="G220" s="403">
        <v>537</v>
      </c>
      <c r="H220" s="403">
        <v>1913</v>
      </c>
      <c r="I220" s="324">
        <v>20.684211664468133</v>
      </c>
      <c r="J220" s="384"/>
      <c r="K220" s="200"/>
      <c r="L220" s="403">
        <v>53</v>
      </c>
      <c r="M220" s="324">
        <v>0.57305970633393155</v>
      </c>
      <c r="N220" s="384"/>
      <c r="O220" s="200"/>
      <c r="P220" s="391">
        <v>1966</v>
      </c>
      <c r="Q220" s="339">
        <v>21.257271370802066</v>
      </c>
      <c r="R220" s="384"/>
      <c r="T220" s="152"/>
      <c r="U220" s="205"/>
      <c r="V220" s="205"/>
      <c r="W220" s="205"/>
      <c r="X220" s="205"/>
    </row>
    <row r="221" spans="1:24" s="151" customFormat="1" x14ac:dyDescent="0.2">
      <c r="A221" s="337" t="s">
        <v>964</v>
      </c>
      <c r="B221" s="338" t="s">
        <v>275</v>
      </c>
      <c r="C221" s="457" t="s">
        <v>1128</v>
      </c>
      <c r="D221" s="341"/>
      <c r="E221" s="187">
        <v>58.615000000000002</v>
      </c>
      <c r="F221" s="404">
        <v>492</v>
      </c>
      <c r="G221" s="404">
        <v>678</v>
      </c>
      <c r="H221" s="403">
        <v>1170</v>
      </c>
      <c r="I221" s="324">
        <v>19.960760897381217</v>
      </c>
      <c r="J221" s="384">
        <v>4</v>
      </c>
      <c r="K221" s="200"/>
      <c r="L221" s="403">
        <v>1</v>
      </c>
      <c r="M221" s="324">
        <v>1.7060479399471126E-2</v>
      </c>
      <c r="N221" s="384"/>
      <c r="O221" s="200"/>
      <c r="P221" s="391">
        <v>1171</v>
      </c>
      <c r="Q221" s="339">
        <v>19.977821376780685</v>
      </c>
      <c r="R221" s="384">
        <v>4</v>
      </c>
      <c r="T221" s="152"/>
      <c r="U221" s="205"/>
      <c r="V221" s="205"/>
      <c r="W221" s="205"/>
      <c r="X221" s="205"/>
    </row>
    <row r="222" spans="1:24" s="151" customFormat="1" x14ac:dyDescent="0.2">
      <c r="A222" s="337" t="s">
        <v>734</v>
      </c>
      <c r="B222" s="338" t="s">
        <v>46</v>
      </c>
      <c r="C222" s="457" t="s">
        <v>1129</v>
      </c>
      <c r="D222" s="341"/>
      <c r="E222" s="187">
        <v>38.106999999999999</v>
      </c>
      <c r="F222" s="403">
        <v>31</v>
      </c>
      <c r="G222" s="403">
        <v>146</v>
      </c>
      <c r="H222" s="403">
        <v>177</v>
      </c>
      <c r="I222" s="324">
        <v>4.6448159130868349</v>
      </c>
      <c r="J222" s="384"/>
      <c r="K222" s="200"/>
      <c r="L222" s="403">
        <v>0</v>
      </c>
      <c r="M222" s="324">
        <v>0</v>
      </c>
      <c r="N222" s="384"/>
      <c r="O222" s="200"/>
      <c r="P222" s="391">
        <v>177</v>
      </c>
      <c r="Q222" s="339">
        <v>4.6448159130868349</v>
      </c>
      <c r="R222" s="384"/>
      <c r="T222" s="152"/>
      <c r="U222" s="205"/>
      <c r="V222" s="205"/>
      <c r="W222" s="205"/>
      <c r="X222" s="205"/>
    </row>
    <row r="223" spans="1:24" s="151" customFormat="1" x14ac:dyDescent="0.2">
      <c r="A223" s="337" t="s">
        <v>878</v>
      </c>
      <c r="B223" s="338" t="s">
        <v>189</v>
      </c>
      <c r="C223" s="457" t="s">
        <v>1131</v>
      </c>
      <c r="D223" s="335"/>
      <c r="E223" s="187">
        <v>78.027000000000001</v>
      </c>
      <c r="F223" s="403">
        <v>130</v>
      </c>
      <c r="G223" s="403">
        <v>203</v>
      </c>
      <c r="H223" s="403">
        <v>333</v>
      </c>
      <c r="I223" s="324">
        <v>4.2677534699527087</v>
      </c>
      <c r="J223" s="384"/>
      <c r="K223" s="200"/>
      <c r="L223" s="403">
        <v>80</v>
      </c>
      <c r="M223" s="324">
        <v>1.0252861189075577</v>
      </c>
      <c r="N223" s="384"/>
      <c r="O223" s="200"/>
      <c r="P223" s="391">
        <v>413</v>
      </c>
      <c r="Q223" s="339">
        <v>5.2930395888602666</v>
      </c>
      <c r="R223" s="384"/>
      <c r="T223" s="152"/>
      <c r="U223" s="205"/>
      <c r="V223" s="205"/>
      <c r="W223" s="205"/>
      <c r="X223" s="205"/>
    </row>
    <row r="224" spans="1:24" s="151" customFormat="1" x14ac:dyDescent="0.2">
      <c r="A224" s="337" t="s">
        <v>1014</v>
      </c>
      <c r="B224" s="338" t="s">
        <v>326</v>
      </c>
      <c r="C224" s="457" t="s">
        <v>1133</v>
      </c>
      <c r="D224" s="335"/>
      <c r="E224" s="187">
        <v>112.589</v>
      </c>
      <c r="F224" s="403">
        <v>377</v>
      </c>
      <c r="G224" s="403">
        <v>647</v>
      </c>
      <c r="H224" s="403">
        <v>1024</v>
      </c>
      <c r="I224" s="324">
        <v>9.0950270452708519</v>
      </c>
      <c r="J224" s="384"/>
      <c r="K224" s="200"/>
      <c r="L224" s="403">
        <v>6</v>
      </c>
      <c r="M224" s="324">
        <v>5.3291174093383901E-2</v>
      </c>
      <c r="N224" s="384"/>
      <c r="O224" s="200"/>
      <c r="P224" s="391">
        <v>1030</v>
      </c>
      <c r="Q224" s="339">
        <v>9.1483182193642367</v>
      </c>
      <c r="R224" s="384"/>
      <c r="T224" s="152"/>
      <c r="U224" s="205"/>
      <c r="V224" s="205"/>
      <c r="W224" s="205"/>
      <c r="X224" s="205"/>
    </row>
    <row r="225" spans="1:24" s="151" customFormat="1" x14ac:dyDescent="0.2">
      <c r="A225" s="337" t="s">
        <v>1015</v>
      </c>
      <c r="B225" s="338" t="s">
        <v>327</v>
      </c>
      <c r="C225" s="457" t="s">
        <v>1133</v>
      </c>
      <c r="D225" s="335"/>
      <c r="E225" s="187">
        <v>65.578000000000003</v>
      </c>
      <c r="F225" s="403">
        <v>294</v>
      </c>
      <c r="G225" s="403">
        <v>344</v>
      </c>
      <c r="H225" s="403">
        <v>638</v>
      </c>
      <c r="I225" s="324">
        <v>9.7288724877245407</v>
      </c>
      <c r="J225" s="384"/>
      <c r="K225" s="200"/>
      <c r="L225" s="403">
        <v>28</v>
      </c>
      <c r="M225" s="324">
        <v>0.42697246027631214</v>
      </c>
      <c r="N225" s="384"/>
      <c r="O225" s="200"/>
      <c r="P225" s="391">
        <v>666</v>
      </c>
      <c r="Q225" s="339">
        <v>10.155844948000853</v>
      </c>
      <c r="R225" s="384"/>
      <c r="T225" s="152"/>
      <c r="U225" s="205"/>
      <c r="V225" s="205"/>
      <c r="W225" s="205"/>
      <c r="X225" s="205"/>
    </row>
    <row r="226" spans="1:24" s="151" customFormat="1" x14ac:dyDescent="0.2">
      <c r="A226" s="337" t="s">
        <v>965</v>
      </c>
      <c r="B226" s="338" t="s">
        <v>276</v>
      </c>
      <c r="C226" s="457" t="s">
        <v>1128</v>
      </c>
      <c r="D226" s="335"/>
      <c r="E226" s="187">
        <v>88.647000000000006</v>
      </c>
      <c r="F226" s="403">
        <v>669</v>
      </c>
      <c r="G226" s="403">
        <v>102</v>
      </c>
      <c r="H226" s="403">
        <v>771</v>
      </c>
      <c r="I226" s="324">
        <v>8.6974178483197395</v>
      </c>
      <c r="J226" s="384"/>
      <c r="K226" s="200"/>
      <c r="L226" s="403">
        <v>0</v>
      </c>
      <c r="M226" s="324">
        <v>0</v>
      </c>
      <c r="N226" s="384"/>
      <c r="O226" s="200"/>
      <c r="P226" s="391">
        <v>771</v>
      </c>
      <c r="Q226" s="339">
        <v>8.6974178483197395</v>
      </c>
      <c r="R226" s="384"/>
      <c r="T226" s="152"/>
      <c r="U226" s="205"/>
      <c r="V226" s="205"/>
      <c r="W226" s="205"/>
      <c r="X226" s="205"/>
    </row>
    <row r="227" spans="1:24" s="151" customFormat="1" x14ac:dyDescent="0.2">
      <c r="A227" s="337" t="s">
        <v>735</v>
      </c>
      <c r="B227" s="338" t="s">
        <v>47</v>
      </c>
      <c r="C227" s="457" t="s">
        <v>1129</v>
      </c>
      <c r="D227" s="341"/>
      <c r="E227" s="187">
        <v>58.161999999999999</v>
      </c>
      <c r="F227" s="403">
        <v>111</v>
      </c>
      <c r="G227" s="403">
        <v>311</v>
      </c>
      <c r="H227" s="403">
        <v>422</v>
      </c>
      <c r="I227" s="324">
        <v>7.2555964375365356</v>
      </c>
      <c r="J227" s="384"/>
      <c r="K227" s="200"/>
      <c r="L227" s="403">
        <v>8</v>
      </c>
      <c r="M227" s="324">
        <v>0.13754685189642724</v>
      </c>
      <c r="N227" s="384"/>
      <c r="O227" s="200"/>
      <c r="P227" s="391">
        <v>430</v>
      </c>
      <c r="Q227" s="339">
        <v>7.3931432894329632</v>
      </c>
      <c r="R227" s="384"/>
      <c r="T227" s="152"/>
      <c r="U227" s="205"/>
      <c r="V227" s="205"/>
      <c r="W227" s="205"/>
      <c r="X227" s="205"/>
    </row>
    <row r="228" spans="1:24" s="151" customFormat="1" x14ac:dyDescent="0.2">
      <c r="A228" s="337" t="s">
        <v>1016</v>
      </c>
      <c r="B228" s="336" t="s">
        <v>328</v>
      </c>
      <c r="C228" s="457" t="s">
        <v>1133</v>
      </c>
      <c r="D228" s="341"/>
      <c r="E228" s="187">
        <v>20.074999999999999</v>
      </c>
      <c r="F228" s="403">
        <v>150</v>
      </c>
      <c r="G228" s="403">
        <v>46</v>
      </c>
      <c r="H228" s="403">
        <v>196</v>
      </c>
      <c r="I228" s="324">
        <v>9.7633872976338729</v>
      </c>
      <c r="J228" s="384"/>
      <c r="K228" s="200"/>
      <c r="L228" s="403">
        <v>6</v>
      </c>
      <c r="M228" s="324">
        <v>0.29887920298879206</v>
      </c>
      <c r="N228" s="384"/>
      <c r="O228" s="200"/>
      <c r="P228" s="391">
        <v>202</v>
      </c>
      <c r="Q228" s="339">
        <v>10.062266500622666</v>
      </c>
      <c r="R228" s="384"/>
      <c r="T228" s="152"/>
      <c r="U228" s="205"/>
      <c r="V228" s="205"/>
      <c r="W228" s="205"/>
      <c r="X228" s="205"/>
    </row>
    <row r="229" spans="1:24" s="151" customFormat="1" x14ac:dyDescent="0.2">
      <c r="A229" s="337" t="s">
        <v>966</v>
      </c>
      <c r="B229" s="338" t="s">
        <v>277</v>
      </c>
      <c r="C229" s="457" t="s">
        <v>1128</v>
      </c>
      <c r="D229" s="335"/>
      <c r="E229" s="187">
        <v>65.509</v>
      </c>
      <c r="F229" s="403">
        <v>60</v>
      </c>
      <c r="G229" s="403">
        <v>234</v>
      </c>
      <c r="H229" s="403">
        <v>294</v>
      </c>
      <c r="I229" s="324">
        <v>4.4879329557770689</v>
      </c>
      <c r="J229" s="384"/>
      <c r="K229" s="200"/>
      <c r="L229" s="403">
        <v>16</v>
      </c>
      <c r="M229" s="324">
        <v>0.24424124929399013</v>
      </c>
      <c r="N229" s="384"/>
      <c r="O229" s="200"/>
      <c r="P229" s="391">
        <v>310</v>
      </c>
      <c r="Q229" s="339">
        <v>4.7321742050710593</v>
      </c>
      <c r="R229" s="384"/>
      <c r="T229" s="152"/>
      <c r="U229" s="205"/>
      <c r="V229" s="205"/>
      <c r="W229" s="205"/>
      <c r="X229" s="205"/>
    </row>
    <row r="230" spans="1:24" s="151" customFormat="1" x14ac:dyDescent="0.2">
      <c r="A230" s="337" t="s">
        <v>920</v>
      </c>
      <c r="B230" s="338" t="s">
        <v>231</v>
      </c>
      <c r="C230" s="457" t="s">
        <v>1166</v>
      </c>
      <c r="D230" s="341"/>
      <c r="E230" s="187">
        <v>107.48099999999999</v>
      </c>
      <c r="F230" s="403">
        <v>1597</v>
      </c>
      <c r="G230" s="403">
        <v>379</v>
      </c>
      <c r="H230" s="403">
        <v>1976</v>
      </c>
      <c r="I230" s="324">
        <v>18.3846447279054</v>
      </c>
      <c r="J230" s="384"/>
      <c r="K230" s="200"/>
      <c r="L230" s="403">
        <v>6</v>
      </c>
      <c r="M230" s="324">
        <v>5.5823820024004246E-2</v>
      </c>
      <c r="N230" s="384"/>
      <c r="O230" s="200"/>
      <c r="P230" s="391">
        <v>1982</v>
      </c>
      <c r="Q230" s="339">
        <v>18.440468547929402</v>
      </c>
      <c r="R230" s="384"/>
      <c r="T230" s="152"/>
      <c r="U230" s="205"/>
      <c r="V230" s="205"/>
      <c r="W230" s="205"/>
      <c r="X230" s="205"/>
    </row>
    <row r="231" spans="1:24" s="151" customFormat="1" x14ac:dyDescent="0.2">
      <c r="A231" s="337" t="s">
        <v>708</v>
      </c>
      <c r="B231" s="336" t="s">
        <v>20</v>
      </c>
      <c r="C231" s="457" t="s">
        <v>1135</v>
      </c>
      <c r="D231" s="342"/>
      <c r="E231" s="187">
        <v>60.210999999999999</v>
      </c>
      <c r="F231" s="403">
        <v>136</v>
      </c>
      <c r="G231" s="403">
        <v>328</v>
      </c>
      <c r="H231" s="403">
        <v>464</v>
      </c>
      <c r="I231" s="324">
        <v>7.7062330803341581</v>
      </c>
      <c r="J231" s="384"/>
      <c r="K231" s="200"/>
      <c r="L231" s="403">
        <v>0</v>
      </c>
      <c r="M231" s="324">
        <v>0</v>
      </c>
      <c r="N231" s="384"/>
      <c r="O231" s="200"/>
      <c r="P231" s="391">
        <v>464</v>
      </c>
      <c r="Q231" s="339">
        <v>7.7062330803341581</v>
      </c>
      <c r="R231" s="384"/>
      <c r="T231" s="152"/>
      <c r="U231" s="205"/>
      <c r="V231" s="205"/>
      <c r="W231" s="205"/>
      <c r="X231" s="205"/>
    </row>
    <row r="232" spans="1:24" s="151" customFormat="1" x14ac:dyDescent="0.2">
      <c r="A232" s="337" t="s">
        <v>828</v>
      </c>
      <c r="B232" s="338" t="s">
        <v>140</v>
      </c>
      <c r="C232" s="457" t="s">
        <v>1134</v>
      </c>
      <c r="D232" s="341"/>
      <c r="E232" s="187">
        <v>35.4</v>
      </c>
      <c r="F232" s="403">
        <v>69</v>
      </c>
      <c r="G232" s="403">
        <v>0</v>
      </c>
      <c r="H232" s="403">
        <v>69</v>
      </c>
      <c r="I232" s="324">
        <v>1.9491525423728815</v>
      </c>
      <c r="J232" s="384"/>
      <c r="K232" s="200"/>
      <c r="L232" s="403">
        <v>167</v>
      </c>
      <c r="M232" s="324">
        <v>4.7175141242937855</v>
      </c>
      <c r="N232" s="384"/>
      <c r="O232" s="200"/>
      <c r="P232" s="391">
        <v>236</v>
      </c>
      <c r="Q232" s="339">
        <v>6.666666666666667</v>
      </c>
      <c r="R232" s="384"/>
      <c r="T232" s="152"/>
      <c r="U232" s="205"/>
      <c r="V232" s="205"/>
      <c r="W232" s="205"/>
      <c r="X232" s="205"/>
    </row>
    <row r="233" spans="1:24" s="151" customFormat="1" x14ac:dyDescent="0.2">
      <c r="A233" s="337" t="s">
        <v>967</v>
      </c>
      <c r="B233" s="338" t="s">
        <v>278</v>
      </c>
      <c r="C233" s="457" t="s">
        <v>1128</v>
      </c>
      <c r="D233" s="341"/>
      <c r="E233" s="187">
        <v>58.646999999999998</v>
      </c>
      <c r="F233" s="403">
        <v>61</v>
      </c>
      <c r="G233" s="403">
        <v>134</v>
      </c>
      <c r="H233" s="403">
        <v>195</v>
      </c>
      <c r="I233" s="324">
        <v>3.3249782597575326</v>
      </c>
      <c r="J233" s="384"/>
      <c r="K233" s="200"/>
      <c r="L233" s="403">
        <v>4</v>
      </c>
      <c r="M233" s="324">
        <v>6.8204682251436569E-2</v>
      </c>
      <c r="N233" s="384"/>
      <c r="O233" s="200"/>
      <c r="P233" s="391">
        <v>199</v>
      </c>
      <c r="Q233" s="339">
        <v>3.393182942008969</v>
      </c>
      <c r="R233" s="384"/>
      <c r="T233" s="152"/>
      <c r="U233" s="205"/>
      <c r="V233" s="205"/>
      <c r="W233" s="205"/>
      <c r="X233" s="205"/>
    </row>
    <row r="234" spans="1:24" s="151" customFormat="1" x14ac:dyDescent="0.2">
      <c r="A234" s="337" t="s">
        <v>736</v>
      </c>
      <c r="B234" s="338" t="s">
        <v>48</v>
      </c>
      <c r="C234" s="457" t="s">
        <v>1129</v>
      </c>
      <c r="D234" s="341"/>
      <c r="E234" s="187">
        <v>24.975000000000001</v>
      </c>
      <c r="F234" s="403">
        <v>0</v>
      </c>
      <c r="G234" s="403">
        <v>17</v>
      </c>
      <c r="H234" s="403">
        <v>17</v>
      </c>
      <c r="I234" s="324">
        <v>0.68068068068068066</v>
      </c>
      <c r="J234" s="384"/>
      <c r="K234" s="200"/>
      <c r="L234" s="403">
        <v>0</v>
      </c>
      <c r="M234" s="324">
        <v>0</v>
      </c>
      <c r="N234" s="384"/>
      <c r="O234" s="200"/>
      <c r="P234" s="391">
        <v>17</v>
      </c>
      <c r="Q234" s="339">
        <v>0.68068068068068066</v>
      </c>
      <c r="R234" s="384"/>
      <c r="T234" s="152"/>
      <c r="U234" s="205"/>
      <c r="V234" s="205"/>
      <c r="W234" s="205"/>
      <c r="X234" s="205"/>
    </row>
    <row r="235" spans="1:24" s="151" customFormat="1" x14ac:dyDescent="0.2">
      <c r="A235" s="337" t="s">
        <v>921</v>
      </c>
      <c r="B235" s="338" t="s">
        <v>232</v>
      </c>
      <c r="C235" s="457" t="s">
        <v>1166</v>
      </c>
      <c r="D235" s="341"/>
      <c r="E235" s="187">
        <v>83.825000000000003</v>
      </c>
      <c r="F235" s="403">
        <v>67</v>
      </c>
      <c r="G235" s="403">
        <v>81</v>
      </c>
      <c r="H235" s="403">
        <v>148</v>
      </c>
      <c r="I235" s="324">
        <v>1.7655830599463167</v>
      </c>
      <c r="J235" s="384"/>
      <c r="K235" s="200"/>
      <c r="L235" s="403">
        <v>5</v>
      </c>
      <c r="M235" s="324">
        <v>5.9648076349537726E-2</v>
      </c>
      <c r="N235" s="384"/>
      <c r="O235" s="200"/>
      <c r="P235" s="391">
        <v>153</v>
      </c>
      <c r="Q235" s="339">
        <v>1.8252311362958544</v>
      </c>
      <c r="R235" s="384"/>
      <c r="T235" s="152"/>
      <c r="U235" s="205"/>
      <c r="V235" s="205"/>
      <c r="W235" s="205"/>
      <c r="X235" s="205"/>
    </row>
    <row r="236" spans="1:24" s="151" customFormat="1" x14ac:dyDescent="0.2">
      <c r="A236" s="337" t="s">
        <v>766</v>
      </c>
      <c r="B236" s="338" t="s">
        <v>78</v>
      </c>
      <c r="C236" s="457" t="s">
        <v>1132</v>
      </c>
      <c r="D236" s="341"/>
      <c r="E236" s="187">
        <v>21.379000000000001</v>
      </c>
      <c r="F236" s="403">
        <v>412</v>
      </c>
      <c r="G236" s="403">
        <v>133</v>
      </c>
      <c r="H236" s="403">
        <v>545</v>
      </c>
      <c r="I236" s="324">
        <v>25.49230553346742</v>
      </c>
      <c r="J236" s="384"/>
      <c r="K236" s="200"/>
      <c r="L236" s="403">
        <v>18</v>
      </c>
      <c r="M236" s="324">
        <v>0.84194770569250188</v>
      </c>
      <c r="N236" s="384"/>
      <c r="O236" s="200"/>
      <c r="P236" s="391">
        <v>563</v>
      </c>
      <c r="Q236" s="339">
        <v>26.334253239159921</v>
      </c>
      <c r="R236" s="384"/>
      <c r="T236" s="152"/>
      <c r="U236" s="205"/>
      <c r="V236" s="205"/>
      <c r="W236" s="205"/>
      <c r="X236" s="205"/>
    </row>
    <row r="237" spans="1:24" s="151" customFormat="1" x14ac:dyDescent="0.2">
      <c r="A237" s="337" t="s">
        <v>737</v>
      </c>
      <c r="B237" s="338" t="s">
        <v>49</v>
      </c>
      <c r="C237" s="457" t="s">
        <v>1129</v>
      </c>
      <c r="D237" s="341"/>
      <c r="E237" s="187">
        <v>89.334000000000003</v>
      </c>
      <c r="F237" s="403">
        <v>1374</v>
      </c>
      <c r="G237" s="403">
        <v>513</v>
      </c>
      <c r="H237" s="403">
        <v>1887</v>
      </c>
      <c r="I237" s="324">
        <v>21.122976694203775</v>
      </c>
      <c r="J237" s="384"/>
      <c r="K237" s="200"/>
      <c r="L237" s="403">
        <v>74</v>
      </c>
      <c r="M237" s="324">
        <v>0.8283520272236774</v>
      </c>
      <c r="N237" s="384"/>
      <c r="O237" s="200"/>
      <c r="P237" s="391">
        <v>1961</v>
      </c>
      <c r="Q237" s="339">
        <v>21.951328721427451</v>
      </c>
      <c r="R237" s="384"/>
      <c r="T237" s="152"/>
      <c r="U237" s="205"/>
      <c r="V237" s="205"/>
      <c r="W237" s="205"/>
      <c r="X237" s="205"/>
    </row>
    <row r="238" spans="1:24" s="151" customFormat="1" x14ac:dyDescent="0.2">
      <c r="A238" s="337" t="s">
        <v>879</v>
      </c>
      <c r="B238" s="338" t="s">
        <v>190</v>
      </c>
      <c r="C238" s="457" t="s">
        <v>1131</v>
      </c>
      <c r="D238" s="341"/>
      <c r="E238" s="187">
        <v>34.506999999999998</v>
      </c>
      <c r="F238" s="403">
        <v>4</v>
      </c>
      <c r="G238" s="403">
        <v>25</v>
      </c>
      <c r="H238" s="403">
        <v>29</v>
      </c>
      <c r="I238" s="324">
        <v>0.84040919233778655</v>
      </c>
      <c r="J238" s="384"/>
      <c r="K238" s="200"/>
      <c r="L238" s="403">
        <v>0</v>
      </c>
      <c r="M238" s="324">
        <v>0</v>
      </c>
      <c r="N238" s="384"/>
      <c r="O238" s="200"/>
      <c r="P238" s="391">
        <v>29</v>
      </c>
      <c r="Q238" s="339">
        <v>0.84040919233778655</v>
      </c>
      <c r="R238" s="384"/>
      <c r="T238" s="152"/>
      <c r="U238" s="205"/>
      <c r="V238" s="205"/>
      <c r="W238" s="205"/>
      <c r="X238" s="205"/>
    </row>
    <row r="239" spans="1:24" s="151" customFormat="1" x14ac:dyDescent="0.2">
      <c r="A239" s="337" t="s">
        <v>738</v>
      </c>
      <c r="B239" s="338" t="s">
        <v>50</v>
      </c>
      <c r="C239" s="457" t="s">
        <v>1129</v>
      </c>
      <c r="D239" s="341"/>
      <c r="E239" s="187">
        <v>29.923999999999999</v>
      </c>
      <c r="F239" s="403">
        <v>23</v>
      </c>
      <c r="G239" s="403">
        <v>123</v>
      </c>
      <c r="H239" s="403">
        <v>146</v>
      </c>
      <c r="I239" s="324">
        <v>4.8790268680657665</v>
      </c>
      <c r="J239" s="384"/>
      <c r="K239" s="200"/>
      <c r="L239" s="403">
        <v>0</v>
      </c>
      <c r="M239" s="324">
        <v>0</v>
      </c>
      <c r="N239" s="384"/>
      <c r="O239" s="200"/>
      <c r="P239" s="391">
        <v>146</v>
      </c>
      <c r="Q239" s="339">
        <v>4.8790268680657665</v>
      </c>
      <c r="R239" s="384"/>
      <c r="T239" s="152"/>
      <c r="U239" s="205"/>
      <c r="V239" s="205"/>
      <c r="W239" s="205"/>
      <c r="X239" s="205"/>
    </row>
    <row r="240" spans="1:24" s="151" customFormat="1" x14ac:dyDescent="0.2">
      <c r="A240" s="337" t="s">
        <v>968</v>
      </c>
      <c r="B240" s="336" t="s">
        <v>279</v>
      </c>
      <c r="C240" s="457" t="s">
        <v>1128</v>
      </c>
      <c r="D240" s="341"/>
      <c r="E240" s="187">
        <v>42.27</v>
      </c>
      <c r="F240" s="403">
        <v>197</v>
      </c>
      <c r="G240" s="403">
        <v>98</v>
      </c>
      <c r="H240" s="403">
        <v>295</v>
      </c>
      <c r="I240" s="324">
        <v>6.9789448781641825</v>
      </c>
      <c r="J240" s="384"/>
      <c r="K240" s="200"/>
      <c r="L240" s="403">
        <v>9</v>
      </c>
      <c r="M240" s="324">
        <v>0.21291696238466995</v>
      </c>
      <c r="N240" s="384"/>
      <c r="O240" s="200"/>
      <c r="P240" s="391">
        <v>304</v>
      </c>
      <c r="Q240" s="339">
        <v>7.1918618405488521</v>
      </c>
      <c r="R240" s="384"/>
      <c r="T240" s="152"/>
      <c r="U240" s="205"/>
      <c r="V240" s="205"/>
      <c r="W240" s="205"/>
      <c r="X240" s="205"/>
    </row>
    <row r="241" spans="1:24" s="151" customFormat="1" x14ac:dyDescent="0.2">
      <c r="A241" s="337" t="s">
        <v>767</v>
      </c>
      <c r="B241" s="338" t="s">
        <v>79</v>
      </c>
      <c r="C241" s="457" t="s">
        <v>1132</v>
      </c>
      <c r="D241" s="341"/>
      <c r="E241" s="187">
        <v>110.361</v>
      </c>
      <c r="F241" s="403">
        <v>106</v>
      </c>
      <c r="G241" s="403">
        <v>535</v>
      </c>
      <c r="H241" s="403">
        <v>641</v>
      </c>
      <c r="I241" s="324">
        <v>5.8082112340410106</v>
      </c>
      <c r="J241" s="384"/>
      <c r="K241" s="200"/>
      <c r="L241" s="403">
        <v>4</v>
      </c>
      <c r="M241" s="324">
        <v>3.624468788793142E-2</v>
      </c>
      <c r="N241" s="384"/>
      <c r="O241" s="200"/>
      <c r="P241" s="391">
        <v>645</v>
      </c>
      <c r="Q241" s="339">
        <v>5.844455921928942</v>
      </c>
      <c r="R241" s="384"/>
      <c r="T241" s="152"/>
      <c r="U241" s="205"/>
      <c r="V241" s="205"/>
      <c r="W241" s="205"/>
      <c r="X241" s="205"/>
    </row>
    <row r="242" spans="1:24" s="151" customFormat="1" x14ac:dyDescent="0.2">
      <c r="A242" s="337" t="s">
        <v>829</v>
      </c>
      <c r="B242" s="336" t="s">
        <v>141</v>
      </c>
      <c r="C242" s="457" t="s">
        <v>1134</v>
      </c>
      <c r="D242" s="341"/>
      <c r="E242" s="187">
        <v>43.515999999999998</v>
      </c>
      <c r="F242" s="403">
        <v>147</v>
      </c>
      <c r="G242" s="403">
        <v>119</v>
      </c>
      <c r="H242" s="403">
        <v>266</v>
      </c>
      <c r="I242" s="324">
        <v>6.1126941814505011</v>
      </c>
      <c r="J242" s="384"/>
      <c r="K242" s="200"/>
      <c r="L242" s="403">
        <v>1</v>
      </c>
      <c r="M242" s="324">
        <v>2.298005331372369E-2</v>
      </c>
      <c r="N242" s="384"/>
      <c r="O242" s="200"/>
      <c r="P242" s="391">
        <v>267</v>
      </c>
      <c r="Q242" s="339">
        <v>6.1356742347642248</v>
      </c>
      <c r="R242" s="384"/>
      <c r="T242" s="152"/>
      <c r="U242" s="205"/>
      <c r="V242" s="205"/>
      <c r="W242" s="205"/>
      <c r="X242" s="205"/>
    </row>
    <row r="243" spans="1:24" s="151" customFormat="1" x14ac:dyDescent="0.2">
      <c r="A243" s="337" t="s">
        <v>969</v>
      </c>
      <c r="B243" s="338" t="s">
        <v>280</v>
      </c>
      <c r="C243" s="457" t="s">
        <v>1128</v>
      </c>
      <c r="D243" s="341"/>
      <c r="E243" s="187">
        <v>34.485999999999997</v>
      </c>
      <c r="F243" s="403">
        <v>30</v>
      </c>
      <c r="G243" s="403">
        <v>49</v>
      </c>
      <c r="H243" s="403">
        <v>79</v>
      </c>
      <c r="I243" s="324">
        <v>2.2907846662413736</v>
      </c>
      <c r="J243" s="384"/>
      <c r="K243" s="200"/>
      <c r="L243" s="403">
        <v>3</v>
      </c>
      <c r="M243" s="324">
        <v>8.6991822768659757E-2</v>
      </c>
      <c r="N243" s="384"/>
      <c r="O243" s="200"/>
      <c r="P243" s="391">
        <v>82</v>
      </c>
      <c r="Q243" s="339">
        <v>2.3777764890100332</v>
      </c>
      <c r="R243" s="384"/>
      <c r="T243" s="152"/>
      <c r="U243" s="205"/>
      <c r="V243" s="205"/>
      <c r="W243" s="205"/>
      <c r="X243" s="205"/>
    </row>
    <row r="244" spans="1:24" s="151" customFormat="1" x14ac:dyDescent="0.2">
      <c r="A244" s="337" t="s">
        <v>807</v>
      </c>
      <c r="B244" s="338" t="s">
        <v>119</v>
      </c>
      <c r="C244" s="457" t="s">
        <v>1130</v>
      </c>
      <c r="D244" s="341"/>
      <c r="E244" s="187">
        <v>47.606999999999999</v>
      </c>
      <c r="F244" s="403">
        <v>36</v>
      </c>
      <c r="G244" s="403">
        <v>223</v>
      </c>
      <c r="H244" s="403">
        <v>259</v>
      </c>
      <c r="I244" s="324">
        <v>5.4403764152330538</v>
      </c>
      <c r="J244" s="384"/>
      <c r="K244" s="200"/>
      <c r="L244" s="403">
        <v>2</v>
      </c>
      <c r="M244" s="324">
        <v>4.2010628689058332E-2</v>
      </c>
      <c r="N244" s="384"/>
      <c r="O244" s="200"/>
      <c r="P244" s="391">
        <v>261</v>
      </c>
      <c r="Q244" s="339">
        <v>5.4823870439221123</v>
      </c>
      <c r="R244" s="384"/>
      <c r="T244" s="152"/>
      <c r="U244" s="205"/>
      <c r="V244" s="205"/>
      <c r="W244" s="205"/>
      <c r="X244" s="205"/>
    </row>
    <row r="245" spans="1:24" s="151" customFormat="1" x14ac:dyDescent="0.2">
      <c r="A245" s="337" t="s">
        <v>970</v>
      </c>
      <c r="B245" s="338" t="s">
        <v>281</v>
      </c>
      <c r="C245" s="457" t="s">
        <v>1128</v>
      </c>
      <c r="D245" s="341"/>
      <c r="E245" s="187">
        <v>37.887999999999998</v>
      </c>
      <c r="F245" s="403">
        <v>179</v>
      </c>
      <c r="G245" s="403">
        <v>267</v>
      </c>
      <c r="H245" s="403">
        <v>446</v>
      </c>
      <c r="I245" s="324">
        <v>11.771537162162163</v>
      </c>
      <c r="J245" s="384"/>
      <c r="K245" s="200"/>
      <c r="L245" s="403">
        <v>5</v>
      </c>
      <c r="M245" s="324">
        <v>0.1319679054054054</v>
      </c>
      <c r="N245" s="384"/>
      <c r="O245" s="200"/>
      <c r="P245" s="391">
        <v>451</v>
      </c>
      <c r="Q245" s="339">
        <v>11.903505067567568</v>
      </c>
      <c r="R245" s="384"/>
      <c r="T245" s="152"/>
      <c r="U245" s="205"/>
      <c r="V245" s="205"/>
      <c r="W245" s="205"/>
      <c r="X245" s="205"/>
    </row>
    <row r="246" spans="1:24" s="151" customFormat="1" x14ac:dyDescent="0.2">
      <c r="A246" s="337" t="s">
        <v>808</v>
      </c>
      <c r="B246" s="338" t="s">
        <v>120</v>
      </c>
      <c r="C246" s="457" t="s">
        <v>1130</v>
      </c>
      <c r="D246" s="335"/>
      <c r="E246" s="187">
        <v>15.694000000000001</v>
      </c>
      <c r="F246" s="403">
        <v>430</v>
      </c>
      <c r="G246" s="403">
        <v>53</v>
      </c>
      <c r="H246" s="403">
        <v>483</v>
      </c>
      <c r="I246" s="324">
        <v>30.776092774308651</v>
      </c>
      <c r="J246" s="384"/>
      <c r="K246" s="200"/>
      <c r="L246" s="403">
        <v>7</v>
      </c>
      <c r="M246" s="324">
        <v>0.44603033006244425</v>
      </c>
      <c r="N246" s="384"/>
      <c r="O246" s="200"/>
      <c r="P246" s="391">
        <v>490</v>
      </c>
      <c r="Q246" s="339">
        <v>31.222123104371097</v>
      </c>
      <c r="R246" s="384"/>
      <c r="T246" s="152"/>
      <c r="U246" s="205"/>
      <c r="V246" s="205"/>
      <c r="W246" s="205"/>
      <c r="X246" s="205"/>
    </row>
    <row r="247" spans="1:24" s="151" customFormat="1" x14ac:dyDescent="0.2">
      <c r="A247" s="337" t="s">
        <v>768</v>
      </c>
      <c r="B247" s="338" t="s">
        <v>80</v>
      </c>
      <c r="C247" s="457" t="s">
        <v>1132</v>
      </c>
      <c r="D247" s="341"/>
      <c r="E247" s="187">
        <v>23.251999999999999</v>
      </c>
      <c r="F247" s="403">
        <v>65</v>
      </c>
      <c r="G247" s="403">
        <v>139</v>
      </c>
      <c r="H247" s="403">
        <v>204</v>
      </c>
      <c r="I247" s="324">
        <v>8.7734388439704123</v>
      </c>
      <c r="J247" s="384"/>
      <c r="K247" s="200"/>
      <c r="L247" s="403">
        <v>1</v>
      </c>
      <c r="M247" s="324">
        <v>4.3007053156717705E-2</v>
      </c>
      <c r="N247" s="384"/>
      <c r="O247" s="200"/>
      <c r="P247" s="391">
        <v>205</v>
      </c>
      <c r="Q247" s="339">
        <v>8.8164458971271298</v>
      </c>
      <c r="R247" s="384"/>
      <c r="T247" s="152"/>
      <c r="U247" s="205"/>
      <c r="V247" s="205"/>
      <c r="W247" s="205"/>
      <c r="X247" s="205"/>
    </row>
    <row r="248" spans="1:24" s="151" customFormat="1" x14ac:dyDescent="0.2">
      <c r="A248" s="337" t="s">
        <v>739</v>
      </c>
      <c r="B248" s="338" t="s">
        <v>51</v>
      </c>
      <c r="C248" s="457" t="s">
        <v>1129</v>
      </c>
      <c r="D248" s="341"/>
      <c r="E248" s="187">
        <v>109.48099999999999</v>
      </c>
      <c r="F248" s="404">
        <v>103</v>
      </c>
      <c r="G248" s="404">
        <v>281</v>
      </c>
      <c r="H248" s="404">
        <v>384</v>
      </c>
      <c r="I248" s="324">
        <v>3.5074579150720218</v>
      </c>
      <c r="J248" s="384">
        <v>1</v>
      </c>
      <c r="K248" s="200"/>
      <c r="L248" s="404">
        <v>19</v>
      </c>
      <c r="M248" s="324">
        <v>0.17354609475616775</v>
      </c>
      <c r="N248" s="384">
        <v>1</v>
      </c>
      <c r="O248" s="200"/>
      <c r="P248" s="391">
        <v>403</v>
      </c>
      <c r="Q248" s="339">
        <v>3.6810040098281895</v>
      </c>
      <c r="R248" s="384">
        <v>1</v>
      </c>
      <c r="T248" s="152"/>
      <c r="U248" s="205"/>
      <c r="V248" s="205"/>
      <c r="W248" s="205"/>
      <c r="X248" s="205"/>
    </row>
    <row r="249" spans="1:24" s="151" customFormat="1" x14ac:dyDescent="0.2">
      <c r="A249" s="337" t="s">
        <v>830</v>
      </c>
      <c r="B249" s="336" t="s">
        <v>142</v>
      </c>
      <c r="C249" s="457" t="s">
        <v>1134</v>
      </c>
      <c r="D249" s="341"/>
      <c r="E249" s="187">
        <v>126.218</v>
      </c>
      <c r="F249" s="403">
        <v>703</v>
      </c>
      <c r="G249" s="403">
        <v>450</v>
      </c>
      <c r="H249" s="403">
        <v>1153</v>
      </c>
      <c r="I249" s="324">
        <v>9.1349886703956642</v>
      </c>
      <c r="J249" s="384"/>
      <c r="K249" s="200"/>
      <c r="L249" s="403">
        <v>7</v>
      </c>
      <c r="M249" s="324">
        <v>5.5459601641604205E-2</v>
      </c>
      <c r="N249" s="384"/>
      <c r="O249" s="200"/>
      <c r="P249" s="391">
        <v>1160</v>
      </c>
      <c r="Q249" s="339">
        <v>9.1904482720372691</v>
      </c>
      <c r="R249" s="384"/>
      <c r="T249" s="152"/>
      <c r="U249" s="205"/>
      <c r="V249" s="205"/>
      <c r="W249" s="205"/>
      <c r="X249" s="205"/>
    </row>
    <row r="250" spans="1:24" s="151" customFormat="1" x14ac:dyDescent="0.2">
      <c r="A250" s="337" t="s">
        <v>769</v>
      </c>
      <c r="B250" s="338" t="s">
        <v>81</v>
      </c>
      <c r="C250" s="457" t="s">
        <v>1132</v>
      </c>
      <c r="D250" s="341"/>
      <c r="E250" s="187">
        <v>49.642000000000003</v>
      </c>
      <c r="F250" s="403">
        <v>217</v>
      </c>
      <c r="G250" s="403">
        <v>410</v>
      </c>
      <c r="H250" s="403">
        <v>627</v>
      </c>
      <c r="I250" s="324">
        <v>12.63043390677249</v>
      </c>
      <c r="J250" s="384"/>
      <c r="K250" s="200"/>
      <c r="L250" s="403">
        <v>4</v>
      </c>
      <c r="M250" s="324">
        <v>8.0576930824704879E-2</v>
      </c>
      <c r="N250" s="384"/>
      <c r="O250" s="200"/>
      <c r="P250" s="391">
        <v>631</v>
      </c>
      <c r="Q250" s="339">
        <v>12.711010837597195</v>
      </c>
      <c r="R250" s="384"/>
      <c r="T250" s="152"/>
      <c r="U250" s="205"/>
      <c r="V250" s="205"/>
      <c r="W250" s="205"/>
      <c r="X250" s="205"/>
    </row>
    <row r="251" spans="1:24" s="151" customFormat="1" x14ac:dyDescent="0.2">
      <c r="A251" s="337" t="s">
        <v>1017</v>
      </c>
      <c r="B251" s="338" t="s">
        <v>329</v>
      </c>
      <c r="C251" s="457" t="s">
        <v>1133</v>
      </c>
      <c r="D251" s="341"/>
      <c r="E251" s="187">
        <v>51.533999999999999</v>
      </c>
      <c r="F251" s="403">
        <v>482</v>
      </c>
      <c r="G251" s="403">
        <v>249</v>
      </c>
      <c r="H251" s="403">
        <v>731</v>
      </c>
      <c r="I251" s="324">
        <v>14.18481002833081</v>
      </c>
      <c r="J251" s="384"/>
      <c r="K251" s="200"/>
      <c r="L251" s="403">
        <v>16</v>
      </c>
      <c r="M251" s="324">
        <v>0.31047463810299997</v>
      </c>
      <c r="N251" s="384"/>
      <c r="O251" s="200"/>
      <c r="P251" s="391">
        <v>747</v>
      </c>
      <c r="Q251" s="339">
        <v>14.495284666433811</v>
      </c>
      <c r="R251" s="384"/>
      <c r="T251" s="152"/>
      <c r="U251" s="205"/>
      <c r="V251" s="205"/>
      <c r="W251" s="205"/>
      <c r="X251" s="205"/>
    </row>
    <row r="252" spans="1:24" s="151" customFormat="1" x14ac:dyDescent="0.2">
      <c r="A252" s="337" t="s">
        <v>740</v>
      </c>
      <c r="B252" s="336" t="s">
        <v>52</v>
      </c>
      <c r="C252" s="457" t="s">
        <v>1129</v>
      </c>
      <c r="D252" s="341"/>
      <c r="E252" s="187">
        <v>119.959</v>
      </c>
      <c r="F252" s="403">
        <v>73</v>
      </c>
      <c r="G252" s="403">
        <v>196</v>
      </c>
      <c r="H252" s="403">
        <v>269</v>
      </c>
      <c r="I252" s="324">
        <v>2.2424328312173327</v>
      </c>
      <c r="J252" s="384"/>
      <c r="K252" s="200"/>
      <c r="L252" s="403">
        <v>21</v>
      </c>
      <c r="M252" s="324">
        <v>0.17505981210246835</v>
      </c>
      <c r="N252" s="384"/>
      <c r="O252" s="200"/>
      <c r="P252" s="391">
        <v>290</v>
      </c>
      <c r="Q252" s="339">
        <v>2.4174926433198007</v>
      </c>
      <c r="R252" s="384"/>
      <c r="T252" s="152"/>
      <c r="U252" s="205"/>
      <c r="V252" s="205"/>
      <c r="W252" s="205"/>
      <c r="X252" s="205"/>
    </row>
    <row r="253" spans="1:24" s="151" customFormat="1" x14ac:dyDescent="0.2">
      <c r="A253" s="337" t="s">
        <v>770</v>
      </c>
      <c r="B253" s="338" t="s">
        <v>82</v>
      </c>
      <c r="C253" s="457" t="s">
        <v>1132</v>
      </c>
      <c r="D253" s="341"/>
      <c r="E253" s="187">
        <v>35.97</v>
      </c>
      <c r="F253" s="403">
        <v>72</v>
      </c>
      <c r="G253" s="403">
        <v>183</v>
      </c>
      <c r="H253" s="403">
        <v>255</v>
      </c>
      <c r="I253" s="324">
        <v>7.0892410341951626</v>
      </c>
      <c r="J253" s="384"/>
      <c r="K253" s="200"/>
      <c r="L253" s="403">
        <v>4</v>
      </c>
      <c r="M253" s="324">
        <v>0.11120378092855157</v>
      </c>
      <c r="N253" s="384"/>
      <c r="O253" s="200"/>
      <c r="P253" s="391">
        <v>259</v>
      </c>
      <c r="Q253" s="339">
        <v>7.2004448151237144</v>
      </c>
      <c r="R253" s="384"/>
      <c r="T253" s="152"/>
      <c r="U253" s="205"/>
      <c r="V253" s="205"/>
      <c r="W253" s="205"/>
      <c r="X253" s="205"/>
    </row>
    <row r="254" spans="1:24" s="151" customFormat="1" x14ac:dyDescent="0.2">
      <c r="A254" s="337" t="s">
        <v>971</v>
      </c>
      <c r="B254" s="338" t="s">
        <v>282</v>
      </c>
      <c r="C254" s="457" t="s">
        <v>1128</v>
      </c>
      <c r="D254" s="341"/>
      <c r="E254" s="187">
        <v>48.801000000000002</v>
      </c>
      <c r="F254" s="403">
        <v>43</v>
      </c>
      <c r="G254" s="403">
        <v>194</v>
      </c>
      <c r="H254" s="403">
        <v>237</v>
      </c>
      <c r="I254" s="324">
        <v>4.8564578594700922</v>
      </c>
      <c r="J254" s="384"/>
      <c r="K254" s="200"/>
      <c r="L254" s="403">
        <v>7</v>
      </c>
      <c r="M254" s="324">
        <v>0.14343968361304071</v>
      </c>
      <c r="N254" s="384"/>
      <c r="O254" s="200"/>
      <c r="P254" s="391">
        <v>244</v>
      </c>
      <c r="Q254" s="339">
        <v>4.9998975430831329</v>
      </c>
      <c r="R254" s="384"/>
      <c r="T254" s="152"/>
      <c r="U254" s="205"/>
      <c r="V254" s="205"/>
      <c r="W254" s="205"/>
      <c r="X254" s="205"/>
    </row>
    <row r="255" spans="1:24" s="151" customFormat="1" x14ac:dyDescent="0.2">
      <c r="A255" s="337" t="s">
        <v>771</v>
      </c>
      <c r="B255" s="336" t="s">
        <v>83</v>
      </c>
      <c r="C255" s="457" t="s">
        <v>1132</v>
      </c>
      <c r="D255" s="341"/>
      <c r="E255" s="187">
        <v>237.089</v>
      </c>
      <c r="F255" s="403">
        <v>410</v>
      </c>
      <c r="G255" s="403">
        <v>1449</v>
      </c>
      <c r="H255" s="403">
        <v>1859</v>
      </c>
      <c r="I255" s="324">
        <v>7.8409373695110274</v>
      </c>
      <c r="J255" s="384"/>
      <c r="K255" s="200"/>
      <c r="L255" s="403">
        <v>453</v>
      </c>
      <c r="M255" s="324">
        <v>1.9106748942380287</v>
      </c>
      <c r="N255" s="384"/>
      <c r="O255" s="200"/>
      <c r="P255" s="391">
        <v>2312</v>
      </c>
      <c r="Q255" s="339">
        <v>9.7516122637490561</v>
      </c>
      <c r="R255" s="384"/>
      <c r="T255" s="152"/>
      <c r="U255" s="205"/>
      <c r="V255" s="205"/>
      <c r="W255" s="205"/>
      <c r="X255" s="205"/>
    </row>
    <row r="256" spans="1:24" s="151" customFormat="1" x14ac:dyDescent="0.2">
      <c r="A256" s="337" t="s">
        <v>972</v>
      </c>
      <c r="B256" s="338" t="s">
        <v>283</v>
      </c>
      <c r="C256" s="457" t="s">
        <v>1128</v>
      </c>
      <c r="D256" s="341"/>
      <c r="E256" s="187">
        <v>49.366</v>
      </c>
      <c r="F256" s="403">
        <v>40</v>
      </c>
      <c r="G256" s="403">
        <v>216</v>
      </c>
      <c r="H256" s="403">
        <v>256</v>
      </c>
      <c r="I256" s="324">
        <v>5.1857553781955188</v>
      </c>
      <c r="J256" s="384"/>
      <c r="K256" s="200"/>
      <c r="L256" s="403">
        <v>0</v>
      </c>
      <c r="M256" s="324">
        <v>0</v>
      </c>
      <c r="N256" s="384"/>
      <c r="O256" s="200"/>
      <c r="P256" s="391">
        <v>256</v>
      </c>
      <c r="Q256" s="339">
        <v>5.1857553781955188</v>
      </c>
      <c r="R256" s="384"/>
      <c r="T256" s="152"/>
      <c r="U256" s="205"/>
      <c r="V256" s="205"/>
      <c r="W256" s="205"/>
      <c r="X256" s="205"/>
    </row>
    <row r="257" spans="1:24" s="151" customFormat="1" x14ac:dyDescent="0.2">
      <c r="A257" s="337" t="s">
        <v>831</v>
      </c>
      <c r="B257" s="338" t="s">
        <v>143</v>
      </c>
      <c r="C257" s="457" t="s">
        <v>1134</v>
      </c>
      <c r="D257" s="335"/>
      <c r="E257" s="187">
        <v>134.38300000000001</v>
      </c>
      <c r="F257" s="403">
        <v>194</v>
      </c>
      <c r="G257" s="403">
        <v>359</v>
      </c>
      <c r="H257" s="403">
        <v>553</v>
      </c>
      <c r="I257" s="324">
        <v>4.1151038449803918</v>
      </c>
      <c r="J257" s="384"/>
      <c r="K257" s="200"/>
      <c r="L257" s="403">
        <v>27</v>
      </c>
      <c r="M257" s="324">
        <v>0.20091827091224335</v>
      </c>
      <c r="N257" s="384"/>
      <c r="O257" s="200"/>
      <c r="P257" s="391">
        <v>580</v>
      </c>
      <c r="Q257" s="339">
        <v>4.3160221158926353</v>
      </c>
      <c r="R257" s="384"/>
      <c r="T257" s="152"/>
      <c r="U257" s="205"/>
      <c r="V257" s="205"/>
      <c r="W257" s="205"/>
      <c r="X257" s="205"/>
    </row>
    <row r="258" spans="1:24" s="151" customFormat="1" x14ac:dyDescent="0.2">
      <c r="A258" s="337" t="s">
        <v>973</v>
      </c>
      <c r="B258" s="338" t="s">
        <v>284</v>
      </c>
      <c r="C258" s="457" t="s">
        <v>1128</v>
      </c>
      <c r="D258" s="335"/>
      <c r="E258" s="187">
        <v>53.972999999999999</v>
      </c>
      <c r="F258" s="403">
        <v>78</v>
      </c>
      <c r="G258" s="403">
        <v>88</v>
      </c>
      <c r="H258" s="403">
        <v>166</v>
      </c>
      <c r="I258" s="324">
        <v>3.075611880014081</v>
      </c>
      <c r="J258" s="384"/>
      <c r="K258" s="200"/>
      <c r="L258" s="403">
        <v>5</v>
      </c>
      <c r="M258" s="324">
        <v>9.2638912048616906E-2</v>
      </c>
      <c r="N258" s="384"/>
      <c r="O258" s="200"/>
      <c r="P258" s="391">
        <v>171</v>
      </c>
      <c r="Q258" s="339">
        <v>3.1682507920626981</v>
      </c>
      <c r="R258" s="384"/>
      <c r="T258" s="152"/>
      <c r="U258" s="205"/>
      <c r="V258" s="205"/>
      <c r="W258" s="205"/>
      <c r="X258" s="205"/>
    </row>
    <row r="259" spans="1:24" s="151" customFormat="1" x14ac:dyDescent="0.2">
      <c r="A259" s="337" t="s">
        <v>832</v>
      </c>
      <c r="B259" s="338" t="s">
        <v>144</v>
      </c>
      <c r="C259" s="457" t="s">
        <v>1134</v>
      </c>
      <c r="D259" s="341"/>
      <c r="E259" s="187">
        <v>88.102000000000004</v>
      </c>
      <c r="F259" s="403">
        <v>263</v>
      </c>
      <c r="G259" s="403">
        <v>91</v>
      </c>
      <c r="H259" s="403">
        <v>354</v>
      </c>
      <c r="I259" s="324">
        <v>4.0180699643594924</v>
      </c>
      <c r="J259" s="384"/>
      <c r="K259" s="200"/>
      <c r="L259" s="403">
        <v>16</v>
      </c>
      <c r="M259" s="324">
        <v>0.18160768200494881</v>
      </c>
      <c r="N259" s="384"/>
      <c r="O259" s="200"/>
      <c r="P259" s="391">
        <v>370</v>
      </c>
      <c r="Q259" s="339">
        <v>4.1996776463644414</v>
      </c>
      <c r="R259" s="384"/>
      <c r="T259" s="152"/>
      <c r="U259" s="205"/>
      <c r="V259" s="205"/>
      <c r="W259" s="205"/>
      <c r="X259" s="205"/>
    </row>
    <row r="260" spans="1:24" s="151" customFormat="1" x14ac:dyDescent="0.2">
      <c r="A260" s="337" t="s">
        <v>974</v>
      </c>
      <c r="B260" s="338" t="s">
        <v>285</v>
      </c>
      <c r="C260" s="457" t="s">
        <v>1128</v>
      </c>
      <c r="D260" s="341"/>
      <c r="E260" s="187">
        <v>27.553999999999998</v>
      </c>
      <c r="F260" s="403">
        <v>2</v>
      </c>
      <c r="G260" s="403">
        <v>3</v>
      </c>
      <c r="H260" s="403">
        <v>5</v>
      </c>
      <c r="I260" s="324">
        <v>0.18146185671771795</v>
      </c>
      <c r="J260" s="384"/>
      <c r="K260" s="200"/>
      <c r="L260" s="403">
        <v>0</v>
      </c>
      <c r="M260" s="324">
        <v>0</v>
      </c>
      <c r="N260" s="384"/>
      <c r="O260" s="200"/>
      <c r="P260" s="391">
        <v>5</v>
      </c>
      <c r="Q260" s="339">
        <v>0.18146185671771795</v>
      </c>
      <c r="R260" s="384"/>
      <c r="T260" s="152"/>
      <c r="U260" s="205"/>
      <c r="V260" s="205"/>
      <c r="W260" s="205"/>
      <c r="X260" s="205"/>
    </row>
    <row r="261" spans="1:24" s="151" customFormat="1" x14ac:dyDescent="0.2">
      <c r="A261" s="337" t="s">
        <v>880</v>
      </c>
      <c r="B261" s="336" t="s">
        <v>191</v>
      </c>
      <c r="C261" s="457" t="s">
        <v>1131</v>
      </c>
      <c r="D261" s="341"/>
      <c r="E261" s="187">
        <v>63.293999999999997</v>
      </c>
      <c r="F261" s="403">
        <v>9</v>
      </c>
      <c r="G261" s="403">
        <v>132</v>
      </c>
      <c r="H261" s="403">
        <v>141</v>
      </c>
      <c r="I261" s="324">
        <v>2.227699307991279</v>
      </c>
      <c r="J261" s="384"/>
      <c r="K261" s="200"/>
      <c r="L261" s="403">
        <v>9</v>
      </c>
      <c r="M261" s="324">
        <v>0.14219357285050716</v>
      </c>
      <c r="N261" s="384"/>
      <c r="O261" s="200"/>
      <c r="P261" s="391">
        <v>150</v>
      </c>
      <c r="Q261" s="339">
        <v>2.3698928808417863</v>
      </c>
      <c r="R261" s="384"/>
      <c r="T261" s="152"/>
      <c r="U261" s="205"/>
      <c r="V261" s="205"/>
      <c r="W261" s="205"/>
      <c r="X261" s="205"/>
    </row>
    <row r="262" spans="1:24" s="151" customFormat="1" x14ac:dyDescent="0.2">
      <c r="A262" s="337" t="s">
        <v>809</v>
      </c>
      <c r="B262" s="338" t="s">
        <v>121</v>
      </c>
      <c r="C262" s="457" t="s">
        <v>1130</v>
      </c>
      <c r="D262" s="341"/>
      <c r="E262" s="187">
        <v>41.396000000000001</v>
      </c>
      <c r="F262" s="403">
        <v>12</v>
      </c>
      <c r="G262" s="403">
        <v>55</v>
      </c>
      <c r="H262" s="403">
        <v>67</v>
      </c>
      <c r="I262" s="324">
        <v>1.6185138660740168</v>
      </c>
      <c r="J262" s="384"/>
      <c r="K262" s="200"/>
      <c r="L262" s="403">
        <v>14</v>
      </c>
      <c r="M262" s="324">
        <v>0.3381969272393468</v>
      </c>
      <c r="N262" s="384"/>
      <c r="O262" s="200"/>
      <c r="P262" s="391">
        <v>81</v>
      </c>
      <c r="Q262" s="339">
        <v>1.9567107933133636</v>
      </c>
      <c r="R262" s="384"/>
      <c r="T262" s="152"/>
      <c r="U262" s="205"/>
      <c r="V262" s="205"/>
      <c r="W262" s="205"/>
      <c r="X262" s="205"/>
    </row>
    <row r="263" spans="1:24" s="151" customFormat="1" x14ac:dyDescent="0.2">
      <c r="A263" s="337" t="s">
        <v>1018</v>
      </c>
      <c r="B263" s="338" t="s">
        <v>330</v>
      </c>
      <c r="C263" s="457" t="s">
        <v>1133</v>
      </c>
      <c r="D263" s="335"/>
      <c r="E263" s="187">
        <v>113.366</v>
      </c>
      <c r="F263" s="403">
        <v>44</v>
      </c>
      <c r="G263" s="403">
        <v>126</v>
      </c>
      <c r="H263" s="403">
        <v>170</v>
      </c>
      <c r="I263" s="324">
        <v>1.4995677716422913</v>
      </c>
      <c r="J263" s="384"/>
      <c r="K263" s="200"/>
      <c r="L263" s="403">
        <v>1</v>
      </c>
      <c r="M263" s="324">
        <v>8.8209868920134781E-3</v>
      </c>
      <c r="N263" s="384"/>
      <c r="O263" s="200"/>
      <c r="P263" s="391">
        <v>171</v>
      </c>
      <c r="Q263" s="339">
        <v>1.5083887585343048</v>
      </c>
      <c r="R263" s="384"/>
      <c r="T263" s="152"/>
      <c r="U263" s="205"/>
      <c r="V263" s="205"/>
      <c r="W263" s="205"/>
      <c r="X263" s="205"/>
    </row>
    <row r="264" spans="1:24" s="151" customFormat="1" x14ac:dyDescent="0.2">
      <c r="A264" s="337" t="s">
        <v>1019</v>
      </c>
      <c r="B264" s="338" t="s">
        <v>331</v>
      </c>
      <c r="C264" s="457" t="s">
        <v>1133</v>
      </c>
      <c r="D264" s="341"/>
      <c r="E264" s="187">
        <v>37.841999999999999</v>
      </c>
      <c r="F264" s="403">
        <v>70</v>
      </c>
      <c r="G264" s="403">
        <v>131</v>
      </c>
      <c r="H264" s="403">
        <v>201</v>
      </c>
      <c r="I264" s="324">
        <v>5.3115585856984309</v>
      </c>
      <c r="J264" s="384"/>
      <c r="K264" s="200"/>
      <c r="L264" s="403">
        <v>2</v>
      </c>
      <c r="M264" s="324">
        <v>5.2851329210929658E-2</v>
      </c>
      <c r="N264" s="384"/>
      <c r="O264" s="200"/>
      <c r="P264" s="391">
        <v>203</v>
      </c>
      <c r="Q264" s="339">
        <v>5.36440991490936</v>
      </c>
      <c r="R264" s="384"/>
      <c r="T264" s="152"/>
      <c r="U264" s="205"/>
      <c r="V264" s="205"/>
      <c r="W264" s="205"/>
      <c r="X264" s="205"/>
    </row>
    <row r="265" spans="1:24" s="151" customFormat="1" x14ac:dyDescent="0.2">
      <c r="A265" s="337" t="s">
        <v>810</v>
      </c>
      <c r="B265" s="338" t="s">
        <v>122</v>
      </c>
      <c r="C265" s="457" t="s">
        <v>1130</v>
      </c>
      <c r="D265" s="341"/>
      <c r="E265" s="187">
        <v>38.524999999999999</v>
      </c>
      <c r="F265" s="403">
        <v>335</v>
      </c>
      <c r="G265" s="403">
        <v>167</v>
      </c>
      <c r="H265" s="403">
        <v>502</v>
      </c>
      <c r="I265" s="324">
        <v>13.030499675535367</v>
      </c>
      <c r="J265" s="384"/>
      <c r="K265" s="200"/>
      <c r="L265" s="403">
        <v>1</v>
      </c>
      <c r="M265" s="324">
        <v>2.5957170668397145E-2</v>
      </c>
      <c r="N265" s="384"/>
      <c r="O265" s="200"/>
      <c r="P265" s="391">
        <v>503</v>
      </c>
      <c r="Q265" s="339">
        <v>13.056456846203764</v>
      </c>
      <c r="R265" s="384"/>
      <c r="T265" s="152"/>
      <c r="U265" s="205"/>
      <c r="V265" s="205"/>
      <c r="W265" s="205"/>
      <c r="X265" s="205"/>
    </row>
    <row r="266" spans="1:24" s="151" customFormat="1" x14ac:dyDescent="0.2">
      <c r="A266" s="337" t="s">
        <v>811</v>
      </c>
      <c r="B266" s="338" t="s">
        <v>123</v>
      </c>
      <c r="C266" s="457" t="s">
        <v>1130</v>
      </c>
      <c r="D266" s="341"/>
      <c r="E266" s="187">
        <v>60.158000000000001</v>
      </c>
      <c r="F266" s="403">
        <v>110</v>
      </c>
      <c r="G266" s="403">
        <v>72</v>
      </c>
      <c r="H266" s="403">
        <v>182</v>
      </c>
      <c r="I266" s="324">
        <v>3.0253665347917149</v>
      </c>
      <c r="J266" s="384"/>
      <c r="K266" s="200"/>
      <c r="L266" s="403">
        <v>1</v>
      </c>
      <c r="M266" s="324">
        <v>1.6622893048306126E-2</v>
      </c>
      <c r="N266" s="384"/>
      <c r="O266" s="200"/>
      <c r="P266" s="391">
        <v>183</v>
      </c>
      <c r="Q266" s="339">
        <v>3.0419894278400212</v>
      </c>
      <c r="R266" s="384"/>
      <c r="T266" s="152"/>
      <c r="U266" s="205"/>
      <c r="V266" s="205"/>
      <c r="W266" s="205"/>
      <c r="X266" s="205"/>
    </row>
    <row r="267" spans="1:24" s="151" customFormat="1" x14ac:dyDescent="0.2">
      <c r="A267" s="337" t="s">
        <v>741</v>
      </c>
      <c r="B267" s="338" t="s">
        <v>53</v>
      </c>
      <c r="C267" s="457" t="s">
        <v>1129</v>
      </c>
      <c r="D267" s="341"/>
      <c r="E267" s="187">
        <v>46.994999999999997</v>
      </c>
      <c r="F267" s="403">
        <v>182</v>
      </c>
      <c r="G267" s="403">
        <v>107</v>
      </c>
      <c r="H267" s="403">
        <v>289</v>
      </c>
      <c r="I267" s="324">
        <v>6.1495903819555275</v>
      </c>
      <c r="J267" s="384"/>
      <c r="K267" s="200"/>
      <c r="L267" s="403">
        <v>8</v>
      </c>
      <c r="M267" s="324">
        <v>0.1702308756250665</v>
      </c>
      <c r="N267" s="384"/>
      <c r="O267" s="200"/>
      <c r="P267" s="391">
        <v>297</v>
      </c>
      <c r="Q267" s="339">
        <v>6.3198212575805943</v>
      </c>
      <c r="R267" s="384"/>
      <c r="T267" s="152"/>
      <c r="U267" s="205"/>
      <c r="V267" s="205"/>
      <c r="W267" s="205"/>
      <c r="X267" s="205"/>
    </row>
    <row r="268" spans="1:24" s="151" customFormat="1" x14ac:dyDescent="0.2">
      <c r="A268" s="337" t="s">
        <v>881</v>
      </c>
      <c r="B268" s="338" t="s">
        <v>192</v>
      </c>
      <c r="C268" s="457" t="s">
        <v>1131</v>
      </c>
      <c r="D268" s="341"/>
      <c r="E268" s="187">
        <v>55.904000000000003</v>
      </c>
      <c r="F268" s="403">
        <v>11</v>
      </c>
      <c r="G268" s="403">
        <v>138</v>
      </c>
      <c r="H268" s="403">
        <v>149</v>
      </c>
      <c r="I268" s="324">
        <v>2.6652833428734972</v>
      </c>
      <c r="J268" s="384"/>
      <c r="K268" s="200"/>
      <c r="L268" s="403">
        <v>9</v>
      </c>
      <c r="M268" s="324">
        <v>0.16099026903262736</v>
      </c>
      <c r="N268" s="384"/>
      <c r="O268" s="200"/>
      <c r="P268" s="391">
        <v>158</v>
      </c>
      <c r="Q268" s="339">
        <v>2.8262736119061245</v>
      </c>
      <c r="R268" s="384"/>
      <c r="T268" s="152"/>
      <c r="U268" s="205"/>
      <c r="V268" s="205"/>
      <c r="W268" s="205"/>
      <c r="X268" s="205"/>
    </row>
    <row r="269" spans="1:24" s="151" customFormat="1" x14ac:dyDescent="0.2">
      <c r="A269" s="337" t="s">
        <v>812</v>
      </c>
      <c r="B269" s="338" t="s">
        <v>124</v>
      </c>
      <c r="C269" s="457" t="s">
        <v>1130</v>
      </c>
      <c r="D269" s="341"/>
      <c r="E269" s="187">
        <v>36.404000000000003</v>
      </c>
      <c r="F269" s="403">
        <v>346</v>
      </c>
      <c r="G269" s="403">
        <v>155</v>
      </c>
      <c r="H269" s="403">
        <v>501</v>
      </c>
      <c r="I269" s="324">
        <v>13.762223931436104</v>
      </c>
      <c r="J269" s="384"/>
      <c r="K269" s="200"/>
      <c r="L269" s="403">
        <v>1</v>
      </c>
      <c r="M269" s="324">
        <v>2.7469508845181845E-2</v>
      </c>
      <c r="N269" s="384"/>
      <c r="O269" s="200"/>
      <c r="P269" s="391">
        <v>502</v>
      </c>
      <c r="Q269" s="339">
        <v>13.789693440281287</v>
      </c>
      <c r="R269" s="384"/>
      <c r="T269" s="152"/>
      <c r="U269" s="205"/>
      <c r="V269" s="205"/>
      <c r="W269" s="205"/>
      <c r="X269" s="205"/>
    </row>
    <row r="270" spans="1:24" s="151" customFormat="1" x14ac:dyDescent="0.2">
      <c r="A270" s="337" t="s">
        <v>975</v>
      </c>
      <c r="B270" s="338" t="s">
        <v>286</v>
      </c>
      <c r="C270" s="457" t="s">
        <v>1128</v>
      </c>
      <c r="D270" s="341"/>
      <c r="E270" s="187">
        <v>56.107999999999997</v>
      </c>
      <c r="F270" s="403">
        <v>177</v>
      </c>
      <c r="G270" s="403">
        <v>285</v>
      </c>
      <c r="H270" s="403">
        <v>462</v>
      </c>
      <c r="I270" s="324">
        <v>8.2341199115990591</v>
      </c>
      <c r="J270" s="384"/>
      <c r="K270" s="200"/>
      <c r="L270" s="403">
        <v>6</v>
      </c>
      <c r="M270" s="324">
        <v>0.10693662222855921</v>
      </c>
      <c r="N270" s="384"/>
      <c r="O270" s="200"/>
      <c r="P270" s="391">
        <v>468</v>
      </c>
      <c r="Q270" s="339">
        <v>8.3410565338276186</v>
      </c>
      <c r="R270" s="384"/>
      <c r="T270" s="152"/>
      <c r="U270" s="205"/>
      <c r="V270" s="205"/>
      <c r="W270" s="205"/>
      <c r="X270" s="205"/>
    </row>
    <row r="271" spans="1:24" s="151" customFormat="1" x14ac:dyDescent="0.2">
      <c r="A271" s="337" t="s">
        <v>742</v>
      </c>
      <c r="B271" s="338" t="s">
        <v>54</v>
      </c>
      <c r="C271" s="457" t="s">
        <v>1129</v>
      </c>
      <c r="D271" s="341"/>
      <c r="E271" s="187">
        <v>46.881999999999998</v>
      </c>
      <c r="F271" s="403">
        <v>146</v>
      </c>
      <c r="G271" s="403">
        <v>194</v>
      </c>
      <c r="H271" s="403">
        <v>340</v>
      </c>
      <c r="I271" s="324">
        <v>7.2522503306172945</v>
      </c>
      <c r="J271" s="384"/>
      <c r="K271" s="200"/>
      <c r="L271" s="403">
        <v>15</v>
      </c>
      <c r="M271" s="324">
        <v>0.31995222046841004</v>
      </c>
      <c r="N271" s="384"/>
      <c r="O271" s="200"/>
      <c r="P271" s="391">
        <v>355</v>
      </c>
      <c r="Q271" s="339">
        <v>7.5722025510857049</v>
      </c>
      <c r="R271" s="384"/>
      <c r="T271" s="152"/>
      <c r="U271" s="205"/>
      <c r="V271" s="205"/>
      <c r="W271" s="205"/>
      <c r="X271" s="205"/>
    </row>
    <row r="272" spans="1:24" s="151" customFormat="1" x14ac:dyDescent="0.2">
      <c r="A272" s="337" t="s">
        <v>1020</v>
      </c>
      <c r="B272" s="338" t="s">
        <v>332</v>
      </c>
      <c r="C272" s="457" t="s">
        <v>1133</v>
      </c>
      <c r="D272" s="341"/>
      <c r="E272" s="187">
        <v>72.143000000000001</v>
      </c>
      <c r="F272" s="403">
        <v>44</v>
      </c>
      <c r="G272" s="403">
        <v>133</v>
      </c>
      <c r="H272" s="403">
        <v>177</v>
      </c>
      <c r="I272" s="324">
        <v>2.4534604881970532</v>
      </c>
      <c r="J272" s="384"/>
      <c r="K272" s="200"/>
      <c r="L272" s="403">
        <v>13</v>
      </c>
      <c r="M272" s="324">
        <v>0.18019766297492479</v>
      </c>
      <c r="N272" s="384"/>
      <c r="O272" s="200"/>
      <c r="P272" s="391">
        <v>190</v>
      </c>
      <c r="Q272" s="339">
        <v>2.6336581511719777</v>
      </c>
      <c r="R272" s="384"/>
      <c r="T272" s="152"/>
      <c r="U272" s="205"/>
      <c r="V272" s="205"/>
      <c r="W272" s="205"/>
      <c r="X272" s="205"/>
    </row>
    <row r="273" spans="1:24" s="151" customFormat="1" x14ac:dyDescent="0.2">
      <c r="A273" s="337" t="s">
        <v>833</v>
      </c>
      <c r="B273" s="338" t="s">
        <v>145</v>
      </c>
      <c r="C273" s="457" t="s">
        <v>1134</v>
      </c>
      <c r="D273" s="341"/>
      <c r="E273" s="187">
        <v>46.408999999999999</v>
      </c>
      <c r="F273" s="403">
        <v>0</v>
      </c>
      <c r="G273" s="403">
        <v>0</v>
      </c>
      <c r="H273" s="403">
        <v>0</v>
      </c>
      <c r="I273" s="324">
        <v>0</v>
      </c>
      <c r="J273" s="384"/>
      <c r="K273" s="200"/>
      <c r="L273" s="403">
        <v>0</v>
      </c>
      <c r="M273" s="324">
        <v>0</v>
      </c>
      <c r="N273" s="384"/>
      <c r="O273" s="200"/>
      <c r="P273" s="392">
        <v>0</v>
      </c>
      <c r="Q273" s="339">
        <v>0</v>
      </c>
      <c r="R273" s="384"/>
      <c r="T273" s="152"/>
      <c r="U273" s="205"/>
      <c r="V273" s="205"/>
      <c r="W273" s="205"/>
      <c r="X273" s="205"/>
    </row>
    <row r="274" spans="1:24" s="151" customFormat="1" x14ac:dyDescent="0.2">
      <c r="A274" s="337" t="s">
        <v>709</v>
      </c>
      <c r="B274" s="338" t="s">
        <v>21</v>
      </c>
      <c r="C274" s="457" t="s">
        <v>1135</v>
      </c>
      <c r="D274" s="341"/>
      <c r="E274" s="187">
        <v>68.355000000000004</v>
      </c>
      <c r="F274" s="403">
        <v>28</v>
      </c>
      <c r="G274" s="403">
        <v>490</v>
      </c>
      <c r="H274" s="403">
        <v>518</v>
      </c>
      <c r="I274" s="324">
        <v>7.5780849974398361</v>
      </c>
      <c r="J274" s="384"/>
      <c r="K274" s="200"/>
      <c r="L274" s="403">
        <v>78</v>
      </c>
      <c r="M274" s="324">
        <v>1.1411016019310949</v>
      </c>
      <c r="N274" s="384"/>
      <c r="O274" s="200"/>
      <c r="P274" s="391">
        <v>596</v>
      </c>
      <c r="Q274" s="339">
        <v>8.7191865993709303</v>
      </c>
      <c r="R274" s="384"/>
      <c r="T274" s="152"/>
      <c r="U274" s="205"/>
      <c r="V274" s="205"/>
      <c r="W274" s="205"/>
      <c r="X274" s="205"/>
    </row>
    <row r="275" spans="1:24" s="151" customFormat="1" x14ac:dyDescent="0.2">
      <c r="A275" s="337" t="s">
        <v>976</v>
      </c>
      <c r="B275" s="338" t="s">
        <v>287</v>
      </c>
      <c r="C275" s="457" t="s">
        <v>1128</v>
      </c>
      <c r="D275" s="335"/>
      <c r="E275" s="187">
        <v>102.22499999999999</v>
      </c>
      <c r="F275" s="403">
        <v>651</v>
      </c>
      <c r="G275" s="403">
        <v>498</v>
      </c>
      <c r="H275" s="403">
        <v>1149</v>
      </c>
      <c r="I275" s="324">
        <v>11.23991195891416</v>
      </c>
      <c r="J275" s="384"/>
      <c r="K275" s="200"/>
      <c r="L275" s="403">
        <v>0</v>
      </c>
      <c r="M275" s="324">
        <v>0</v>
      </c>
      <c r="N275" s="384"/>
      <c r="O275" s="200"/>
      <c r="P275" s="391">
        <v>1149</v>
      </c>
      <c r="Q275" s="339">
        <v>11.23991195891416</v>
      </c>
      <c r="R275" s="384"/>
      <c r="T275" s="152"/>
      <c r="U275" s="205"/>
      <c r="V275" s="205"/>
      <c r="W275" s="205"/>
      <c r="X275" s="205"/>
    </row>
    <row r="276" spans="1:24" s="151" customFormat="1" x14ac:dyDescent="0.2">
      <c r="A276" s="337" t="s">
        <v>882</v>
      </c>
      <c r="B276" s="338" t="s">
        <v>193</v>
      </c>
      <c r="C276" s="457" t="s">
        <v>1131</v>
      </c>
      <c r="D276" s="335"/>
      <c r="E276" s="187">
        <v>77.626999999999995</v>
      </c>
      <c r="F276" s="404">
        <v>137</v>
      </c>
      <c r="G276" s="404">
        <v>120</v>
      </c>
      <c r="H276" s="404">
        <v>257</v>
      </c>
      <c r="I276" s="324">
        <v>3.3107037499838974</v>
      </c>
      <c r="J276" s="384">
        <v>1</v>
      </c>
      <c r="K276" s="200"/>
      <c r="L276" s="404">
        <v>16</v>
      </c>
      <c r="M276" s="324">
        <v>0.20611385213907532</v>
      </c>
      <c r="N276" s="384">
        <v>1</v>
      </c>
      <c r="O276" s="200"/>
      <c r="P276" s="391">
        <v>273</v>
      </c>
      <c r="Q276" s="339">
        <v>3.5168176021229729</v>
      </c>
      <c r="R276" s="384">
        <v>1</v>
      </c>
      <c r="T276" s="152"/>
      <c r="U276" s="205"/>
      <c r="V276" s="205"/>
      <c r="W276" s="205"/>
      <c r="X276" s="205"/>
    </row>
    <row r="277" spans="1:24" s="151" customFormat="1" x14ac:dyDescent="0.2">
      <c r="A277" s="337" t="s">
        <v>922</v>
      </c>
      <c r="B277" s="338" t="s">
        <v>233</v>
      </c>
      <c r="C277" s="457" t="s">
        <v>1166</v>
      </c>
      <c r="D277" s="341"/>
      <c r="E277" s="187">
        <v>130.767</v>
      </c>
      <c r="F277" s="403">
        <v>1483</v>
      </c>
      <c r="G277" s="403">
        <v>169</v>
      </c>
      <c r="H277" s="403">
        <v>1652</v>
      </c>
      <c r="I277" s="324">
        <v>12.633156683261069</v>
      </c>
      <c r="J277" s="384"/>
      <c r="K277" s="200"/>
      <c r="L277" s="403">
        <v>112</v>
      </c>
      <c r="M277" s="324">
        <v>0.85648519886515717</v>
      </c>
      <c r="N277" s="384"/>
      <c r="O277" s="200"/>
      <c r="P277" s="391">
        <v>1764</v>
      </c>
      <c r="Q277" s="339">
        <v>13.489641882126225</v>
      </c>
      <c r="R277" s="384"/>
      <c r="T277" s="152"/>
      <c r="U277" s="205"/>
      <c r="V277" s="205"/>
      <c r="W277" s="205"/>
      <c r="X277" s="205"/>
    </row>
    <row r="278" spans="1:24" s="151" customFormat="1" x14ac:dyDescent="0.2">
      <c r="A278" s="337" t="s">
        <v>977</v>
      </c>
      <c r="B278" s="338" t="s">
        <v>288</v>
      </c>
      <c r="C278" s="457" t="s">
        <v>1128</v>
      </c>
      <c r="D278" s="341"/>
      <c r="E278" s="187">
        <v>41.014000000000003</v>
      </c>
      <c r="F278" s="403">
        <v>47</v>
      </c>
      <c r="G278" s="403">
        <v>105</v>
      </c>
      <c r="H278" s="403">
        <v>152</v>
      </c>
      <c r="I278" s="324">
        <v>3.7060515921392692</v>
      </c>
      <c r="J278" s="384"/>
      <c r="K278" s="200"/>
      <c r="L278" s="403">
        <v>1</v>
      </c>
      <c r="M278" s="324">
        <v>2.4381918369337299E-2</v>
      </c>
      <c r="N278" s="384"/>
      <c r="O278" s="200"/>
      <c r="P278" s="391">
        <v>153</v>
      </c>
      <c r="Q278" s="339">
        <v>3.7304335105086066</v>
      </c>
      <c r="R278" s="384"/>
      <c r="T278" s="152"/>
      <c r="U278" s="205"/>
      <c r="V278" s="205"/>
      <c r="W278" s="205"/>
      <c r="X278" s="205"/>
    </row>
    <row r="279" spans="1:24" s="151" customFormat="1" x14ac:dyDescent="0.2">
      <c r="A279" s="337" t="s">
        <v>1038</v>
      </c>
      <c r="B279" s="338" t="s">
        <v>194</v>
      </c>
      <c r="C279" s="457" t="s">
        <v>1131</v>
      </c>
      <c r="D279" s="341"/>
      <c r="E279" s="187">
        <v>58.408000000000001</v>
      </c>
      <c r="F279" s="403">
        <v>8</v>
      </c>
      <c r="G279" s="403">
        <v>16</v>
      </c>
      <c r="H279" s="403">
        <v>24</v>
      </c>
      <c r="I279" s="324">
        <v>0.41090261607998901</v>
      </c>
      <c r="J279" s="384"/>
      <c r="K279" s="200"/>
      <c r="L279" s="403">
        <v>0</v>
      </c>
      <c r="M279" s="324">
        <v>0</v>
      </c>
      <c r="N279" s="384"/>
      <c r="O279" s="200"/>
      <c r="P279" s="391">
        <v>24</v>
      </c>
      <c r="Q279" s="339">
        <v>0.41090261607998901</v>
      </c>
      <c r="R279" s="384"/>
      <c r="T279" s="152"/>
      <c r="U279" s="205"/>
      <c r="V279" s="205"/>
      <c r="W279" s="205"/>
      <c r="X279" s="205"/>
    </row>
    <row r="280" spans="1:24" s="151" customFormat="1" x14ac:dyDescent="0.2">
      <c r="A280" s="337" t="s">
        <v>884</v>
      </c>
      <c r="B280" s="338" t="s">
        <v>195</v>
      </c>
      <c r="C280" s="457" t="s">
        <v>1131</v>
      </c>
      <c r="D280" s="341"/>
      <c r="E280" s="187">
        <v>47.249000000000002</v>
      </c>
      <c r="F280" s="403">
        <v>51</v>
      </c>
      <c r="G280" s="403">
        <v>128</v>
      </c>
      <c r="H280" s="403">
        <v>179</v>
      </c>
      <c r="I280" s="324">
        <v>3.7884399669834279</v>
      </c>
      <c r="J280" s="384"/>
      <c r="K280" s="200"/>
      <c r="L280" s="403">
        <v>1</v>
      </c>
      <c r="M280" s="324">
        <v>2.1164469089292894E-2</v>
      </c>
      <c r="N280" s="384"/>
      <c r="O280" s="200"/>
      <c r="P280" s="391">
        <v>180</v>
      </c>
      <c r="Q280" s="339">
        <v>3.8096044360727208</v>
      </c>
      <c r="R280" s="384"/>
      <c r="T280" s="152"/>
      <c r="U280" s="205"/>
      <c r="V280" s="205"/>
      <c r="W280" s="205"/>
      <c r="X280" s="205"/>
    </row>
    <row r="281" spans="1:24" s="151" customFormat="1" x14ac:dyDescent="0.2">
      <c r="A281" s="337" t="s">
        <v>743</v>
      </c>
      <c r="B281" s="338" t="s">
        <v>55</v>
      </c>
      <c r="C281" s="457" t="s">
        <v>1129</v>
      </c>
      <c r="D281" s="341"/>
      <c r="E281" s="187">
        <v>77.602999999999994</v>
      </c>
      <c r="F281" s="403">
        <v>82</v>
      </c>
      <c r="G281" s="403">
        <v>268</v>
      </c>
      <c r="H281" s="403">
        <v>350</v>
      </c>
      <c r="I281" s="324">
        <v>4.5101349174645318</v>
      </c>
      <c r="J281" s="384"/>
      <c r="K281" s="200"/>
      <c r="L281" s="403">
        <v>0</v>
      </c>
      <c r="M281" s="324">
        <v>0</v>
      </c>
      <c r="N281" s="384"/>
      <c r="O281" s="200"/>
      <c r="P281" s="391">
        <v>350</v>
      </c>
      <c r="Q281" s="339">
        <v>4.5101349174645318</v>
      </c>
      <c r="R281" s="384"/>
      <c r="T281" s="152"/>
      <c r="U281" s="205"/>
      <c r="V281" s="205"/>
      <c r="W281" s="205"/>
      <c r="X281" s="205"/>
    </row>
    <row r="282" spans="1:24" s="151" customFormat="1" x14ac:dyDescent="0.2">
      <c r="A282" s="337" t="s">
        <v>834</v>
      </c>
      <c r="B282" s="338" t="s">
        <v>146</v>
      </c>
      <c r="C282" s="457" t="s">
        <v>1134</v>
      </c>
      <c r="D282" s="341"/>
      <c r="E282" s="187">
        <v>57.228000000000002</v>
      </c>
      <c r="F282" s="403">
        <v>478</v>
      </c>
      <c r="G282" s="403">
        <v>92</v>
      </c>
      <c r="H282" s="403">
        <v>570</v>
      </c>
      <c r="I282" s="324">
        <v>9.9601593625498008</v>
      </c>
      <c r="J282" s="384"/>
      <c r="K282" s="200"/>
      <c r="L282" s="403">
        <v>0</v>
      </c>
      <c r="M282" s="324">
        <v>0</v>
      </c>
      <c r="N282" s="384"/>
      <c r="O282" s="200"/>
      <c r="P282" s="391">
        <v>570</v>
      </c>
      <c r="Q282" s="339">
        <v>9.9601593625498008</v>
      </c>
      <c r="R282" s="384"/>
      <c r="T282" s="152"/>
      <c r="U282" s="205"/>
      <c r="V282" s="205"/>
      <c r="W282" s="205"/>
      <c r="X282" s="205"/>
    </row>
    <row r="283" spans="1:24" s="151" customFormat="1" x14ac:dyDescent="0.2">
      <c r="A283" s="337" t="s">
        <v>835</v>
      </c>
      <c r="B283" s="338" t="s">
        <v>147</v>
      </c>
      <c r="C283" s="457" t="s">
        <v>1134</v>
      </c>
      <c r="D283" s="341"/>
      <c r="E283" s="187">
        <v>42.463999999999999</v>
      </c>
      <c r="F283" s="403">
        <v>67</v>
      </c>
      <c r="G283" s="403">
        <v>38</v>
      </c>
      <c r="H283" s="403">
        <v>105</v>
      </c>
      <c r="I283" s="324">
        <v>2.4726827430293898</v>
      </c>
      <c r="J283" s="384"/>
      <c r="K283" s="200"/>
      <c r="L283" s="403">
        <v>2</v>
      </c>
      <c r="M283" s="324">
        <v>4.7098718914845517E-2</v>
      </c>
      <c r="N283" s="384"/>
      <c r="O283" s="200"/>
      <c r="P283" s="391">
        <v>107</v>
      </c>
      <c r="Q283" s="339">
        <v>2.5197814619442354</v>
      </c>
      <c r="R283" s="384"/>
      <c r="T283" s="152"/>
      <c r="U283" s="205"/>
      <c r="V283" s="205"/>
      <c r="W283" s="205"/>
      <c r="X283" s="205"/>
    </row>
    <row r="284" spans="1:24" s="151" customFormat="1" x14ac:dyDescent="0.2">
      <c r="A284" s="337" t="s">
        <v>1057</v>
      </c>
      <c r="B284" s="338" t="s">
        <v>196</v>
      </c>
      <c r="C284" s="457" t="s">
        <v>1131</v>
      </c>
      <c r="D284" s="341"/>
      <c r="E284" s="187">
        <v>36.588000000000001</v>
      </c>
      <c r="F284" s="403">
        <v>198</v>
      </c>
      <c r="G284" s="403">
        <v>167</v>
      </c>
      <c r="H284" s="403">
        <v>365</v>
      </c>
      <c r="I284" s="324">
        <v>9.9759483983819823</v>
      </c>
      <c r="J284" s="384"/>
      <c r="K284" s="200"/>
      <c r="L284" s="403">
        <v>40</v>
      </c>
      <c r="M284" s="324">
        <v>1.0932546190007653</v>
      </c>
      <c r="N284" s="384"/>
      <c r="O284" s="200"/>
      <c r="P284" s="391">
        <v>405</v>
      </c>
      <c r="Q284" s="339">
        <v>11.069203017382748</v>
      </c>
      <c r="R284" s="384"/>
      <c r="T284" s="152"/>
      <c r="U284" s="205"/>
      <c r="V284" s="205"/>
      <c r="W284" s="205"/>
      <c r="X284" s="205"/>
    </row>
    <row r="285" spans="1:24" s="151" customFormat="1" x14ac:dyDescent="0.2">
      <c r="A285" s="337" t="s">
        <v>744</v>
      </c>
      <c r="B285" s="338" t="s">
        <v>56</v>
      </c>
      <c r="C285" s="457" t="s">
        <v>1129</v>
      </c>
      <c r="D285" s="341"/>
      <c r="E285" s="187">
        <v>125.01900000000001</v>
      </c>
      <c r="F285" s="403">
        <v>1286</v>
      </c>
      <c r="G285" s="403">
        <v>487</v>
      </c>
      <c r="H285" s="403">
        <v>1773</v>
      </c>
      <c r="I285" s="324">
        <v>14.181844359657331</v>
      </c>
      <c r="J285" s="384"/>
      <c r="K285" s="200"/>
      <c r="L285" s="403">
        <v>85</v>
      </c>
      <c r="M285" s="324">
        <v>0.67989665570833235</v>
      </c>
      <c r="N285" s="384"/>
      <c r="O285" s="200"/>
      <c r="P285" s="391">
        <v>1858</v>
      </c>
      <c r="Q285" s="339">
        <v>14.861741015365665</v>
      </c>
      <c r="R285" s="384"/>
      <c r="T285" s="152"/>
      <c r="U285" s="205"/>
      <c r="V285" s="205"/>
      <c r="W285" s="205"/>
      <c r="X285" s="205"/>
    </row>
    <row r="286" spans="1:24" s="151" customFormat="1" x14ac:dyDescent="0.2">
      <c r="A286" s="337" t="s">
        <v>710</v>
      </c>
      <c r="B286" s="336" t="s">
        <v>22</v>
      </c>
      <c r="C286" s="457" t="s">
        <v>1135</v>
      </c>
      <c r="D286" s="342"/>
      <c r="E286" s="187">
        <v>81.385999999999996</v>
      </c>
      <c r="F286" s="403">
        <v>158</v>
      </c>
      <c r="G286" s="403">
        <v>585</v>
      </c>
      <c r="H286" s="403">
        <v>743</v>
      </c>
      <c r="I286" s="324">
        <v>9.1293342835377089</v>
      </c>
      <c r="J286" s="384"/>
      <c r="K286" s="200"/>
      <c r="L286" s="403">
        <v>21</v>
      </c>
      <c r="M286" s="324">
        <v>0.25802963654682626</v>
      </c>
      <c r="N286" s="384"/>
      <c r="O286" s="200"/>
      <c r="P286" s="391">
        <v>764</v>
      </c>
      <c r="Q286" s="339">
        <v>9.3873639200845354</v>
      </c>
      <c r="R286" s="384"/>
      <c r="T286" s="152"/>
      <c r="U286" s="205"/>
      <c r="V286" s="205"/>
      <c r="W286" s="205"/>
      <c r="X286" s="205"/>
    </row>
    <row r="287" spans="1:24" s="151" customFormat="1" x14ac:dyDescent="0.2">
      <c r="A287" s="337" t="s">
        <v>836</v>
      </c>
      <c r="B287" s="338" t="s">
        <v>148</v>
      </c>
      <c r="C287" s="457" t="s">
        <v>1134</v>
      </c>
      <c r="D287" s="335"/>
      <c r="E287" s="187">
        <v>108.80200000000001</v>
      </c>
      <c r="F287" s="403">
        <v>381</v>
      </c>
      <c r="G287" s="403">
        <v>707</v>
      </c>
      <c r="H287" s="403">
        <v>1088</v>
      </c>
      <c r="I287" s="324">
        <v>9.9998161798496348</v>
      </c>
      <c r="J287" s="384"/>
      <c r="K287" s="200"/>
      <c r="L287" s="403">
        <v>65</v>
      </c>
      <c r="M287" s="324">
        <v>0.59741548868586969</v>
      </c>
      <c r="N287" s="384"/>
      <c r="O287" s="200"/>
      <c r="P287" s="391">
        <v>1153</v>
      </c>
      <c r="Q287" s="339">
        <v>10.597231668535505</v>
      </c>
      <c r="R287" s="384"/>
      <c r="T287" s="152"/>
      <c r="U287" s="205"/>
      <c r="V287" s="205"/>
      <c r="W287" s="205"/>
      <c r="X287" s="205"/>
    </row>
    <row r="288" spans="1:24" s="151" customFormat="1" x14ac:dyDescent="0.2">
      <c r="A288" s="337" t="s">
        <v>837</v>
      </c>
      <c r="B288" s="338" t="s">
        <v>149</v>
      </c>
      <c r="C288" s="457" t="s">
        <v>1134</v>
      </c>
      <c r="D288" s="341"/>
      <c r="E288" s="187">
        <v>53.225999999999999</v>
      </c>
      <c r="F288" s="403">
        <v>29</v>
      </c>
      <c r="G288" s="403">
        <v>93</v>
      </c>
      <c r="H288" s="403">
        <v>122</v>
      </c>
      <c r="I288" s="324">
        <v>2.292112877165295</v>
      </c>
      <c r="J288" s="384"/>
      <c r="K288" s="200"/>
      <c r="L288" s="403">
        <v>0</v>
      </c>
      <c r="M288" s="324">
        <v>0</v>
      </c>
      <c r="N288" s="384"/>
      <c r="O288" s="200"/>
      <c r="P288" s="391">
        <v>122</v>
      </c>
      <c r="Q288" s="339">
        <v>2.292112877165295</v>
      </c>
      <c r="R288" s="384"/>
      <c r="T288" s="152"/>
      <c r="U288" s="205"/>
      <c r="V288" s="205"/>
      <c r="W288" s="205"/>
      <c r="X288" s="205"/>
    </row>
    <row r="289" spans="1:24" s="151" customFormat="1" x14ac:dyDescent="0.2">
      <c r="A289" s="337" t="s">
        <v>1021</v>
      </c>
      <c r="B289" s="338" t="s">
        <v>333</v>
      </c>
      <c r="C289" s="457" t="s">
        <v>1133</v>
      </c>
      <c r="D289" s="341"/>
      <c r="E289" s="187">
        <v>49.762999999999998</v>
      </c>
      <c r="F289" s="403">
        <v>204</v>
      </c>
      <c r="G289" s="403">
        <v>0</v>
      </c>
      <c r="H289" s="403">
        <v>204</v>
      </c>
      <c r="I289" s="324">
        <v>4.0994313043827741</v>
      </c>
      <c r="J289" s="384"/>
      <c r="K289" s="200"/>
      <c r="L289" s="403">
        <v>340</v>
      </c>
      <c r="M289" s="324">
        <v>6.8323855073046245</v>
      </c>
      <c r="N289" s="384"/>
      <c r="O289" s="200"/>
      <c r="P289" s="391">
        <v>544</v>
      </c>
      <c r="Q289" s="339">
        <v>10.931816811687399</v>
      </c>
      <c r="R289" s="384"/>
      <c r="T289" s="152"/>
      <c r="U289" s="205"/>
      <c r="V289" s="205"/>
      <c r="W289" s="205"/>
      <c r="X289" s="205"/>
    </row>
    <row r="290" spans="1:24" s="151" customFormat="1" x14ac:dyDescent="0.2">
      <c r="A290" s="337" t="s">
        <v>886</v>
      </c>
      <c r="B290" s="338" t="s">
        <v>197</v>
      </c>
      <c r="C290" s="457" t="s">
        <v>1131</v>
      </c>
      <c r="D290" s="341"/>
      <c r="E290" s="187">
        <v>54.844000000000001</v>
      </c>
      <c r="F290" s="403">
        <v>135</v>
      </c>
      <c r="G290" s="403">
        <v>111</v>
      </c>
      <c r="H290" s="403">
        <v>246</v>
      </c>
      <c r="I290" s="324">
        <v>4.4854496389760046</v>
      </c>
      <c r="J290" s="384"/>
      <c r="K290" s="200"/>
      <c r="L290" s="403">
        <v>7</v>
      </c>
      <c r="M290" s="324">
        <v>0.12763474582452045</v>
      </c>
      <c r="N290" s="384"/>
      <c r="O290" s="200"/>
      <c r="P290" s="391">
        <v>253</v>
      </c>
      <c r="Q290" s="339">
        <v>4.6130843848005254</v>
      </c>
      <c r="R290" s="384"/>
      <c r="T290" s="152"/>
      <c r="U290" s="205"/>
      <c r="V290" s="205"/>
      <c r="W290" s="205"/>
      <c r="X290" s="205"/>
    </row>
    <row r="291" spans="1:24" s="151" customFormat="1" x14ac:dyDescent="0.2">
      <c r="A291" s="337" t="s">
        <v>711</v>
      </c>
      <c r="B291" s="338" t="s">
        <v>23</v>
      </c>
      <c r="C291" s="457" t="s">
        <v>1135</v>
      </c>
      <c r="D291" s="341"/>
      <c r="E291" s="187">
        <v>121.842</v>
      </c>
      <c r="F291" s="403">
        <v>3481</v>
      </c>
      <c r="G291" s="403">
        <v>584</v>
      </c>
      <c r="H291" s="403">
        <v>4065</v>
      </c>
      <c r="I291" s="324">
        <v>33.362879795144529</v>
      </c>
      <c r="J291" s="384"/>
      <c r="K291" s="200"/>
      <c r="L291" s="403">
        <v>1</v>
      </c>
      <c r="M291" s="324">
        <v>8.2073505031105866E-3</v>
      </c>
      <c r="N291" s="384"/>
      <c r="O291" s="200"/>
      <c r="P291" s="391">
        <v>4066</v>
      </c>
      <c r="Q291" s="339">
        <v>33.371087145647643</v>
      </c>
      <c r="R291" s="384"/>
      <c r="T291" s="152"/>
      <c r="U291" s="205"/>
      <c r="V291" s="205"/>
      <c r="W291" s="205"/>
      <c r="X291" s="205"/>
    </row>
    <row r="292" spans="1:24" s="151" customFormat="1" x14ac:dyDescent="0.2">
      <c r="A292" s="337" t="s">
        <v>978</v>
      </c>
      <c r="B292" s="338" t="s">
        <v>289</v>
      </c>
      <c r="C292" s="457" t="s">
        <v>1128</v>
      </c>
      <c r="D292" s="341"/>
      <c r="E292" s="187">
        <v>34.670999999999999</v>
      </c>
      <c r="F292" s="403">
        <v>38</v>
      </c>
      <c r="G292" s="403">
        <v>46</v>
      </c>
      <c r="H292" s="403">
        <v>84</v>
      </c>
      <c r="I292" s="324">
        <v>2.4227740763173835</v>
      </c>
      <c r="J292" s="384"/>
      <c r="K292" s="200"/>
      <c r="L292" s="403">
        <v>0</v>
      </c>
      <c r="M292" s="324">
        <v>0</v>
      </c>
      <c r="N292" s="384"/>
      <c r="O292" s="200"/>
      <c r="P292" s="391">
        <v>84</v>
      </c>
      <c r="Q292" s="339">
        <v>2.4227740763173835</v>
      </c>
      <c r="R292" s="384"/>
      <c r="T292" s="152"/>
      <c r="U292" s="205"/>
      <c r="V292" s="205"/>
      <c r="W292" s="205"/>
      <c r="X292" s="205"/>
    </row>
    <row r="293" spans="1:24" s="151" customFormat="1" x14ac:dyDescent="0.2">
      <c r="A293" s="337" t="s">
        <v>923</v>
      </c>
      <c r="B293" s="338" t="s">
        <v>234</v>
      </c>
      <c r="C293" s="457" t="s">
        <v>1166</v>
      </c>
      <c r="D293" s="341"/>
      <c r="E293" s="187">
        <v>83.186999999999998</v>
      </c>
      <c r="F293" s="403">
        <v>116</v>
      </c>
      <c r="G293" s="403">
        <v>180</v>
      </c>
      <c r="H293" s="403">
        <v>296</v>
      </c>
      <c r="I293" s="324">
        <v>3.5582482839866807</v>
      </c>
      <c r="J293" s="384"/>
      <c r="K293" s="200"/>
      <c r="L293" s="403">
        <v>5</v>
      </c>
      <c r="M293" s="324">
        <v>6.0105545337612851E-2</v>
      </c>
      <c r="N293" s="384"/>
      <c r="O293" s="200"/>
      <c r="P293" s="391">
        <v>301</v>
      </c>
      <c r="Q293" s="339">
        <v>3.6183538293242936</v>
      </c>
      <c r="R293" s="384"/>
      <c r="T293" s="152"/>
      <c r="U293" s="205"/>
      <c r="V293" s="205"/>
      <c r="W293" s="205"/>
      <c r="X293" s="205"/>
    </row>
    <row r="294" spans="1:24" s="151" customFormat="1" x14ac:dyDescent="0.2">
      <c r="A294" s="337" t="s">
        <v>979</v>
      </c>
      <c r="B294" s="338" t="s">
        <v>290</v>
      </c>
      <c r="C294" s="457" t="s">
        <v>1128</v>
      </c>
      <c r="D294" s="341"/>
      <c r="E294" s="187">
        <v>58.837000000000003</v>
      </c>
      <c r="F294" s="403">
        <v>105</v>
      </c>
      <c r="G294" s="403">
        <v>169</v>
      </c>
      <c r="H294" s="403">
        <v>274</v>
      </c>
      <c r="I294" s="324">
        <v>4.6569335622142525</v>
      </c>
      <c r="J294" s="384"/>
      <c r="K294" s="200"/>
      <c r="L294" s="403">
        <v>5</v>
      </c>
      <c r="M294" s="324">
        <v>8.4980539456464471E-2</v>
      </c>
      <c r="N294" s="384"/>
      <c r="O294" s="200"/>
      <c r="P294" s="391">
        <v>279</v>
      </c>
      <c r="Q294" s="339">
        <v>4.7419141016707167</v>
      </c>
      <c r="R294" s="384"/>
      <c r="T294" s="152"/>
      <c r="U294" s="205"/>
      <c r="V294" s="205"/>
      <c r="W294" s="205"/>
      <c r="X294" s="205"/>
    </row>
    <row r="295" spans="1:24" s="151" customFormat="1" x14ac:dyDescent="0.2">
      <c r="A295" s="337" t="s">
        <v>1022</v>
      </c>
      <c r="B295" s="338" t="s">
        <v>334</v>
      </c>
      <c r="C295" s="457" t="s">
        <v>1133</v>
      </c>
      <c r="D295" s="335"/>
      <c r="E295" s="187">
        <v>92.575000000000003</v>
      </c>
      <c r="F295" s="403">
        <v>28</v>
      </c>
      <c r="G295" s="403">
        <v>242</v>
      </c>
      <c r="H295" s="403">
        <v>270</v>
      </c>
      <c r="I295" s="324">
        <v>2.9165541452876047</v>
      </c>
      <c r="J295" s="384"/>
      <c r="K295" s="200"/>
      <c r="L295" s="403">
        <v>17</v>
      </c>
      <c r="M295" s="324">
        <v>0.18363489062921953</v>
      </c>
      <c r="N295" s="384"/>
      <c r="O295" s="200"/>
      <c r="P295" s="391">
        <v>287</v>
      </c>
      <c r="Q295" s="339">
        <v>3.100189035916824</v>
      </c>
      <c r="R295" s="384"/>
      <c r="T295" s="152"/>
      <c r="U295" s="205"/>
      <c r="V295" s="205"/>
      <c r="W295" s="205"/>
      <c r="X295" s="205"/>
    </row>
    <row r="296" spans="1:24" s="151" customFormat="1" x14ac:dyDescent="0.2">
      <c r="A296" s="337" t="s">
        <v>745</v>
      </c>
      <c r="B296" s="338" t="s">
        <v>57</v>
      </c>
      <c r="C296" s="457" t="s">
        <v>1129</v>
      </c>
      <c r="D296" s="335"/>
      <c r="E296" s="187">
        <v>96.855999999999995</v>
      </c>
      <c r="F296" s="403">
        <v>552</v>
      </c>
      <c r="G296" s="403">
        <v>403</v>
      </c>
      <c r="H296" s="403">
        <v>955</v>
      </c>
      <c r="I296" s="324">
        <v>9.8599983480631046</v>
      </c>
      <c r="J296" s="384"/>
      <c r="K296" s="200"/>
      <c r="L296" s="403">
        <v>44</v>
      </c>
      <c r="M296" s="324">
        <v>0.45428264640290744</v>
      </c>
      <c r="N296" s="384"/>
      <c r="O296" s="200"/>
      <c r="P296" s="391">
        <v>999</v>
      </c>
      <c r="Q296" s="339">
        <v>10.314280994466012</v>
      </c>
      <c r="R296" s="384"/>
      <c r="T296" s="152"/>
      <c r="U296" s="205"/>
      <c r="V296" s="205"/>
      <c r="W296" s="205"/>
      <c r="X296" s="205"/>
    </row>
    <row r="297" spans="1:24" s="151" customFormat="1" x14ac:dyDescent="0.2">
      <c r="A297" s="337" t="s">
        <v>838</v>
      </c>
      <c r="B297" s="338" t="s">
        <v>150</v>
      </c>
      <c r="C297" s="457" t="s">
        <v>1134</v>
      </c>
      <c r="D297" s="335"/>
      <c r="E297" s="187">
        <v>32.255000000000003</v>
      </c>
      <c r="F297" s="403">
        <v>8</v>
      </c>
      <c r="G297" s="403">
        <v>54</v>
      </c>
      <c r="H297" s="403">
        <v>62</v>
      </c>
      <c r="I297" s="324">
        <v>1.922182607347698</v>
      </c>
      <c r="J297" s="384"/>
      <c r="K297" s="200"/>
      <c r="L297" s="403">
        <v>0</v>
      </c>
      <c r="M297" s="324">
        <v>0</v>
      </c>
      <c r="N297" s="384"/>
      <c r="O297" s="200"/>
      <c r="P297" s="391">
        <v>62</v>
      </c>
      <c r="Q297" s="339">
        <v>1.922182607347698</v>
      </c>
      <c r="R297" s="384"/>
      <c r="T297" s="152"/>
      <c r="U297" s="205"/>
      <c r="V297" s="205"/>
      <c r="W297" s="205"/>
      <c r="X297" s="205"/>
    </row>
    <row r="298" spans="1:24" s="151" customFormat="1" x14ac:dyDescent="0.2">
      <c r="A298" s="337" t="s">
        <v>980</v>
      </c>
      <c r="B298" s="338" t="s">
        <v>291</v>
      </c>
      <c r="C298" s="457" t="s">
        <v>1128</v>
      </c>
      <c r="D298" s="335"/>
      <c r="E298" s="187">
        <v>35.103000000000002</v>
      </c>
      <c r="F298" s="403">
        <v>177</v>
      </c>
      <c r="G298" s="403">
        <v>114</v>
      </c>
      <c r="H298" s="403">
        <v>291</v>
      </c>
      <c r="I298" s="324">
        <v>8.289889753012563</v>
      </c>
      <c r="J298" s="384"/>
      <c r="K298" s="200"/>
      <c r="L298" s="403">
        <v>5</v>
      </c>
      <c r="M298" s="324">
        <v>0.14243796826482066</v>
      </c>
      <c r="N298" s="384"/>
      <c r="O298" s="200"/>
      <c r="P298" s="391">
        <v>296</v>
      </c>
      <c r="Q298" s="339">
        <v>8.4323277212773835</v>
      </c>
      <c r="R298" s="384"/>
      <c r="T298" s="152"/>
      <c r="U298" s="205"/>
      <c r="V298" s="205"/>
      <c r="W298" s="205"/>
      <c r="X298" s="205"/>
    </row>
    <row r="299" spans="1:24" s="151" customFormat="1" x14ac:dyDescent="0.2">
      <c r="A299" s="337" t="s">
        <v>1023</v>
      </c>
      <c r="B299" s="338" t="s">
        <v>335</v>
      </c>
      <c r="C299" s="457" t="s">
        <v>1133</v>
      </c>
      <c r="D299" s="335"/>
      <c r="E299" s="187">
        <v>49.246000000000002</v>
      </c>
      <c r="F299" s="403">
        <v>69</v>
      </c>
      <c r="G299" s="403">
        <v>150</v>
      </c>
      <c r="H299" s="403">
        <v>219</v>
      </c>
      <c r="I299" s="324">
        <v>4.4470616902895665</v>
      </c>
      <c r="J299" s="384"/>
      <c r="K299" s="200"/>
      <c r="L299" s="403">
        <v>29</v>
      </c>
      <c r="M299" s="324">
        <v>0.58888031515249972</v>
      </c>
      <c r="N299" s="384"/>
      <c r="O299" s="200"/>
      <c r="P299" s="391">
        <v>248</v>
      </c>
      <c r="Q299" s="339">
        <v>5.0359420054420658</v>
      </c>
      <c r="R299" s="384"/>
      <c r="T299" s="152"/>
      <c r="U299" s="205"/>
      <c r="V299" s="205"/>
      <c r="W299" s="205"/>
      <c r="X299" s="205"/>
    </row>
    <row r="300" spans="1:24" s="151" customFormat="1" x14ac:dyDescent="0.2">
      <c r="A300" s="337" t="s">
        <v>1024</v>
      </c>
      <c r="B300" s="338" t="s">
        <v>336</v>
      </c>
      <c r="C300" s="457" t="s">
        <v>1133</v>
      </c>
      <c r="D300" s="335"/>
      <c r="E300" s="187">
        <v>56.215000000000003</v>
      </c>
      <c r="F300" s="403">
        <v>324</v>
      </c>
      <c r="G300" s="403">
        <v>283</v>
      </c>
      <c r="H300" s="403">
        <v>607</v>
      </c>
      <c r="I300" s="324">
        <v>10.797829760740015</v>
      </c>
      <c r="J300" s="384"/>
      <c r="K300" s="200"/>
      <c r="L300" s="403">
        <v>44</v>
      </c>
      <c r="M300" s="324">
        <v>0.7827092413057013</v>
      </c>
      <c r="N300" s="384"/>
      <c r="O300" s="200"/>
      <c r="P300" s="391">
        <v>651</v>
      </c>
      <c r="Q300" s="339">
        <v>11.580539002045716</v>
      </c>
      <c r="R300" s="384"/>
      <c r="T300" s="152"/>
      <c r="U300" s="205"/>
      <c r="V300" s="205"/>
      <c r="W300" s="205"/>
      <c r="X300" s="205"/>
    </row>
    <row r="301" spans="1:24" s="151" customFormat="1" x14ac:dyDescent="0.2">
      <c r="A301" s="337" t="s">
        <v>839</v>
      </c>
      <c r="B301" s="338" t="s">
        <v>151</v>
      </c>
      <c r="C301" s="457" t="s">
        <v>1134</v>
      </c>
      <c r="D301" s="335"/>
      <c r="E301" s="187">
        <v>68.843999999999994</v>
      </c>
      <c r="F301" s="403">
        <v>65</v>
      </c>
      <c r="G301" s="403">
        <v>144</v>
      </c>
      <c r="H301" s="403">
        <v>209</v>
      </c>
      <c r="I301" s="324">
        <v>3.0358491662308991</v>
      </c>
      <c r="J301" s="384"/>
      <c r="K301" s="200"/>
      <c r="L301" s="403">
        <v>0</v>
      </c>
      <c r="M301" s="324">
        <v>0</v>
      </c>
      <c r="N301" s="384"/>
      <c r="O301" s="200"/>
      <c r="P301" s="391">
        <v>209</v>
      </c>
      <c r="Q301" s="339">
        <v>3.0358491662308991</v>
      </c>
      <c r="R301" s="384"/>
      <c r="T301" s="152"/>
      <c r="U301" s="205"/>
      <c r="V301" s="205"/>
      <c r="W301" s="205"/>
      <c r="X301" s="205"/>
    </row>
    <row r="302" spans="1:24" s="151" customFormat="1" x14ac:dyDescent="0.2">
      <c r="A302" s="337" t="s">
        <v>887</v>
      </c>
      <c r="B302" s="338" t="s">
        <v>198</v>
      </c>
      <c r="C302" s="457" t="s">
        <v>1131</v>
      </c>
      <c r="D302" s="335"/>
      <c r="E302" s="187">
        <v>63.384999999999998</v>
      </c>
      <c r="F302" s="403">
        <v>31</v>
      </c>
      <c r="G302" s="403">
        <v>309</v>
      </c>
      <c r="H302" s="403">
        <v>340</v>
      </c>
      <c r="I302" s="324">
        <v>5.3640451210854305</v>
      </c>
      <c r="J302" s="384"/>
      <c r="K302" s="200"/>
      <c r="L302" s="403">
        <v>11</v>
      </c>
      <c r="M302" s="324">
        <v>0.173542636270411</v>
      </c>
      <c r="N302" s="384"/>
      <c r="O302" s="200"/>
      <c r="P302" s="391">
        <v>351</v>
      </c>
      <c r="Q302" s="339">
        <v>5.5375877573558414</v>
      </c>
      <c r="R302" s="384"/>
      <c r="T302" s="152"/>
      <c r="U302" s="205"/>
      <c r="V302" s="205"/>
      <c r="W302" s="205"/>
      <c r="X302" s="205"/>
    </row>
    <row r="303" spans="1:24" s="151" customFormat="1" x14ac:dyDescent="0.2">
      <c r="A303" s="337" t="s">
        <v>981</v>
      </c>
      <c r="B303" s="338" t="s">
        <v>292</v>
      </c>
      <c r="C303" s="457" t="s">
        <v>1128</v>
      </c>
      <c r="D303" s="335"/>
      <c r="E303" s="187">
        <v>49.676000000000002</v>
      </c>
      <c r="F303" s="403">
        <v>63</v>
      </c>
      <c r="G303" s="403">
        <v>299</v>
      </c>
      <c r="H303" s="403">
        <v>362</v>
      </c>
      <c r="I303" s="324">
        <v>7.2872211933327966</v>
      </c>
      <c r="J303" s="384"/>
      <c r="K303" s="200"/>
      <c r="L303" s="403">
        <v>44</v>
      </c>
      <c r="M303" s="324">
        <v>0.8857395925597874</v>
      </c>
      <c r="N303" s="384"/>
      <c r="O303" s="200"/>
      <c r="P303" s="391">
        <v>406</v>
      </c>
      <c r="Q303" s="339">
        <v>8.1729607858925828</v>
      </c>
      <c r="R303" s="384"/>
      <c r="T303" s="152"/>
      <c r="U303" s="205"/>
      <c r="V303" s="205"/>
      <c r="W303" s="205"/>
      <c r="X303" s="205"/>
    </row>
    <row r="304" spans="1:24" s="151" customFormat="1" x14ac:dyDescent="0.2">
      <c r="A304" s="337" t="s">
        <v>1025</v>
      </c>
      <c r="B304" s="336" t="s">
        <v>337</v>
      </c>
      <c r="C304" s="457" t="s">
        <v>1133</v>
      </c>
      <c r="D304" s="335"/>
      <c r="E304" s="187">
        <v>37.392000000000003</v>
      </c>
      <c r="F304" s="403">
        <v>50</v>
      </c>
      <c r="G304" s="403">
        <v>118</v>
      </c>
      <c r="H304" s="403">
        <v>168</v>
      </c>
      <c r="I304" s="324">
        <v>4.4929396662387671</v>
      </c>
      <c r="J304" s="384"/>
      <c r="K304" s="200"/>
      <c r="L304" s="403">
        <v>4</v>
      </c>
      <c r="M304" s="324">
        <v>0.10697475395806588</v>
      </c>
      <c r="N304" s="384"/>
      <c r="O304" s="200"/>
      <c r="P304" s="391">
        <v>172</v>
      </c>
      <c r="Q304" s="339">
        <v>4.5999144201968329</v>
      </c>
      <c r="R304" s="384"/>
      <c r="T304" s="152"/>
      <c r="U304" s="205"/>
      <c r="V304" s="205"/>
      <c r="W304" s="205"/>
      <c r="X304" s="205"/>
    </row>
    <row r="305" spans="1:24" s="151" customFormat="1" x14ac:dyDescent="0.2">
      <c r="A305" s="337" t="s">
        <v>982</v>
      </c>
      <c r="B305" s="338" t="s">
        <v>293</v>
      </c>
      <c r="C305" s="457" t="s">
        <v>1128</v>
      </c>
      <c r="D305" s="335"/>
      <c r="E305" s="187">
        <v>62.290999999999997</v>
      </c>
      <c r="F305" s="403">
        <v>120</v>
      </c>
      <c r="G305" s="403">
        <v>170</v>
      </c>
      <c r="H305" s="403">
        <v>290</v>
      </c>
      <c r="I305" s="324">
        <v>4.6555682201281083</v>
      </c>
      <c r="J305" s="384"/>
      <c r="K305" s="200"/>
      <c r="L305" s="403">
        <v>4</v>
      </c>
      <c r="M305" s="324">
        <v>6.4214734070732526E-2</v>
      </c>
      <c r="N305" s="384"/>
      <c r="O305" s="200"/>
      <c r="P305" s="391">
        <v>294</v>
      </c>
      <c r="Q305" s="339">
        <v>4.7197829541988412</v>
      </c>
      <c r="R305" s="384"/>
      <c r="T305" s="152"/>
      <c r="U305" s="205"/>
      <c r="V305" s="205"/>
      <c r="W305" s="205"/>
      <c r="X305" s="205"/>
    </row>
    <row r="306" spans="1:24" s="151" customFormat="1" x14ac:dyDescent="0.2">
      <c r="A306" s="337" t="s">
        <v>888</v>
      </c>
      <c r="B306" s="338" t="s">
        <v>199</v>
      </c>
      <c r="C306" s="457" t="s">
        <v>1131</v>
      </c>
      <c r="D306" s="335"/>
      <c r="E306" s="187">
        <v>36.755000000000003</v>
      </c>
      <c r="F306" s="403">
        <v>8</v>
      </c>
      <c r="G306" s="403">
        <v>16</v>
      </c>
      <c r="H306" s="403">
        <v>24</v>
      </c>
      <c r="I306" s="324">
        <v>0.65297238470956331</v>
      </c>
      <c r="J306" s="384"/>
      <c r="K306" s="200"/>
      <c r="L306" s="403">
        <v>0</v>
      </c>
      <c r="M306" s="324">
        <v>0</v>
      </c>
      <c r="N306" s="384"/>
      <c r="O306" s="200"/>
      <c r="P306" s="391">
        <v>24</v>
      </c>
      <c r="Q306" s="339">
        <v>0.65297238470956331</v>
      </c>
      <c r="R306" s="384"/>
      <c r="T306" s="152"/>
      <c r="U306" s="205"/>
      <c r="V306" s="205"/>
      <c r="W306" s="205"/>
      <c r="X306" s="205"/>
    </row>
    <row r="307" spans="1:24" s="151" customFormat="1" x14ac:dyDescent="0.2">
      <c r="A307" s="337" t="s">
        <v>889</v>
      </c>
      <c r="B307" s="338" t="s">
        <v>200</v>
      </c>
      <c r="C307" s="457" t="s">
        <v>1131</v>
      </c>
      <c r="D307" s="335"/>
      <c r="E307" s="187">
        <v>65.337000000000003</v>
      </c>
      <c r="F307" s="403">
        <v>244</v>
      </c>
      <c r="G307" s="403">
        <v>126</v>
      </c>
      <c r="H307" s="403">
        <v>370</v>
      </c>
      <c r="I307" s="324">
        <v>5.6629474876409995</v>
      </c>
      <c r="J307" s="384"/>
      <c r="K307" s="200"/>
      <c r="L307" s="403">
        <v>41</v>
      </c>
      <c r="M307" s="324">
        <v>0.62751580268454321</v>
      </c>
      <c r="N307" s="384"/>
      <c r="O307" s="200"/>
      <c r="P307" s="391">
        <v>411</v>
      </c>
      <c r="Q307" s="339">
        <v>6.2904632903255431</v>
      </c>
      <c r="R307" s="384"/>
      <c r="T307" s="152"/>
      <c r="U307" s="205"/>
      <c r="V307" s="205"/>
      <c r="W307" s="205"/>
      <c r="X307" s="205"/>
    </row>
    <row r="308" spans="1:24" s="151" customFormat="1" x14ac:dyDescent="0.2">
      <c r="A308" s="337" t="s">
        <v>983</v>
      </c>
      <c r="B308" s="338" t="s">
        <v>294</v>
      </c>
      <c r="C308" s="457" t="s">
        <v>1128</v>
      </c>
      <c r="D308" s="335"/>
      <c r="E308" s="187">
        <v>50.463000000000001</v>
      </c>
      <c r="F308" s="403">
        <v>45</v>
      </c>
      <c r="G308" s="403">
        <v>74</v>
      </c>
      <c r="H308" s="403">
        <v>119</v>
      </c>
      <c r="I308" s="324">
        <v>2.3581634068525452</v>
      </c>
      <c r="J308" s="384"/>
      <c r="K308" s="200"/>
      <c r="L308" s="403">
        <v>0</v>
      </c>
      <c r="M308" s="324">
        <v>0</v>
      </c>
      <c r="N308" s="384"/>
      <c r="O308" s="200"/>
      <c r="P308" s="391">
        <v>119</v>
      </c>
      <c r="Q308" s="339">
        <v>2.3581634068525452</v>
      </c>
      <c r="R308" s="384"/>
      <c r="T308" s="152"/>
      <c r="U308" s="205"/>
      <c r="V308" s="205"/>
      <c r="W308" s="205"/>
      <c r="X308" s="205"/>
    </row>
    <row r="309" spans="1:24" s="151" customFormat="1" x14ac:dyDescent="0.2">
      <c r="A309" s="337" t="s">
        <v>1026</v>
      </c>
      <c r="B309" s="338" t="s">
        <v>338</v>
      </c>
      <c r="C309" s="457" t="s">
        <v>1133</v>
      </c>
      <c r="D309" s="335"/>
      <c r="E309" s="187">
        <v>60.670999999999999</v>
      </c>
      <c r="F309" s="403">
        <v>27</v>
      </c>
      <c r="G309" s="403">
        <v>418</v>
      </c>
      <c r="H309" s="403">
        <v>445</v>
      </c>
      <c r="I309" s="324">
        <v>7.3346409322411041</v>
      </c>
      <c r="J309" s="384"/>
      <c r="K309" s="200"/>
      <c r="L309" s="403">
        <v>3</v>
      </c>
      <c r="M309" s="324">
        <v>4.9447017520726541E-2</v>
      </c>
      <c r="N309" s="384"/>
      <c r="O309" s="200"/>
      <c r="P309" s="391">
        <v>448</v>
      </c>
      <c r="Q309" s="339">
        <v>7.3840879497618301</v>
      </c>
      <c r="R309" s="384"/>
      <c r="T309" s="152"/>
      <c r="U309" s="205"/>
      <c r="V309" s="205"/>
      <c r="W309" s="205"/>
      <c r="X309" s="205"/>
    </row>
    <row r="310" spans="1:24" s="151" customFormat="1" x14ac:dyDescent="0.2">
      <c r="A310" s="337" t="s">
        <v>1027</v>
      </c>
      <c r="B310" s="338" t="s">
        <v>339</v>
      </c>
      <c r="C310" s="457" t="s">
        <v>1133</v>
      </c>
      <c r="D310" s="335"/>
      <c r="E310" s="187">
        <v>29.231000000000002</v>
      </c>
      <c r="F310" s="403">
        <v>63</v>
      </c>
      <c r="G310" s="403">
        <v>240</v>
      </c>
      <c r="H310" s="403">
        <v>303</v>
      </c>
      <c r="I310" s="324">
        <v>10.365707639150216</v>
      </c>
      <c r="J310" s="384"/>
      <c r="K310" s="200"/>
      <c r="L310" s="403">
        <v>0</v>
      </c>
      <c r="M310" s="324">
        <v>0</v>
      </c>
      <c r="N310" s="384"/>
      <c r="O310" s="200"/>
      <c r="P310" s="391">
        <v>303</v>
      </c>
      <c r="Q310" s="339">
        <v>10.365707639150216</v>
      </c>
      <c r="R310" s="384"/>
      <c r="T310" s="152"/>
      <c r="U310" s="205"/>
      <c r="V310" s="205"/>
      <c r="W310" s="205"/>
      <c r="X310" s="205"/>
    </row>
    <row r="311" spans="1:24" s="151" customFormat="1" x14ac:dyDescent="0.2">
      <c r="A311" s="337" t="s">
        <v>924</v>
      </c>
      <c r="B311" s="338" t="s">
        <v>235</v>
      </c>
      <c r="C311" s="457" t="s">
        <v>1166</v>
      </c>
      <c r="D311" s="335"/>
      <c r="E311" s="187">
        <v>120.218</v>
      </c>
      <c r="F311" s="403">
        <v>219</v>
      </c>
      <c r="G311" s="403">
        <v>416</v>
      </c>
      <c r="H311" s="403">
        <v>635</v>
      </c>
      <c r="I311" s="324">
        <v>5.2820709045234491</v>
      </c>
      <c r="J311" s="384"/>
      <c r="K311" s="200"/>
      <c r="L311" s="403">
        <v>1</v>
      </c>
      <c r="M311" s="324">
        <v>8.3182218968873203E-3</v>
      </c>
      <c r="N311" s="384"/>
      <c r="O311" s="200"/>
      <c r="P311" s="391">
        <v>636</v>
      </c>
      <c r="Q311" s="339">
        <v>5.2903891264203367</v>
      </c>
      <c r="R311" s="384"/>
      <c r="T311" s="152"/>
      <c r="U311" s="205"/>
      <c r="V311" s="205"/>
      <c r="W311" s="205"/>
      <c r="X311" s="205"/>
    </row>
    <row r="312" spans="1:24" s="151" customFormat="1" x14ac:dyDescent="0.2">
      <c r="A312" s="337" t="s">
        <v>746</v>
      </c>
      <c r="B312" s="338" t="s">
        <v>58</v>
      </c>
      <c r="C312" s="457" t="s">
        <v>1129</v>
      </c>
      <c r="D312" s="335"/>
      <c r="E312" s="187">
        <v>98.447000000000003</v>
      </c>
      <c r="F312" s="403">
        <v>169</v>
      </c>
      <c r="G312" s="403">
        <v>442</v>
      </c>
      <c r="H312" s="403">
        <v>611</v>
      </c>
      <c r="I312" s="324">
        <v>6.2063851615590115</v>
      </c>
      <c r="J312" s="384"/>
      <c r="K312" s="200"/>
      <c r="L312" s="403">
        <v>20</v>
      </c>
      <c r="M312" s="324">
        <v>0.20315499710504129</v>
      </c>
      <c r="N312" s="384"/>
      <c r="O312" s="200"/>
      <c r="P312" s="391">
        <v>631</v>
      </c>
      <c r="Q312" s="339">
        <v>6.4095401586640524</v>
      </c>
      <c r="R312" s="384"/>
      <c r="T312" s="152"/>
      <c r="U312" s="205"/>
      <c r="V312" s="205"/>
      <c r="W312" s="205"/>
      <c r="X312" s="205"/>
    </row>
    <row r="313" spans="1:24" s="151" customFormat="1" x14ac:dyDescent="0.2">
      <c r="A313" s="337" t="s">
        <v>984</v>
      </c>
      <c r="B313" s="338" t="s">
        <v>295</v>
      </c>
      <c r="C313" s="457" t="s">
        <v>1128</v>
      </c>
      <c r="D313" s="335"/>
      <c r="E313" s="187">
        <v>48.941000000000003</v>
      </c>
      <c r="F313" s="403">
        <v>46</v>
      </c>
      <c r="G313" s="403">
        <v>174</v>
      </c>
      <c r="H313" s="403">
        <v>220</v>
      </c>
      <c r="I313" s="324">
        <v>4.495208516376862</v>
      </c>
      <c r="J313" s="384"/>
      <c r="K313" s="200"/>
      <c r="L313" s="403">
        <v>1</v>
      </c>
      <c r="M313" s="324">
        <v>2.0432765983531189E-2</v>
      </c>
      <c r="N313" s="384"/>
      <c r="O313" s="200"/>
      <c r="P313" s="391">
        <v>221</v>
      </c>
      <c r="Q313" s="339">
        <v>4.5156412823603933</v>
      </c>
      <c r="R313" s="384"/>
      <c r="T313" s="152"/>
      <c r="U313" s="205"/>
      <c r="V313" s="205"/>
      <c r="W313" s="205"/>
      <c r="X313" s="205"/>
    </row>
    <row r="314" spans="1:24" s="151" customFormat="1" x14ac:dyDescent="0.2">
      <c r="A314" s="337" t="s">
        <v>890</v>
      </c>
      <c r="B314" s="338" t="s">
        <v>201</v>
      </c>
      <c r="C314" s="457" t="s">
        <v>1131</v>
      </c>
      <c r="D314" s="335"/>
      <c r="E314" s="187">
        <v>33.81</v>
      </c>
      <c r="F314" s="403">
        <v>25</v>
      </c>
      <c r="G314" s="403">
        <v>20</v>
      </c>
      <c r="H314" s="403">
        <v>45</v>
      </c>
      <c r="I314" s="324">
        <v>1.3309671694764862</v>
      </c>
      <c r="J314" s="384"/>
      <c r="K314" s="200"/>
      <c r="L314" s="403">
        <v>4</v>
      </c>
      <c r="M314" s="324">
        <v>0.11830819284235433</v>
      </c>
      <c r="N314" s="384"/>
      <c r="O314" s="200"/>
      <c r="P314" s="391">
        <v>49</v>
      </c>
      <c r="Q314" s="339">
        <v>1.4492753623188406</v>
      </c>
      <c r="R314" s="384"/>
      <c r="T314" s="152"/>
      <c r="U314" s="205"/>
      <c r="V314" s="205"/>
      <c r="W314" s="205"/>
      <c r="X314" s="205"/>
    </row>
    <row r="315" spans="1:24" s="151" customFormat="1" x14ac:dyDescent="0.2">
      <c r="A315" s="337" t="s">
        <v>985</v>
      </c>
      <c r="B315" s="338" t="s">
        <v>296</v>
      </c>
      <c r="C315" s="457" t="s">
        <v>1128</v>
      </c>
      <c r="D315" s="335"/>
      <c r="E315" s="187">
        <v>51.923999999999999</v>
      </c>
      <c r="F315" s="403">
        <v>136</v>
      </c>
      <c r="G315" s="403">
        <v>314</v>
      </c>
      <c r="H315" s="403">
        <v>450</v>
      </c>
      <c r="I315" s="324">
        <v>8.6665125953316391</v>
      </c>
      <c r="J315" s="384"/>
      <c r="K315" s="200"/>
      <c r="L315" s="403">
        <v>11</v>
      </c>
      <c r="M315" s="324">
        <v>0.21184808566366228</v>
      </c>
      <c r="N315" s="384"/>
      <c r="O315" s="200"/>
      <c r="P315" s="391">
        <v>461</v>
      </c>
      <c r="Q315" s="339">
        <v>8.8783606809953017</v>
      </c>
      <c r="R315" s="384"/>
      <c r="T315" s="152"/>
      <c r="U315" s="205"/>
      <c r="V315" s="205"/>
      <c r="W315" s="205"/>
      <c r="X315" s="205"/>
    </row>
    <row r="316" spans="1:24" s="151" customFormat="1" x14ac:dyDescent="0.2">
      <c r="A316" s="337" t="s">
        <v>772</v>
      </c>
      <c r="B316" s="336" t="s">
        <v>84</v>
      </c>
      <c r="C316" s="457" t="s">
        <v>1132</v>
      </c>
      <c r="D316" s="335"/>
      <c r="E316" s="187">
        <v>144.572</v>
      </c>
      <c r="F316" s="403">
        <v>278</v>
      </c>
      <c r="G316" s="403">
        <v>160</v>
      </c>
      <c r="H316" s="403">
        <v>438</v>
      </c>
      <c r="I316" s="324">
        <v>3.0296322939435023</v>
      </c>
      <c r="J316" s="384"/>
      <c r="K316" s="200"/>
      <c r="L316" s="403">
        <v>15</v>
      </c>
      <c r="M316" s="324">
        <v>0.1037545306145035</v>
      </c>
      <c r="N316" s="384"/>
      <c r="O316" s="200"/>
      <c r="P316" s="391">
        <v>453</v>
      </c>
      <c r="Q316" s="339">
        <v>3.1333868245580057</v>
      </c>
      <c r="R316" s="384"/>
      <c r="T316" s="152"/>
      <c r="U316" s="205"/>
      <c r="V316" s="205"/>
      <c r="W316" s="205"/>
      <c r="X316" s="205"/>
    </row>
    <row r="317" spans="1:24" s="151" customFormat="1" x14ac:dyDescent="0.2">
      <c r="A317" s="337" t="s">
        <v>840</v>
      </c>
      <c r="B317" s="338" t="s">
        <v>152</v>
      </c>
      <c r="C317" s="457" t="s">
        <v>1134</v>
      </c>
      <c r="D317" s="335"/>
      <c r="E317" s="187">
        <v>110.88200000000001</v>
      </c>
      <c r="F317" s="403">
        <v>1759</v>
      </c>
      <c r="G317" s="403">
        <v>287</v>
      </c>
      <c r="H317" s="403">
        <v>2046</v>
      </c>
      <c r="I317" s="324">
        <v>18.452048123230099</v>
      </c>
      <c r="J317" s="384"/>
      <c r="K317" s="200"/>
      <c r="L317" s="403">
        <v>0</v>
      </c>
      <c r="M317" s="324">
        <v>0</v>
      </c>
      <c r="N317" s="384"/>
      <c r="O317" s="200"/>
      <c r="P317" s="391">
        <v>2046</v>
      </c>
      <c r="Q317" s="339">
        <v>18.452048123230099</v>
      </c>
      <c r="R317" s="384"/>
      <c r="T317" s="152"/>
      <c r="U317" s="205"/>
      <c r="V317" s="205"/>
      <c r="W317" s="205"/>
      <c r="X317" s="205"/>
    </row>
    <row r="318" spans="1:24" s="151" customFormat="1" x14ac:dyDescent="0.2">
      <c r="A318" s="337" t="s">
        <v>925</v>
      </c>
      <c r="B318" s="338" t="s">
        <v>236</v>
      </c>
      <c r="C318" s="457" t="s">
        <v>1166</v>
      </c>
      <c r="D318" s="335"/>
      <c r="E318" s="187">
        <v>104.14</v>
      </c>
      <c r="F318" s="403">
        <v>1018</v>
      </c>
      <c r="G318" s="403">
        <v>0</v>
      </c>
      <c r="H318" s="403">
        <v>1018</v>
      </c>
      <c r="I318" s="324">
        <v>9.7753024774342236</v>
      </c>
      <c r="J318" s="384"/>
      <c r="K318" s="200"/>
      <c r="L318" s="403">
        <v>343</v>
      </c>
      <c r="M318" s="324">
        <v>3.2936431726521991</v>
      </c>
      <c r="N318" s="384"/>
      <c r="O318" s="200"/>
      <c r="P318" s="391">
        <v>1361</v>
      </c>
      <c r="Q318" s="339">
        <v>13.068945650086421</v>
      </c>
      <c r="R318" s="384"/>
      <c r="T318" s="152"/>
      <c r="U318" s="205"/>
      <c r="V318" s="205"/>
      <c r="W318" s="205"/>
      <c r="X318" s="205"/>
    </row>
    <row r="319" spans="1:24" s="151" customFormat="1" x14ac:dyDescent="0.2">
      <c r="A319" s="337" t="s">
        <v>926</v>
      </c>
      <c r="B319" s="338" t="s">
        <v>237</v>
      </c>
      <c r="C319" s="457" t="s">
        <v>1166</v>
      </c>
      <c r="D319" s="335"/>
      <c r="E319" s="187">
        <v>135.375</v>
      </c>
      <c r="F319" s="403">
        <v>83</v>
      </c>
      <c r="G319" s="403">
        <v>51</v>
      </c>
      <c r="H319" s="403">
        <v>134</v>
      </c>
      <c r="I319" s="324">
        <v>0.98984302862419205</v>
      </c>
      <c r="J319" s="384"/>
      <c r="K319" s="200"/>
      <c r="L319" s="403">
        <v>5</v>
      </c>
      <c r="M319" s="324">
        <v>3.6934441366574332E-2</v>
      </c>
      <c r="N319" s="384"/>
      <c r="O319" s="200"/>
      <c r="P319" s="391">
        <v>139</v>
      </c>
      <c r="Q319" s="339">
        <v>1.0267774699907664</v>
      </c>
      <c r="R319" s="384"/>
      <c r="T319" s="152"/>
      <c r="U319" s="205"/>
      <c r="V319" s="205"/>
      <c r="W319" s="205"/>
      <c r="X319" s="205"/>
    </row>
    <row r="320" spans="1:24" s="151" customFormat="1" x14ac:dyDescent="0.2">
      <c r="A320" s="337" t="s">
        <v>747</v>
      </c>
      <c r="B320" s="336" t="s">
        <v>59</v>
      </c>
      <c r="C320" s="457" t="s">
        <v>1129</v>
      </c>
      <c r="D320" s="335"/>
      <c r="E320" s="187">
        <v>88.814999999999998</v>
      </c>
      <c r="F320" s="404">
        <v>1876</v>
      </c>
      <c r="G320" s="404">
        <v>679</v>
      </c>
      <c r="H320" s="404">
        <v>2555</v>
      </c>
      <c r="I320" s="324">
        <v>28.767663119968475</v>
      </c>
      <c r="J320" s="384">
        <v>1</v>
      </c>
      <c r="K320" s="200"/>
      <c r="L320" s="404">
        <v>84</v>
      </c>
      <c r="M320" s="324">
        <v>0.94578618476608678</v>
      </c>
      <c r="N320" s="384">
        <v>1</v>
      </c>
      <c r="O320" s="200"/>
      <c r="P320" s="391">
        <v>2639</v>
      </c>
      <c r="Q320" s="339">
        <v>29.71344930473456</v>
      </c>
      <c r="R320" s="384">
        <v>1</v>
      </c>
      <c r="T320" s="152"/>
      <c r="U320" s="205"/>
      <c r="V320" s="205"/>
      <c r="W320" s="205"/>
      <c r="X320" s="205"/>
    </row>
    <row r="321" spans="1:24" s="151" customFormat="1" x14ac:dyDescent="0.2">
      <c r="A321" s="337" t="s">
        <v>841</v>
      </c>
      <c r="B321" s="338" t="s">
        <v>153</v>
      </c>
      <c r="C321" s="457" t="s">
        <v>1134</v>
      </c>
      <c r="D321" s="335"/>
      <c r="E321" s="187">
        <v>60.054000000000002</v>
      </c>
      <c r="F321" s="404">
        <v>25</v>
      </c>
      <c r="G321" s="404">
        <v>42</v>
      </c>
      <c r="H321" s="404">
        <v>67</v>
      </c>
      <c r="I321" s="324">
        <v>1.1156625703533487</v>
      </c>
      <c r="J321" s="384">
        <v>2</v>
      </c>
      <c r="K321" s="200"/>
      <c r="L321" s="404">
        <v>24</v>
      </c>
      <c r="M321" s="324">
        <v>0.3996403237086622</v>
      </c>
      <c r="N321" s="384">
        <v>1</v>
      </c>
      <c r="O321" s="200"/>
      <c r="P321" s="391">
        <v>91</v>
      </c>
      <c r="Q321" s="339">
        <v>1.5153028940620108</v>
      </c>
      <c r="R321" s="384">
        <v>2</v>
      </c>
      <c r="T321" s="152"/>
      <c r="U321" s="205"/>
      <c r="V321" s="205"/>
      <c r="W321" s="205"/>
      <c r="X321" s="205"/>
    </row>
    <row r="322" spans="1:24" s="151" customFormat="1" x14ac:dyDescent="0.2">
      <c r="A322" s="337" t="s">
        <v>891</v>
      </c>
      <c r="B322" s="338" t="s">
        <v>202</v>
      </c>
      <c r="C322" s="457" t="s">
        <v>1131</v>
      </c>
      <c r="D322" s="335"/>
      <c r="E322" s="187">
        <v>39.363999999999997</v>
      </c>
      <c r="F322" s="403">
        <v>62</v>
      </c>
      <c r="G322" s="403">
        <v>50</v>
      </c>
      <c r="H322" s="403">
        <v>112</v>
      </c>
      <c r="I322" s="324">
        <v>2.8452393049486844</v>
      </c>
      <c r="J322" s="384"/>
      <c r="K322" s="200"/>
      <c r="L322" s="403">
        <v>4</v>
      </c>
      <c r="M322" s="324">
        <v>0.10161568946245302</v>
      </c>
      <c r="N322" s="384"/>
      <c r="O322" s="200"/>
      <c r="P322" s="391">
        <v>116</v>
      </c>
      <c r="Q322" s="339">
        <v>2.9468549944111371</v>
      </c>
      <c r="R322" s="384"/>
      <c r="T322" s="152"/>
      <c r="U322" s="205"/>
      <c r="V322" s="205"/>
      <c r="W322" s="205"/>
      <c r="X322" s="205"/>
    </row>
    <row r="323" spans="1:24" s="151" customFormat="1" x14ac:dyDescent="0.2">
      <c r="A323" s="337" t="s">
        <v>892</v>
      </c>
      <c r="B323" s="336" t="s">
        <v>203</v>
      </c>
      <c r="C323" s="457" t="s">
        <v>1131</v>
      </c>
      <c r="D323" s="335"/>
      <c r="E323" s="187">
        <v>51.615000000000002</v>
      </c>
      <c r="F323" s="403">
        <v>189</v>
      </c>
      <c r="G323" s="403">
        <v>259</v>
      </c>
      <c r="H323" s="403">
        <v>448</v>
      </c>
      <c r="I323" s="324">
        <v>8.6796473893248081</v>
      </c>
      <c r="J323" s="384"/>
      <c r="K323" s="200"/>
      <c r="L323" s="403">
        <v>4</v>
      </c>
      <c r="M323" s="324">
        <v>7.7496851690400076E-2</v>
      </c>
      <c r="N323" s="384"/>
      <c r="O323" s="200"/>
      <c r="P323" s="391">
        <v>452</v>
      </c>
      <c r="Q323" s="339">
        <v>8.7571442410152081</v>
      </c>
      <c r="R323" s="384"/>
      <c r="T323" s="152"/>
      <c r="U323" s="205"/>
      <c r="V323" s="205"/>
      <c r="W323" s="205"/>
      <c r="X323" s="205"/>
    </row>
    <row r="324" spans="1:24" s="151" customFormat="1" x14ac:dyDescent="0.2">
      <c r="A324" s="337" t="s">
        <v>986</v>
      </c>
      <c r="B324" s="338" t="s">
        <v>297</v>
      </c>
      <c r="C324" s="457" t="s">
        <v>1128</v>
      </c>
      <c r="D324" s="335"/>
      <c r="E324" s="187">
        <v>50.29</v>
      </c>
      <c r="F324" s="403">
        <v>325</v>
      </c>
      <c r="G324" s="403">
        <v>190</v>
      </c>
      <c r="H324" s="403">
        <v>515</v>
      </c>
      <c r="I324" s="324">
        <v>10.240604493935177</v>
      </c>
      <c r="J324" s="384"/>
      <c r="K324" s="200"/>
      <c r="L324" s="403">
        <v>4</v>
      </c>
      <c r="M324" s="324">
        <v>7.9538675681049914E-2</v>
      </c>
      <c r="N324" s="384"/>
      <c r="O324" s="200"/>
      <c r="P324" s="391">
        <v>519</v>
      </c>
      <c r="Q324" s="339">
        <v>10.320143169616227</v>
      </c>
      <c r="R324" s="384"/>
      <c r="T324" s="152"/>
      <c r="U324" s="205"/>
      <c r="V324" s="205"/>
      <c r="W324" s="205"/>
      <c r="X324" s="205"/>
    </row>
    <row r="325" spans="1:24" s="151" customFormat="1" x14ac:dyDescent="0.2">
      <c r="A325" s="337" t="s">
        <v>987</v>
      </c>
      <c r="B325" s="336" t="s">
        <v>298</v>
      </c>
      <c r="C325" s="457" t="s">
        <v>1128</v>
      </c>
      <c r="D325" s="335"/>
      <c r="E325" s="187">
        <v>66.534000000000006</v>
      </c>
      <c r="F325" s="403">
        <v>537</v>
      </c>
      <c r="G325" s="403">
        <v>286</v>
      </c>
      <c r="H325" s="403">
        <v>823</v>
      </c>
      <c r="I325" s="324">
        <v>12.369615534914479</v>
      </c>
      <c r="J325" s="384"/>
      <c r="K325" s="200"/>
      <c r="L325" s="403">
        <v>105</v>
      </c>
      <c r="M325" s="324">
        <v>1.5781404995941923</v>
      </c>
      <c r="N325" s="384"/>
      <c r="O325" s="200"/>
      <c r="P325" s="391">
        <v>928</v>
      </c>
      <c r="Q325" s="339">
        <v>13.947756034508672</v>
      </c>
      <c r="R325" s="384"/>
      <c r="T325" s="152"/>
      <c r="U325" s="205"/>
      <c r="V325" s="205"/>
      <c r="W325" s="205"/>
      <c r="X325" s="205"/>
    </row>
    <row r="326" spans="1:24" s="151" customFormat="1" x14ac:dyDescent="0.2">
      <c r="A326" s="337" t="s">
        <v>813</v>
      </c>
      <c r="B326" s="338" t="s">
        <v>125</v>
      </c>
      <c r="C326" s="457" t="s">
        <v>1130</v>
      </c>
      <c r="D326" s="335"/>
      <c r="E326" s="187">
        <v>32.685000000000002</v>
      </c>
      <c r="F326" s="403">
        <v>31</v>
      </c>
      <c r="G326" s="403">
        <v>103</v>
      </c>
      <c r="H326" s="403">
        <v>134</v>
      </c>
      <c r="I326" s="324">
        <v>4.099739941869359</v>
      </c>
      <c r="J326" s="384"/>
      <c r="K326" s="200"/>
      <c r="L326" s="403">
        <v>45</v>
      </c>
      <c r="M326" s="324">
        <v>1.3767783386874712</v>
      </c>
      <c r="N326" s="384"/>
      <c r="O326" s="200"/>
      <c r="P326" s="391">
        <v>179</v>
      </c>
      <c r="Q326" s="339">
        <v>5.4765182805568298</v>
      </c>
      <c r="R326" s="384"/>
      <c r="T326" s="152"/>
      <c r="U326" s="205"/>
      <c r="V326" s="205"/>
      <c r="W326" s="205"/>
      <c r="X326" s="205"/>
    </row>
    <row r="327" spans="1:24" s="151" customFormat="1" x14ac:dyDescent="0.2">
      <c r="A327" s="337" t="s">
        <v>1039</v>
      </c>
      <c r="B327" s="338" t="s">
        <v>204</v>
      </c>
      <c r="C327" s="457" t="s">
        <v>1131</v>
      </c>
      <c r="D327" s="335"/>
      <c r="E327" s="187">
        <v>46.527000000000001</v>
      </c>
      <c r="F327" s="403">
        <v>161</v>
      </c>
      <c r="G327" s="403">
        <v>62</v>
      </c>
      <c r="H327" s="403">
        <v>223</v>
      </c>
      <c r="I327" s="324">
        <v>4.7929159412814064</v>
      </c>
      <c r="J327" s="384"/>
      <c r="K327" s="200"/>
      <c r="L327" s="403">
        <v>4</v>
      </c>
      <c r="M327" s="324">
        <v>8.5971586390697866E-2</v>
      </c>
      <c r="N327" s="384"/>
      <c r="O327" s="200"/>
      <c r="P327" s="391">
        <v>227</v>
      </c>
      <c r="Q327" s="339">
        <v>4.878887527672104</v>
      </c>
      <c r="R327" s="384"/>
      <c r="T327" s="152"/>
      <c r="U327" s="205"/>
      <c r="V327" s="205"/>
      <c r="W327" s="205"/>
      <c r="X327" s="205"/>
    </row>
    <row r="328" spans="1:24" s="151" customFormat="1" x14ac:dyDescent="0.2">
      <c r="A328" s="337" t="s">
        <v>988</v>
      </c>
      <c r="B328" s="338" t="s">
        <v>299</v>
      </c>
      <c r="C328" s="457" t="s">
        <v>1128</v>
      </c>
      <c r="D328" s="335"/>
      <c r="E328" s="187">
        <v>63.959000000000003</v>
      </c>
      <c r="F328" s="403">
        <v>190</v>
      </c>
      <c r="G328" s="403">
        <v>170</v>
      </c>
      <c r="H328" s="403">
        <v>360</v>
      </c>
      <c r="I328" s="324">
        <v>5.6286058256070293</v>
      </c>
      <c r="J328" s="384"/>
      <c r="K328" s="200"/>
      <c r="L328" s="403">
        <v>5</v>
      </c>
      <c r="M328" s="324">
        <v>7.8175080911208741E-2</v>
      </c>
      <c r="N328" s="384"/>
      <c r="O328" s="200"/>
      <c r="P328" s="391">
        <v>365</v>
      </c>
      <c r="Q328" s="339">
        <v>5.7067809065182376</v>
      </c>
      <c r="R328" s="384"/>
      <c r="T328" s="152"/>
      <c r="U328" s="205"/>
      <c r="V328" s="205"/>
      <c r="W328" s="205"/>
      <c r="X328" s="205"/>
    </row>
    <row r="329" spans="1:24" s="151" customFormat="1" x14ac:dyDescent="0.2">
      <c r="A329" s="337" t="s">
        <v>1028</v>
      </c>
      <c r="B329" s="338" t="s">
        <v>340</v>
      </c>
      <c r="C329" s="457" t="s">
        <v>1133</v>
      </c>
      <c r="D329" s="335"/>
      <c r="E329" s="187">
        <v>23.617999999999999</v>
      </c>
      <c r="F329" s="403">
        <v>73</v>
      </c>
      <c r="G329" s="403">
        <v>203</v>
      </c>
      <c r="H329" s="403">
        <v>276</v>
      </c>
      <c r="I329" s="324">
        <v>11.68600220171056</v>
      </c>
      <c r="J329" s="384"/>
      <c r="K329" s="200"/>
      <c r="L329" s="403">
        <v>4</v>
      </c>
      <c r="M329" s="324">
        <v>0.1693623507494284</v>
      </c>
      <c r="N329" s="384"/>
      <c r="O329" s="200"/>
      <c r="P329" s="391">
        <v>280</v>
      </c>
      <c r="Q329" s="339">
        <v>11.855364552459989</v>
      </c>
      <c r="R329" s="384"/>
      <c r="T329" s="152"/>
      <c r="U329" s="205"/>
      <c r="V329" s="205"/>
      <c r="W329" s="205"/>
      <c r="X329" s="205"/>
    </row>
    <row r="330" spans="1:24" s="151" customFormat="1" x14ac:dyDescent="0.2">
      <c r="A330" s="337" t="s">
        <v>1029</v>
      </c>
      <c r="B330" s="336" t="s">
        <v>341</v>
      </c>
      <c r="C330" s="457" t="s">
        <v>1133</v>
      </c>
      <c r="D330" s="335"/>
      <c r="E330" s="187">
        <v>45.701999999999998</v>
      </c>
      <c r="F330" s="403">
        <v>181</v>
      </c>
      <c r="G330" s="403">
        <v>36</v>
      </c>
      <c r="H330" s="403">
        <v>217</v>
      </c>
      <c r="I330" s="324">
        <v>4.7481510655988801</v>
      </c>
      <c r="J330" s="384"/>
      <c r="K330" s="200"/>
      <c r="L330" s="403">
        <v>12</v>
      </c>
      <c r="M330" s="324">
        <v>0.26257056583956939</v>
      </c>
      <c r="N330" s="384"/>
      <c r="O330" s="200"/>
      <c r="P330" s="391">
        <v>229</v>
      </c>
      <c r="Q330" s="339">
        <v>5.0107216314384493</v>
      </c>
      <c r="R330" s="384"/>
      <c r="T330" s="152"/>
      <c r="U330" s="205"/>
      <c r="V330" s="205"/>
      <c r="W330" s="205"/>
      <c r="X330" s="205"/>
    </row>
    <row r="331" spans="1:24" s="151" customFormat="1" x14ac:dyDescent="0.2">
      <c r="A331" s="337" t="s">
        <v>748</v>
      </c>
      <c r="B331" s="338" t="s">
        <v>60</v>
      </c>
      <c r="C331" s="457" t="s">
        <v>1129</v>
      </c>
      <c r="D331" s="335"/>
      <c r="E331" s="187">
        <v>46.207000000000001</v>
      </c>
      <c r="F331" s="403">
        <v>25</v>
      </c>
      <c r="G331" s="403">
        <v>4</v>
      </c>
      <c r="H331" s="403">
        <v>29</v>
      </c>
      <c r="I331" s="324">
        <v>0.62761053520029431</v>
      </c>
      <c r="J331" s="384"/>
      <c r="K331" s="200"/>
      <c r="L331" s="403">
        <v>0</v>
      </c>
      <c r="M331" s="324">
        <v>0</v>
      </c>
      <c r="N331" s="384"/>
      <c r="O331" s="200"/>
      <c r="P331" s="391">
        <v>29</v>
      </c>
      <c r="Q331" s="339">
        <v>0.62761053520029431</v>
      </c>
      <c r="R331" s="384"/>
      <c r="T331" s="152"/>
      <c r="U331" s="205"/>
      <c r="V331" s="205"/>
      <c r="W331" s="205"/>
      <c r="X331" s="205"/>
    </row>
    <row r="332" spans="1:24" s="151" customFormat="1" x14ac:dyDescent="0.2">
      <c r="A332" s="337" t="s">
        <v>814</v>
      </c>
      <c r="B332" s="336" t="s">
        <v>126</v>
      </c>
      <c r="C332" s="457" t="s">
        <v>1130</v>
      </c>
      <c r="D332" s="335"/>
      <c r="E332" s="187">
        <v>40.021000000000001</v>
      </c>
      <c r="F332" s="403">
        <v>112</v>
      </c>
      <c r="G332" s="403">
        <v>166</v>
      </c>
      <c r="H332" s="403">
        <v>278</v>
      </c>
      <c r="I332" s="324">
        <v>6.946353164588591</v>
      </c>
      <c r="J332" s="384"/>
      <c r="K332" s="200"/>
      <c r="L332" s="403">
        <v>3</v>
      </c>
      <c r="M332" s="324">
        <v>7.4960645661027961E-2</v>
      </c>
      <c r="N332" s="384"/>
      <c r="O332" s="200"/>
      <c r="P332" s="391">
        <v>281</v>
      </c>
      <c r="Q332" s="339">
        <v>7.0213138102496186</v>
      </c>
      <c r="R332" s="384"/>
      <c r="T332" s="152"/>
      <c r="U332" s="205"/>
      <c r="V332" s="205"/>
      <c r="W332" s="205"/>
      <c r="X332" s="205"/>
    </row>
    <row r="333" spans="1:24" s="151" customFormat="1" x14ac:dyDescent="0.2">
      <c r="A333" s="337" t="s">
        <v>989</v>
      </c>
      <c r="B333" s="338" t="s">
        <v>300</v>
      </c>
      <c r="C333" s="457" t="s">
        <v>1128</v>
      </c>
      <c r="D333" s="335"/>
      <c r="E333" s="187">
        <v>45.383000000000003</v>
      </c>
      <c r="F333" s="403">
        <v>142</v>
      </c>
      <c r="G333" s="403">
        <v>0</v>
      </c>
      <c r="H333" s="403">
        <v>142</v>
      </c>
      <c r="I333" s="324">
        <v>3.1289249278364144</v>
      </c>
      <c r="J333" s="384"/>
      <c r="K333" s="200"/>
      <c r="L333" s="403">
        <v>108</v>
      </c>
      <c r="M333" s="324">
        <v>2.3797457197629068</v>
      </c>
      <c r="N333" s="384"/>
      <c r="O333" s="200"/>
      <c r="P333" s="391">
        <v>250</v>
      </c>
      <c r="Q333" s="339">
        <v>5.5086706475993212</v>
      </c>
      <c r="R333" s="384"/>
      <c r="T333" s="152"/>
      <c r="U333" s="205"/>
      <c r="V333" s="205"/>
      <c r="W333" s="205"/>
      <c r="X333" s="205"/>
    </row>
    <row r="334" spans="1:24" s="151" customFormat="1" x14ac:dyDescent="0.2">
      <c r="A334" s="340" t="s">
        <v>1030</v>
      </c>
      <c r="B334" s="338" t="s">
        <v>342</v>
      </c>
      <c r="C334" s="457" t="s">
        <v>1133</v>
      </c>
      <c r="D334" s="335"/>
      <c r="E334" s="200">
        <v>15.651</v>
      </c>
      <c r="F334" s="403">
        <v>20</v>
      </c>
      <c r="G334" s="403">
        <v>58</v>
      </c>
      <c r="H334" s="403">
        <v>78</v>
      </c>
      <c r="I334" s="324">
        <v>4.9837071113666855</v>
      </c>
      <c r="J334" s="384"/>
      <c r="K334" s="200"/>
      <c r="L334" s="403">
        <v>7</v>
      </c>
      <c r="M334" s="324">
        <v>0.4472557664047026</v>
      </c>
      <c r="N334" s="384"/>
      <c r="O334" s="200"/>
      <c r="P334" s="391">
        <v>85</v>
      </c>
      <c r="Q334" s="339">
        <v>5.4309628777713881</v>
      </c>
      <c r="R334" s="384"/>
      <c r="T334" s="152"/>
      <c r="U334" s="205"/>
      <c r="V334" s="205"/>
      <c r="W334" s="205"/>
      <c r="X334" s="205"/>
    </row>
    <row r="335" spans="1:24" s="151" customFormat="1" x14ac:dyDescent="0.2">
      <c r="A335" s="337" t="s">
        <v>927</v>
      </c>
      <c r="B335" s="338" t="s">
        <v>238</v>
      </c>
      <c r="C335" s="457" t="s">
        <v>1166</v>
      </c>
      <c r="D335" s="335"/>
      <c r="E335" s="187">
        <v>116.843</v>
      </c>
      <c r="F335" s="403">
        <v>422</v>
      </c>
      <c r="G335" s="403">
        <v>0</v>
      </c>
      <c r="H335" s="403">
        <v>422</v>
      </c>
      <c r="I335" s="324">
        <v>3.6116840546716533</v>
      </c>
      <c r="J335" s="384"/>
      <c r="K335" s="200"/>
      <c r="L335" s="403">
        <v>116</v>
      </c>
      <c r="M335" s="324">
        <v>0.99278519038367719</v>
      </c>
      <c r="N335" s="384"/>
      <c r="O335" s="200"/>
      <c r="P335" s="391">
        <v>538</v>
      </c>
      <c r="Q335" s="339">
        <v>4.6044692450553306</v>
      </c>
      <c r="R335" s="384"/>
      <c r="T335" s="152"/>
      <c r="U335" s="205"/>
      <c r="V335" s="205"/>
      <c r="W335" s="205"/>
      <c r="X335" s="205"/>
    </row>
    <row r="336" spans="1:24" s="151" customFormat="1" x14ac:dyDescent="0.2">
      <c r="A336" s="337" t="s">
        <v>1031</v>
      </c>
      <c r="B336" s="336" t="s">
        <v>343</v>
      </c>
      <c r="C336" s="457" t="s">
        <v>1133</v>
      </c>
      <c r="D336" s="335"/>
      <c r="E336" s="187">
        <v>28.841999999999999</v>
      </c>
      <c r="F336" s="403">
        <v>155</v>
      </c>
      <c r="G336" s="403">
        <v>78</v>
      </c>
      <c r="H336" s="403">
        <v>233</v>
      </c>
      <c r="I336" s="324">
        <v>8.0784966368490405</v>
      </c>
      <c r="J336" s="384"/>
      <c r="K336" s="200"/>
      <c r="L336" s="403">
        <v>28</v>
      </c>
      <c r="M336" s="324">
        <v>0.97080646279730953</v>
      </c>
      <c r="N336" s="384"/>
      <c r="O336" s="200"/>
      <c r="P336" s="391">
        <v>261</v>
      </c>
      <c r="Q336" s="339">
        <v>9.0493030996463499</v>
      </c>
      <c r="R336" s="384"/>
      <c r="T336" s="152"/>
      <c r="U336" s="205"/>
      <c r="V336" s="205"/>
      <c r="W336" s="205"/>
      <c r="X336" s="205"/>
    </row>
    <row r="337" spans="1:24" s="151" customFormat="1" x14ac:dyDescent="0.2">
      <c r="A337" s="337" t="s">
        <v>749</v>
      </c>
      <c r="B337" s="338" t="s">
        <v>61</v>
      </c>
      <c r="C337" s="457" t="s">
        <v>1129</v>
      </c>
      <c r="D337" s="335"/>
      <c r="E337" s="187">
        <v>140.07300000000001</v>
      </c>
      <c r="F337" s="403">
        <v>2793</v>
      </c>
      <c r="G337" s="403">
        <v>1126</v>
      </c>
      <c r="H337" s="403">
        <v>3919</v>
      </c>
      <c r="I337" s="324">
        <v>27.978268474295543</v>
      </c>
      <c r="J337" s="384"/>
      <c r="K337" s="200"/>
      <c r="L337" s="403">
        <v>35</v>
      </c>
      <c r="M337" s="324">
        <v>0.24986971079365758</v>
      </c>
      <c r="N337" s="384"/>
      <c r="O337" s="200"/>
      <c r="P337" s="391">
        <v>3954</v>
      </c>
      <c r="Q337" s="339">
        <v>28.2281381850892</v>
      </c>
      <c r="R337" s="384"/>
      <c r="T337" s="152"/>
      <c r="U337" s="205"/>
      <c r="V337" s="205"/>
      <c r="W337" s="205"/>
      <c r="X337" s="205"/>
    </row>
    <row r="338" spans="1:24" s="151" customFormat="1" x14ac:dyDescent="0.2">
      <c r="A338" s="340" t="s">
        <v>1032</v>
      </c>
      <c r="B338" s="336" t="s">
        <v>344</v>
      </c>
      <c r="C338" s="457" t="s">
        <v>1133</v>
      </c>
      <c r="D338" s="335"/>
      <c r="E338" s="200">
        <v>203.31299999999999</v>
      </c>
      <c r="F338" s="403">
        <v>90</v>
      </c>
      <c r="G338" s="403">
        <v>716</v>
      </c>
      <c r="H338" s="403">
        <v>806</v>
      </c>
      <c r="I338" s="324">
        <v>3.96433085931544</v>
      </c>
      <c r="J338" s="384"/>
      <c r="K338" s="200"/>
      <c r="L338" s="403">
        <v>1</v>
      </c>
      <c r="M338" s="324">
        <v>4.9185246393491809E-3</v>
      </c>
      <c r="N338" s="384"/>
      <c r="O338" s="200"/>
      <c r="P338" s="391">
        <v>807</v>
      </c>
      <c r="Q338" s="339">
        <v>3.9692493839547893</v>
      </c>
      <c r="R338" s="384"/>
      <c r="T338" s="152"/>
      <c r="U338" s="205"/>
      <c r="V338" s="205"/>
      <c r="W338" s="205"/>
      <c r="X338" s="205"/>
    </row>
    <row r="339" spans="1:24" s="151" customFormat="1" x14ac:dyDescent="0.2">
      <c r="A339" s="337" t="s">
        <v>990</v>
      </c>
      <c r="B339" s="336" t="s">
        <v>301</v>
      </c>
      <c r="C339" s="457" t="s">
        <v>1128</v>
      </c>
      <c r="D339" s="335"/>
      <c r="E339" s="187">
        <v>48.447000000000003</v>
      </c>
      <c r="F339" s="403">
        <v>95</v>
      </c>
      <c r="G339" s="403">
        <v>176</v>
      </c>
      <c r="H339" s="403">
        <v>271</v>
      </c>
      <c r="I339" s="324">
        <v>5.5937416145478558</v>
      </c>
      <c r="J339" s="384"/>
      <c r="K339" s="200"/>
      <c r="L339" s="403">
        <v>1</v>
      </c>
      <c r="M339" s="324">
        <v>2.0641112968811277E-2</v>
      </c>
      <c r="N339" s="384"/>
      <c r="O339" s="200"/>
      <c r="P339" s="391">
        <v>272</v>
      </c>
      <c r="Q339" s="339">
        <v>5.6143827275166673</v>
      </c>
      <c r="R339" s="384"/>
      <c r="T339" s="152"/>
      <c r="U339" s="205"/>
      <c r="V339" s="205"/>
      <c r="W339" s="205"/>
      <c r="X339" s="205"/>
    </row>
    <row r="340" spans="1:24" s="151" customFormat="1" x14ac:dyDescent="0.2">
      <c r="A340" s="337" t="s">
        <v>991</v>
      </c>
      <c r="B340" s="338" t="s">
        <v>302</v>
      </c>
      <c r="C340" s="457" t="s">
        <v>1128</v>
      </c>
      <c r="D340" s="335"/>
      <c r="E340" s="187">
        <v>60.637999999999998</v>
      </c>
      <c r="F340" s="404">
        <v>915</v>
      </c>
      <c r="G340" s="404">
        <v>404</v>
      </c>
      <c r="H340" s="404">
        <v>1319</v>
      </c>
      <c r="I340" s="324">
        <v>21.752036676671395</v>
      </c>
      <c r="J340" s="384">
        <v>1</v>
      </c>
      <c r="K340" s="200"/>
      <c r="L340" s="404">
        <v>736</v>
      </c>
      <c r="M340" s="324">
        <v>12.137603482964478</v>
      </c>
      <c r="N340" s="384">
        <v>1</v>
      </c>
      <c r="O340" s="200"/>
      <c r="P340" s="391">
        <v>2055</v>
      </c>
      <c r="Q340" s="339">
        <v>33.889640159635874</v>
      </c>
      <c r="R340" s="384">
        <v>1</v>
      </c>
      <c r="T340" s="152"/>
      <c r="U340" s="205"/>
      <c r="V340" s="205"/>
      <c r="W340" s="205"/>
      <c r="X340" s="205"/>
    </row>
    <row r="341" spans="1:24" s="151" customFormat="1" x14ac:dyDescent="0.2">
      <c r="A341" s="337" t="s">
        <v>750</v>
      </c>
      <c r="B341" s="338" t="s">
        <v>62</v>
      </c>
      <c r="C341" s="457" t="s">
        <v>1129</v>
      </c>
      <c r="D341" s="335"/>
      <c r="E341" s="187">
        <v>143.14599999999999</v>
      </c>
      <c r="F341" s="403">
        <v>168</v>
      </c>
      <c r="G341" s="403">
        <v>1163</v>
      </c>
      <c r="H341" s="403">
        <v>1331</v>
      </c>
      <c r="I341" s="324">
        <v>9.2981990415380107</v>
      </c>
      <c r="J341" s="384"/>
      <c r="K341" s="200"/>
      <c r="L341" s="403">
        <v>7</v>
      </c>
      <c r="M341" s="324">
        <v>4.8901121931454607E-2</v>
      </c>
      <c r="N341" s="384"/>
      <c r="O341" s="200"/>
      <c r="P341" s="391">
        <v>1338</v>
      </c>
      <c r="Q341" s="339">
        <v>9.3471001634694648</v>
      </c>
      <c r="R341" s="384"/>
      <c r="T341" s="152"/>
      <c r="U341" s="205"/>
      <c r="V341" s="205"/>
      <c r="W341" s="205"/>
      <c r="X341" s="205"/>
    </row>
    <row r="342" spans="1:24" s="151" customFormat="1" x14ac:dyDescent="0.2">
      <c r="A342" s="337" t="s">
        <v>992</v>
      </c>
      <c r="B342" s="338" t="s">
        <v>303</v>
      </c>
      <c r="C342" s="457" t="s">
        <v>1128</v>
      </c>
      <c r="D342" s="335"/>
      <c r="E342" s="187">
        <v>40.072000000000003</v>
      </c>
      <c r="F342" s="403">
        <v>44</v>
      </c>
      <c r="G342" s="403">
        <v>0</v>
      </c>
      <c r="H342" s="403">
        <v>44</v>
      </c>
      <c r="I342" s="324">
        <v>1.0980235575963266</v>
      </c>
      <c r="J342" s="384"/>
      <c r="K342" s="200"/>
      <c r="L342" s="403">
        <v>101</v>
      </c>
      <c r="M342" s="324">
        <v>2.5204631663006585</v>
      </c>
      <c r="N342" s="384"/>
      <c r="O342" s="200"/>
      <c r="P342" s="391">
        <v>145</v>
      </c>
      <c r="Q342" s="339">
        <v>3.6184867238969853</v>
      </c>
      <c r="R342" s="384"/>
      <c r="T342" s="152"/>
      <c r="U342" s="205"/>
      <c r="V342" s="205"/>
      <c r="W342" s="205"/>
      <c r="X342" s="205"/>
    </row>
    <row r="343" spans="1:24" s="151" customFormat="1" x14ac:dyDescent="0.2">
      <c r="A343" s="337" t="s">
        <v>993</v>
      </c>
      <c r="B343" s="338" t="s">
        <v>304</v>
      </c>
      <c r="C343" s="457" t="s">
        <v>1128</v>
      </c>
      <c r="D343" s="335"/>
      <c r="E343" s="187">
        <v>63.029000000000003</v>
      </c>
      <c r="F343" s="403">
        <v>2</v>
      </c>
      <c r="G343" s="403">
        <v>22</v>
      </c>
      <c r="H343" s="403">
        <v>24</v>
      </c>
      <c r="I343" s="324">
        <v>0.3807771026035634</v>
      </c>
      <c r="J343" s="384"/>
      <c r="K343" s="200"/>
      <c r="L343" s="403">
        <v>7</v>
      </c>
      <c r="M343" s="324">
        <v>0.11105998825937266</v>
      </c>
      <c r="N343" s="384"/>
      <c r="O343" s="200"/>
      <c r="P343" s="391">
        <v>31</v>
      </c>
      <c r="Q343" s="339">
        <v>0.49183709086293609</v>
      </c>
      <c r="R343" s="384"/>
      <c r="T343" s="152"/>
      <c r="U343" s="205"/>
      <c r="V343" s="205"/>
      <c r="W343" s="205"/>
      <c r="X343" s="205"/>
    </row>
    <row r="344" spans="1:24" s="151" customFormat="1" x14ac:dyDescent="0.2">
      <c r="A344" s="337" t="s">
        <v>842</v>
      </c>
      <c r="B344" s="338" t="s">
        <v>154</v>
      </c>
      <c r="C344" s="457" t="s">
        <v>1134</v>
      </c>
      <c r="D344" s="335"/>
      <c r="E344" s="187">
        <v>104.599</v>
      </c>
      <c r="F344" s="403">
        <v>264</v>
      </c>
      <c r="G344" s="403">
        <v>1582</v>
      </c>
      <c r="H344" s="403">
        <v>1846</v>
      </c>
      <c r="I344" s="324">
        <v>17.648352278702472</v>
      </c>
      <c r="J344" s="384"/>
      <c r="K344" s="200"/>
      <c r="L344" s="403">
        <v>2</v>
      </c>
      <c r="M344" s="324">
        <v>1.9120641688735073E-2</v>
      </c>
      <c r="N344" s="384"/>
      <c r="O344" s="200"/>
      <c r="P344" s="391">
        <v>1848</v>
      </c>
      <c r="Q344" s="339">
        <v>17.667472920391209</v>
      </c>
      <c r="R344" s="384"/>
      <c r="T344" s="152"/>
      <c r="U344" s="205"/>
      <c r="V344" s="205"/>
      <c r="W344" s="205"/>
      <c r="X344" s="205"/>
    </row>
    <row r="345" spans="1:24" s="151" customFormat="1" x14ac:dyDescent="0.2">
      <c r="A345" s="337" t="s">
        <v>843</v>
      </c>
      <c r="B345" s="336" t="s">
        <v>155</v>
      </c>
      <c r="C345" s="457" t="s">
        <v>1134</v>
      </c>
      <c r="D345" s="335"/>
      <c r="E345" s="187">
        <v>43.363999999999997</v>
      </c>
      <c r="F345" s="403">
        <v>146</v>
      </c>
      <c r="G345" s="403">
        <v>401</v>
      </c>
      <c r="H345" s="403">
        <v>547</v>
      </c>
      <c r="I345" s="324">
        <v>12.614149986163639</v>
      </c>
      <c r="J345" s="384"/>
      <c r="K345" s="200"/>
      <c r="L345" s="403">
        <v>29</v>
      </c>
      <c r="M345" s="324">
        <v>0.66875749469606127</v>
      </c>
      <c r="N345" s="384"/>
      <c r="O345" s="200"/>
      <c r="P345" s="391">
        <v>576</v>
      </c>
      <c r="Q345" s="339">
        <v>13.2829074808597</v>
      </c>
      <c r="R345" s="384"/>
      <c r="T345" s="152"/>
      <c r="U345" s="205"/>
      <c r="V345" s="205"/>
      <c r="W345" s="205"/>
      <c r="X345" s="205"/>
    </row>
    <row r="346" spans="1:24" s="151" customFormat="1" x14ac:dyDescent="0.2">
      <c r="A346" s="337" t="s">
        <v>994</v>
      </c>
      <c r="B346" s="338" t="s">
        <v>305</v>
      </c>
      <c r="C346" s="457" t="s">
        <v>1128</v>
      </c>
      <c r="D346" s="335"/>
      <c r="E346" s="187">
        <v>48.954999999999998</v>
      </c>
      <c r="F346" s="403">
        <v>7</v>
      </c>
      <c r="G346" s="403">
        <v>106</v>
      </c>
      <c r="H346" s="403">
        <v>113</v>
      </c>
      <c r="I346" s="324">
        <v>2.3082422633030335</v>
      </c>
      <c r="J346" s="384"/>
      <c r="K346" s="200"/>
      <c r="L346" s="403">
        <v>1</v>
      </c>
      <c r="M346" s="324">
        <v>2.042692268409764E-2</v>
      </c>
      <c r="N346" s="384"/>
      <c r="O346" s="200"/>
      <c r="P346" s="391">
        <v>114</v>
      </c>
      <c r="Q346" s="339">
        <v>2.3286691859871311</v>
      </c>
      <c r="R346" s="384"/>
      <c r="T346" s="152"/>
      <c r="U346" s="205"/>
      <c r="V346" s="205"/>
      <c r="W346" s="205"/>
      <c r="X346" s="205"/>
    </row>
    <row r="347" spans="1:24" s="151" customFormat="1" x14ac:dyDescent="0.2">
      <c r="A347" s="337" t="s">
        <v>844</v>
      </c>
      <c r="B347" s="336" t="s">
        <v>156</v>
      </c>
      <c r="C347" s="457" t="s">
        <v>1134</v>
      </c>
      <c r="D347" s="335"/>
      <c r="E347" s="187">
        <v>51.143000000000001</v>
      </c>
      <c r="F347" s="403">
        <v>19</v>
      </c>
      <c r="G347" s="403">
        <v>216</v>
      </c>
      <c r="H347" s="403">
        <v>235</v>
      </c>
      <c r="I347" s="324">
        <v>4.5949592319574526</v>
      </c>
      <c r="J347" s="384"/>
      <c r="K347" s="200"/>
      <c r="L347" s="403">
        <v>18</v>
      </c>
      <c r="M347" s="324">
        <v>0.35195432414993255</v>
      </c>
      <c r="N347" s="384"/>
      <c r="O347" s="200"/>
      <c r="P347" s="391">
        <v>253</v>
      </c>
      <c r="Q347" s="339">
        <v>4.9469135561073854</v>
      </c>
      <c r="R347" s="384"/>
      <c r="T347" s="152"/>
      <c r="U347" s="205"/>
      <c r="V347" s="205"/>
      <c r="W347" s="205"/>
      <c r="X347" s="205"/>
    </row>
    <row r="348" spans="1:24" s="151" customFormat="1" x14ac:dyDescent="0.2">
      <c r="A348" s="337" t="s">
        <v>995</v>
      </c>
      <c r="B348" s="336" t="s">
        <v>306</v>
      </c>
      <c r="C348" s="457" t="s">
        <v>1128</v>
      </c>
      <c r="D348" s="335"/>
      <c r="E348" s="187">
        <v>70.183999999999997</v>
      </c>
      <c r="F348" s="403">
        <v>119</v>
      </c>
      <c r="G348" s="403">
        <v>93</v>
      </c>
      <c r="H348" s="403">
        <v>212</v>
      </c>
      <c r="I348" s="324">
        <v>3.0206314829590792</v>
      </c>
      <c r="J348" s="384"/>
      <c r="K348" s="200"/>
      <c r="L348" s="403">
        <v>20</v>
      </c>
      <c r="M348" s="324">
        <v>0.28496523424142256</v>
      </c>
      <c r="N348" s="384"/>
      <c r="O348" s="200"/>
      <c r="P348" s="391">
        <v>232</v>
      </c>
      <c r="Q348" s="339">
        <v>3.3055967172005016</v>
      </c>
      <c r="R348" s="384"/>
      <c r="T348" s="152"/>
      <c r="U348" s="205"/>
      <c r="V348" s="205"/>
      <c r="W348" s="205"/>
      <c r="X348" s="205"/>
    </row>
    <row r="349" spans="1:24" s="151" customFormat="1" x14ac:dyDescent="0.2">
      <c r="A349" s="337" t="s">
        <v>751</v>
      </c>
      <c r="B349" s="338" t="s">
        <v>63</v>
      </c>
      <c r="C349" s="457" t="s">
        <v>1129</v>
      </c>
      <c r="D349" s="335"/>
      <c r="E349" s="187">
        <v>48.363999999999997</v>
      </c>
      <c r="F349" s="403">
        <v>84</v>
      </c>
      <c r="G349" s="403">
        <v>249</v>
      </c>
      <c r="H349" s="403">
        <v>333</v>
      </c>
      <c r="I349" s="324">
        <v>6.8852865767926561</v>
      </c>
      <c r="J349" s="384"/>
      <c r="K349" s="200"/>
      <c r="L349" s="403">
        <v>13</v>
      </c>
      <c r="M349" s="324">
        <v>0.26879497146637998</v>
      </c>
      <c r="N349" s="384"/>
      <c r="O349" s="200"/>
      <c r="P349" s="391">
        <v>346</v>
      </c>
      <c r="Q349" s="339">
        <v>7.1540815482590361</v>
      </c>
      <c r="R349" s="384"/>
      <c r="T349" s="152"/>
      <c r="U349" s="205"/>
      <c r="V349" s="205"/>
      <c r="W349" s="205"/>
      <c r="X349" s="205"/>
    </row>
    <row r="350" spans="1:24" s="151" customFormat="1" x14ac:dyDescent="0.2">
      <c r="A350" s="337" t="s">
        <v>845</v>
      </c>
      <c r="B350" s="336" t="s">
        <v>157</v>
      </c>
      <c r="C350" s="457" t="s">
        <v>1134</v>
      </c>
      <c r="D350" s="335"/>
      <c r="E350" s="187">
        <v>43.734999999999999</v>
      </c>
      <c r="F350" s="403">
        <v>1015</v>
      </c>
      <c r="G350" s="403">
        <v>147</v>
      </c>
      <c r="H350" s="403">
        <v>1162</v>
      </c>
      <c r="I350" s="324">
        <v>26.569109408940207</v>
      </c>
      <c r="J350" s="384"/>
      <c r="K350" s="200"/>
      <c r="L350" s="403">
        <v>8</v>
      </c>
      <c r="M350" s="324">
        <v>0.18291985823710988</v>
      </c>
      <c r="N350" s="384"/>
      <c r="O350" s="200"/>
      <c r="P350" s="391">
        <v>1170</v>
      </c>
      <c r="Q350" s="339">
        <v>26.752029267177317</v>
      </c>
      <c r="R350" s="384"/>
      <c r="T350" s="152"/>
      <c r="U350" s="198"/>
      <c r="V350" s="198"/>
      <c r="W350" s="198"/>
      <c r="X350" s="198"/>
    </row>
    <row r="351" spans="1:24" s="151" customFormat="1" x14ac:dyDescent="0.2">
      <c r="A351" s="337" t="s">
        <v>773</v>
      </c>
      <c r="B351" s="336" t="s">
        <v>85</v>
      </c>
      <c r="C351" s="457" t="s">
        <v>1132</v>
      </c>
      <c r="D351" s="335"/>
      <c r="E351" s="187">
        <v>87.123999999999995</v>
      </c>
      <c r="F351" s="403">
        <v>199</v>
      </c>
      <c r="G351" s="403">
        <v>423</v>
      </c>
      <c r="H351" s="403">
        <v>622</v>
      </c>
      <c r="I351" s="324">
        <v>7.13924980487581</v>
      </c>
      <c r="J351" s="384"/>
      <c r="K351" s="200"/>
      <c r="L351" s="403">
        <v>8</v>
      </c>
      <c r="M351" s="324">
        <v>9.1823148615766043E-2</v>
      </c>
      <c r="N351" s="384"/>
      <c r="O351" s="200"/>
      <c r="P351" s="391">
        <v>630</v>
      </c>
      <c r="Q351" s="339">
        <v>7.2310729534915756</v>
      </c>
      <c r="R351" s="384"/>
      <c r="T351" s="152"/>
      <c r="U351" s="373"/>
      <c r="V351" s="373"/>
      <c r="W351" s="373"/>
      <c r="X351" s="373"/>
    </row>
    <row r="352" spans="1:24" s="151" customFormat="1" ht="13.5" thickBot="1" x14ac:dyDescent="0.25">
      <c r="A352" s="334"/>
      <c r="B352" s="333"/>
      <c r="C352" s="333"/>
      <c r="D352" s="332"/>
      <c r="E352" s="329"/>
      <c r="F352" s="328"/>
      <c r="G352" s="328"/>
      <c r="H352" s="328"/>
      <c r="I352" s="331" t="s">
        <v>11</v>
      </c>
      <c r="J352" s="385"/>
      <c r="K352" s="446"/>
      <c r="L352" s="328"/>
      <c r="M352" s="330" t="s">
        <v>11</v>
      </c>
      <c r="N352" s="385"/>
      <c r="O352" s="446"/>
      <c r="P352" s="393"/>
      <c r="Q352" s="327" t="s">
        <v>11</v>
      </c>
      <c r="R352" s="385"/>
      <c r="T352" s="152"/>
      <c r="U352" s="373"/>
      <c r="V352" s="373"/>
      <c r="W352" s="373"/>
      <c r="X352" s="373"/>
    </row>
    <row r="353" spans="1:24" s="151" customFormat="1" x14ac:dyDescent="0.2">
      <c r="A353" s="230"/>
      <c r="B353" s="230"/>
      <c r="C353" s="230"/>
      <c r="D353" s="230" t="s">
        <v>11</v>
      </c>
      <c r="E353" s="326"/>
      <c r="F353" s="323"/>
      <c r="G353" s="323"/>
      <c r="H353" s="323"/>
      <c r="I353" s="325"/>
      <c r="J353" s="321"/>
      <c r="K353" s="321"/>
      <c r="L353" s="230"/>
      <c r="M353" s="324" t="s">
        <v>11</v>
      </c>
      <c r="N353" s="321"/>
      <c r="O353" s="321"/>
      <c r="P353" s="230"/>
      <c r="Q353" s="324" t="s">
        <v>11</v>
      </c>
      <c r="R353" s="321"/>
      <c r="T353" s="373"/>
      <c r="U353" s="373"/>
      <c r="V353" s="373"/>
      <c r="W353" s="373"/>
      <c r="X353" s="373"/>
    </row>
    <row r="354" spans="1:24" s="151" customFormat="1" ht="19.149999999999999" customHeight="1" x14ac:dyDescent="0.2">
      <c r="A354" s="162" t="s">
        <v>1046</v>
      </c>
      <c r="B354" s="738" t="s">
        <v>1053</v>
      </c>
      <c r="C354" s="738"/>
      <c r="D354" s="738"/>
      <c r="E354" s="738"/>
      <c r="F354" s="738"/>
      <c r="G354" s="738"/>
      <c r="H354" s="738"/>
      <c r="I354" s="738"/>
      <c r="J354" s="321"/>
      <c r="K354" s="321"/>
      <c r="L354" s="230"/>
      <c r="M354" s="324" t="s">
        <v>11</v>
      </c>
      <c r="N354" s="321"/>
      <c r="O354" s="321"/>
      <c r="P354" s="230"/>
      <c r="Q354" s="324" t="s">
        <v>11</v>
      </c>
      <c r="R354" s="321"/>
      <c r="T354" s="373"/>
      <c r="U354" s="373"/>
      <c r="V354" s="373"/>
      <c r="W354" s="373"/>
      <c r="X354" s="373"/>
    </row>
    <row r="355" spans="1:24" s="151" customFormat="1" ht="18" customHeight="1" x14ac:dyDescent="0.2">
      <c r="A355" s="162"/>
      <c r="B355" s="160" t="s">
        <v>1163</v>
      </c>
      <c r="C355" s="160"/>
      <c r="D355" s="160"/>
      <c r="E355" s="320"/>
      <c r="F355" s="323"/>
      <c r="G355" s="323"/>
      <c r="H355" s="323"/>
      <c r="I355" s="322"/>
      <c r="J355" s="321"/>
      <c r="K355" s="321"/>
      <c r="L355" s="230"/>
      <c r="M355" s="230"/>
      <c r="N355" s="321"/>
      <c r="O355" s="321"/>
      <c r="P355" s="230"/>
      <c r="Q355" s="230" t="s">
        <v>11</v>
      </c>
      <c r="R355" s="321"/>
      <c r="T355" s="152"/>
      <c r="U355" s="152"/>
      <c r="V355" s="152"/>
      <c r="W355" s="152"/>
      <c r="X355" s="152"/>
    </row>
    <row r="356" spans="1:24" s="151" customFormat="1" ht="13.5" customHeight="1" x14ac:dyDescent="0.2">
      <c r="A356" s="162"/>
      <c r="B356" s="379" t="s">
        <v>1106</v>
      </c>
      <c r="C356" s="379"/>
      <c r="D356" s="379"/>
      <c r="E356" s="379"/>
      <c r="F356" s="319"/>
      <c r="G356" s="319"/>
      <c r="H356" s="319"/>
      <c r="I356" s="317"/>
      <c r="J356" s="313"/>
      <c r="K356" s="313"/>
      <c r="L356" s="176"/>
      <c r="M356" s="176" t="s">
        <v>11</v>
      </c>
      <c r="N356" s="313"/>
      <c r="O356" s="313"/>
      <c r="P356" s="176"/>
      <c r="Q356" s="176" t="s">
        <v>11</v>
      </c>
      <c r="R356" s="313"/>
      <c r="T356" s="152"/>
      <c r="U356" s="152"/>
      <c r="V356" s="152"/>
      <c r="W356" s="152"/>
      <c r="X356" s="152"/>
    </row>
    <row r="357" spans="1:24" s="151" customFormat="1" ht="14.1" customHeight="1" x14ac:dyDescent="0.2">
      <c r="A357" s="162"/>
      <c r="B357" s="374" t="s">
        <v>1088</v>
      </c>
      <c r="C357" s="430"/>
      <c r="D357" s="160"/>
      <c r="E357" s="320"/>
      <c r="F357" s="319"/>
      <c r="G357" s="319"/>
      <c r="H357" s="319"/>
      <c r="I357" s="317"/>
      <c r="J357" s="313"/>
      <c r="K357" s="313"/>
      <c r="L357" s="176"/>
      <c r="M357" s="176"/>
      <c r="N357" s="313"/>
      <c r="O357" s="313"/>
      <c r="P357" s="176"/>
      <c r="Q357" s="176"/>
      <c r="R357" s="313"/>
      <c r="T357" s="152"/>
      <c r="U357" s="152"/>
      <c r="V357" s="152"/>
      <c r="W357" s="152"/>
      <c r="X357" s="152"/>
    </row>
    <row r="358" spans="1:24" s="151" customFormat="1" ht="14.1" customHeight="1" x14ac:dyDescent="0.2">
      <c r="A358" s="160"/>
      <c r="B358" s="374" t="s">
        <v>1107</v>
      </c>
      <c r="C358" s="430"/>
      <c r="D358" s="160"/>
      <c r="E358" s="320"/>
      <c r="F358" s="319"/>
      <c r="G358" s="319"/>
      <c r="H358" s="319"/>
      <c r="I358" s="317"/>
      <c r="J358" s="313"/>
      <c r="K358" s="313"/>
      <c r="L358" s="176"/>
      <c r="M358" s="176"/>
      <c r="N358" s="313"/>
      <c r="O358" s="313"/>
      <c r="P358" s="176"/>
      <c r="Q358" s="176"/>
      <c r="R358" s="313"/>
      <c r="T358" s="152"/>
      <c r="U358" s="152"/>
      <c r="V358" s="152"/>
      <c r="W358" s="152"/>
      <c r="X358" s="152"/>
    </row>
    <row r="359" spans="1:24" s="151" customFormat="1" ht="14.1" customHeight="1" x14ac:dyDescent="0.2">
      <c r="A359" s="380" t="s">
        <v>1071</v>
      </c>
      <c r="B359" s="374" t="s">
        <v>1108</v>
      </c>
      <c r="C359" s="430"/>
      <c r="D359" s="160"/>
      <c r="E359" s="320"/>
      <c r="F359" s="319"/>
      <c r="G359" s="319"/>
      <c r="H359" s="319"/>
      <c r="I359" s="317"/>
      <c r="J359" s="313"/>
      <c r="K359" s="313"/>
      <c r="L359" s="176"/>
      <c r="M359" s="176"/>
      <c r="N359" s="313"/>
      <c r="O359" s="313"/>
      <c r="P359" s="176"/>
      <c r="Q359" s="176"/>
      <c r="R359" s="313"/>
      <c r="T359" s="152"/>
      <c r="U359" s="152"/>
      <c r="V359" s="152"/>
      <c r="W359" s="152"/>
      <c r="X359" s="152"/>
    </row>
    <row r="360" spans="1:24" s="151" customFormat="1" ht="14.1" customHeight="1" x14ac:dyDescent="0.2">
      <c r="A360" s="162" t="s">
        <v>1048</v>
      </c>
      <c r="B360" s="160"/>
      <c r="C360" s="160"/>
      <c r="D360" s="160"/>
      <c r="E360" s="320"/>
      <c r="F360" s="319"/>
      <c r="G360" s="319"/>
      <c r="H360" s="319"/>
      <c r="I360" s="317"/>
      <c r="J360" s="313"/>
      <c r="K360" s="313"/>
      <c r="L360" s="176"/>
      <c r="M360" s="176" t="s">
        <v>11</v>
      </c>
      <c r="N360" s="313"/>
      <c r="O360" s="313"/>
      <c r="P360" s="176"/>
      <c r="Q360" s="176" t="s">
        <v>11</v>
      </c>
      <c r="R360" s="313"/>
      <c r="T360" s="152"/>
      <c r="U360" s="152"/>
      <c r="V360" s="152"/>
      <c r="W360" s="152"/>
      <c r="X360" s="152"/>
    </row>
    <row r="361" spans="1:24" s="151" customFormat="1" ht="14.1" customHeight="1" x14ac:dyDescent="0.2">
      <c r="A361" s="162" t="s">
        <v>1049</v>
      </c>
      <c r="B361" s="160" t="s">
        <v>1072</v>
      </c>
      <c r="C361" s="160"/>
      <c r="D361" s="160"/>
      <c r="E361" s="320"/>
      <c r="F361" s="319"/>
      <c r="G361" s="319"/>
      <c r="H361" s="319"/>
      <c r="I361" s="317"/>
      <c r="J361" s="313"/>
      <c r="K361" s="313"/>
      <c r="L361" s="176"/>
      <c r="M361" s="176" t="s">
        <v>11</v>
      </c>
      <c r="N361" s="313"/>
      <c r="O361" s="313"/>
      <c r="P361" s="176"/>
      <c r="Q361" s="176" t="s">
        <v>11</v>
      </c>
      <c r="R361" s="313"/>
      <c r="T361" s="152"/>
      <c r="U361" s="152"/>
      <c r="V361" s="152"/>
      <c r="W361" s="152"/>
      <c r="X361" s="152"/>
    </row>
    <row r="362" spans="1:24" s="151" customFormat="1" ht="14.1" customHeight="1" x14ac:dyDescent="0.2">
      <c r="A362" s="162" t="s">
        <v>1050</v>
      </c>
      <c r="B362" s="160" t="s">
        <v>1202</v>
      </c>
      <c r="C362" s="160"/>
      <c r="D362" s="160"/>
      <c r="E362" s="320"/>
      <c r="F362" s="319"/>
      <c r="G362" s="319"/>
      <c r="H362" s="319"/>
      <c r="I362" s="317"/>
      <c r="J362" s="313"/>
      <c r="K362" s="313"/>
      <c r="L362" s="176"/>
      <c r="M362" s="176" t="s">
        <v>11</v>
      </c>
      <c r="N362" s="313"/>
      <c r="O362" s="313"/>
      <c r="P362" s="176"/>
      <c r="Q362" s="176"/>
      <c r="R362" s="313"/>
      <c r="T362" s="152"/>
      <c r="U362" s="152"/>
      <c r="V362" s="152"/>
      <c r="W362" s="152"/>
      <c r="X362" s="152"/>
    </row>
    <row r="363" spans="1:24" s="151" customFormat="1" ht="14.1" customHeight="1" x14ac:dyDescent="0.2">
      <c r="A363" s="176"/>
      <c r="B363" s="176"/>
      <c r="C363" s="176"/>
      <c r="D363" s="230"/>
      <c r="E363" s="318"/>
      <c r="F363" s="319"/>
      <c r="G363" s="319"/>
      <c r="H363" s="319"/>
      <c r="I363" s="317"/>
      <c r="J363" s="313"/>
      <c r="K363" s="313"/>
      <c r="L363" s="176"/>
      <c r="M363" s="176" t="s">
        <v>11</v>
      </c>
      <c r="N363" s="313"/>
      <c r="O363" s="313"/>
      <c r="P363" s="176"/>
      <c r="Q363" s="176"/>
      <c r="R363" s="313"/>
      <c r="T363" s="152"/>
      <c r="U363" s="152"/>
      <c r="V363" s="152"/>
      <c r="W363" s="152"/>
      <c r="X363" s="152"/>
    </row>
    <row r="364" spans="1:24" s="151" customFormat="1" ht="16.899999999999999" customHeight="1" x14ac:dyDescent="0.2">
      <c r="A364" s="162" t="s">
        <v>1061</v>
      </c>
      <c r="B364" s="160" t="s">
        <v>1174</v>
      </c>
      <c r="C364" s="160"/>
      <c r="D364" s="230"/>
      <c r="E364" s="326"/>
      <c r="F364" s="326"/>
      <c r="G364" s="326"/>
      <c r="H364" s="326"/>
      <c r="I364" s="325"/>
      <c r="J364" s="321"/>
      <c r="K364" s="321"/>
      <c r="L364" s="326"/>
      <c r="M364" s="230"/>
      <c r="N364" s="321"/>
      <c r="O364" s="321"/>
      <c r="P364" s="326"/>
      <c r="Q364" s="230"/>
      <c r="R364" s="313"/>
      <c r="T364" s="152"/>
      <c r="U364" s="152"/>
      <c r="V364" s="152"/>
      <c r="W364" s="152"/>
      <c r="X364" s="152"/>
    </row>
    <row r="365" spans="1:24" s="151" customFormat="1" ht="15.6" customHeight="1" x14ac:dyDescent="0.2">
      <c r="A365" s="162"/>
      <c r="B365" s="160" t="s">
        <v>1175</v>
      </c>
      <c r="C365" s="160"/>
      <c r="D365" s="230"/>
      <c r="E365" s="326"/>
      <c r="F365" s="326"/>
      <c r="G365" s="326"/>
      <c r="H365" s="326"/>
      <c r="I365" s="230"/>
      <c r="J365" s="597"/>
      <c r="K365" s="597"/>
      <c r="L365" s="326"/>
      <c r="M365" s="230"/>
      <c r="N365" s="597"/>
      <c r="O365" s="597"/>
      <c r="P365" s="326"/>
      <c r="Q365" s="230"/>
      <c r="R365" s="313"/>
      <c r="T365" s="152"/>
      <c r="U365" s="152"/>
      <c r="V365" s="152"/>
      <c r="W365" s="152"/>
      <c r="X365" s="152"/>
    </row>
    <row r="366" spans="1:24" s="151" customFormat="1" x14ac:dyDescent="0.2">
      <c r="A366" s="162"/>
      <c r="B366" s="162"/>
      <c r="C366" s="162"/>
      <c r="D366" s="230"/>
      <c r="E366" s="326"/>
      <c r="F366" s="326"/>
      <c r="G366" s="326"/>
      <c r="H366" s="326"/>
      <c r="I366" s="230"/>
      <c r="J366" s="597"/>
      <c r="K366" s="597"/>
      <c r="L366" s="326"/>
      <c r="M366" s="230"/>
      <c r="N366" s="597"/>
      <c r="O366" s="597"/>
      <c r="P366" s="326"/>
      <c r="Q366" s="230"/>
      <c r="R366" s="313"/>
      <c r="T366" s="152"/>
      <c r="U366" s="152"/>
      <c r="V366" s="152"/>
      <c r="W366" s="152"/>
      <c r="X366" s="152"/>
    </row>
    <row r="367" spans="1:24" s="151" customFormat="1" x14ac:dyDescent="0.2">
      <c r="A367" s="158"/>
      <c r="B367" s="316" t="s">
        <v>1062</v>
      </c>
      <c r="C367" s="737">
        <v>42705</v>
      </c>
      <c r="D367" s="737"/>
      <c r="E367" s="230"/>
      <c r="F367" s="230"/>
      <c r="G367" s="230"/>
      <c r="H367" s="230"/>
      <c r="I367" s="230"/>
      <c r="J367" s="597"/>
      <c r="K367" s="597"/>
      <c r="L367" s="230"/>
      <c r="M367" s="230"/>
      <c r="N367" s="597"/>
      <c r="O367" s="597"/>
      <c r="P367" s="230"/>
      <c r="Q367" s="230"/>
      <c r="R367" s="313"/>
      <c r="T367" s="152"/>
      <c r="U367" s="152"/>
      <c r="V367" s="152"/>
      <c r="W367" s="152"/>
      <c r="X367" s="152"/>
    </row>
    <row r="368" spans="1:24" s="151" customFormat="1" hidden="1" x14ac:dyDescent="0.2">
      <c r="A368" s="158"/>
      <c r="B368" s="316" t="s">
        <v>1063</v>
      </c>
      <c r="C368" s="316"/>
      <c r="D368" s="315">
        <v>42887</v>
      </c>
      <c r="E368" s="230"/>
      <c r="F368" s="230"/>
      <c r="G368" s="230"/>
      <c r="H368" s="230"/>
      <c r="I368" s="230"/>
      <c r="J368" s="597"/>
      <c r="K368" s="597"/>
      <c r="L368" s="345"/>
      <c r="M368" s="230"/>
      <c r="N368" s="597"/>
      <c r="O368" s="597"/>
      <c r="P368" s="345"/>
      <c r="Q368" s="230"/>
      <c r="R368" s="313"/>
      <c r="T368" s="152"/>
      <c r="U368" s="152"/>
      <c r="V368" s="152"/>
      <c r="W368" s="152"/>
      <c r="X368" s="152"/>
    </row>
    <row r="369" spans="1:24" s="151" customFormat="1" hidden="1" x14ac:dyDescent="0.2">
      <c r="A369" s="225"/>
      <c r="B369" s="225"/>
      <c r="C369" s="225"/>
      <c r="D369" s="225"/>
      <c r="E369" s="230"/>
      <c r="F369" s="345"/>
      <c r="G369" s="345"/>
      <c r="H369" s="345"/>
      <c r="I369" s="230"/>
      <c r="J369" s="597"/>
      <c r="K369" s="597"/>
      <c r="L369" s="345"/>
      <c r="M369" s="230"/>
      <c r="N369" s="597"/>
      <c r="O369" s="597"/>
      <c r="P369" s="345"/>
      <c r="Q369" s="598"/>
      <c r="R369" s="313"/>
      <c r="T369" s="152"/>
      <c r="U369" s="152"/>
      <c r="V369" s="152"/>
      <c r="W369" s="152"/>
      <c r="X369" s="152"/>
    </row>
    <row r="370" spans="1:24" s="151" customFormat="1" x14ac:dyDescent="0.2">
      <c r="A370" s="176"/>
      <c r="B370" s="176"/>
      <c r="C370" s="176"/>
      <c r="D370" s="176"/>
      <c r="E370" s="230"/>
      <c r="F370" s="345"/>
      <c r="G370" s="345"/>
      <c r="H370" s="345"/>
      <c r="I370" s="230"/>
      <c r="J370" s="597"/>
      <c r="K370" s="597"/>
      <c r="L370" s="345"/>
      <c r="M370" s="230"/>
      <c r="N370" s="597"/>
      <c r="O370" s="597"/>
      <c r="P370" s="345"/>
      <c r="Q370" s="598"/>
      <c r="R370" s="313"/>
      <c r="T370" s="152"/>
      <c r="U370" s="152"/>
      <c r="V370" s="152"/>
      <c r="W370" s="152"/>
      <c r="X370" s="152"/>
    </row>
    <row r="371" spans="1:24" s="151" customFormat="1" x14ac:dyDescent="0.2">
      <c r="D371" s="176"/>
      <c r="E371" s="345"/>
      <c r="F371" s="268"/>
      <c r="G371" s="268"/>
      <c r="H371" s="268"/>
      <c r="I371" s="598"/>
      <c r="J371" s="597"/>
      <c r="K371" s="597"/>
      <c r="L371" s="268"/>
      <c r="M371" s="598"/>
      <c r="N371" s="597"/>
      <c r="O371" s="597"/>
      <c r="P371" s="268"/>
      <c r="Q371" s="598"/>
      <c r="R371" s="313"/>
      <c r="T371" s="152"/>
      <c r="U371" s="152"/>
      <c r="V371" s="152"/>
      <c r="W371" s="152"/>
      <c r="X371" s="152"/>
    </row>
    <row r="372" spans="1:24" s="151" customFormat="1" x14ac:dyDescent="0.2">
      <c r="D372" s="176"/>
      <c r="E372" s="460"/>
      <c r="F372" s="460"/>
      <c r="G372" s="460"/>
      <c r="H372" s="460"/>
      <c r="I372" s="599"/>
      <c r="J372" s="451"/>
      <c r="K372" s="451"/>
      <c r="L372" s="460"/>
      <c r="M372" s="599"/>
      <c r="N372" s="454"/>
      <c r="O372" s="454"/>
      <c r="P372" s="460"/>
      <c r="Q372" s="599"/>
      <c r="R372" s="313"/>
      <c r="T372" s="152"/>
      <c r="U372" s="152"/>
      <c r="V372" s="152"/>
      <c r="W372" s="152"/>
      <c r="X372" s="152"/>
    </row>
    <row r="373" spans="1:24" x14ac:dyDescent="0.2">
      <c r="E373" s="460"/>
      <c r="F373" s="460"/>
      <c r="G373" s="460"/>
      <c r="H373" s="460"/>
      <c r="I373" s="599"/>
      <c r="J373" s="451"/>
      <c r="K373" s="451"/>
      <c r="L373" s="460"/>
      <c r="M373" s="599"/>
      <c r="N373" s="454"/>
      <c r="O373" s="454"/>
      <c r="P373" s="460"/>
      <c r="Q373" s="599"/>
    </row>
    <row r="374" spans="1:24" x14ac:dyDescent="0.2">
      <c r="E374" s="460"/>
      <c r="F374" s="460"/>
      <c r="G374" s="460"/>
      <c r="H374" s="460"/>
      <c r="I374" s="599"/>
      <c r="J374" s="451"/>
      <c r="K374" s="451"/>
      <c r="L374" s="460"/>
      <c r="M374" s="599"/>
      <c r="N374" s="454"/>
      <c r="O374" s="454"/>
      <c r="P374" s="460"/>
      <c r="Q374" s="599"/>
    </row>
    <row r="375" spans="1:24" x14ac:dyDescent="0.2">
      <c r="E375" s="460"/>
      <c r="F375" s="460"/>
      <c r="G375" s="460"/>
      <c r="H375" s="460"/>
      <c r="I375" s="599"/>
      <c r="J375" s="451"/>
      <c r="K375" s="451"/>
      <c r="L375" s="460"/>
      <c r="M375" s="599"/>
      <c r="N375" s="454"/>
      <c r="O375" s="454"/>
      <c r="P375" s="460"/>
      <c r="Q375" s="599"/>
    </row>
    <row r="376" spans="1:24" x14ac:dyDescent="0.2">
      <c r="E376" s="460"/>
      <c r="F376" s="460"/>
      <c r="G376" s="460"/>
      <c r="H376" s="460"/>
      <c r="I376" s="599"/>
      <c r="J376" s="451"/>
      <c r="K376" s="451"/>
      <c r="L376" s="460"/>
      <c r="M376" s="599"/>
      <c r="N376" s="454"/>
      <c r="O376" s="454"/>
      <c r="P376" s="460"/>
      <c r="Q376" s="599"/>
    </row>
    <row r="377" spans="1:24" x14ac:dyDescent="0.2">
      <c r="E377" s="460"/>
      <c r="F377" s="460"/>
      <c r="G377" s="460"/>
      <c r="H377" s="460"/>
      <c r="I377" s="599"/>
      <c r="J377" s="451"/>
      <c r="K377" s="451"/>
      <c r="L377" s="460"/>
      <c r="M377" s="599"/>
      <c r="N377" s="454"/>
      <c r="O377" s="454"/>
      <c r="P377" s="460"/>
      <c r="Q377" s="599"/>
    </row>
    <row r="378" spans="1:24" x14ac:dyDescent="0.2">
      <c r="E378" s="460"/>
      <c r="F378" s="460"/>
      <c r="G378" s="460"/>
      <c r="H378" s="460"/>
      <c r="I378" s="599"/>
      <c r="J378" s="451"/>
      <c r="K378" s="451"/>
      <c r="L378" s="460"/>
      <c r="M378" s="599"/>
      <c r="N378" s="454"/>
      <c r="O378" s="454"/>
      <c r="P378" s="460"/>
      <c r="Q378" s="599"/>
    </row>
    <row r="379" spans="1:24" x14ac:dyDescent="0.2">
      <c r="E379" s="460"/>
      <c r="F379" s="460"/>
      <c r="G379" s="460"/>
      <c r="H379" s="460"/>
      <c r="I379" s="599"/>
      <c r="J379" s="451"/>
      <c r="K379" s="451"/>
      <c r="L379" s="460"/>
      <c r="M379" s="599"/>
      <c r="N379" s="454"/>
      <c r="O379" s="454"/>
      <c r="P379" s="460"/>
      <c r="Q379" s="599"/>
    </row>
    <row r="380" spans="1:24" x14ac:dyDescent="0.2">
      <c r="E380" s="460"/>
      <c r="F380" s="460"/>
      <c r="G380" s="460"/>
      <c r="H380" s="460"/>
      <c r="I380" s="599"/>
      <c r="J380" s="451"/>
      <c r="K380" s="451"/>
      <c r="L380" s="460"/>
      <c r="M380" s="599"/>
      <c r="N380" s="454"/>
      <c r="O380" s="454"/>
      <c r="P380" s="460"/>
      <c r="Q380" s="599"/>
    </row>
    <row r="381" spans="1:24" x14ac:dyDescent="0.2">
      <c r="E381" s="345"/>
      <c r="F381" s="268"/>
      <c r="G381" s="268"/>
      <c r="H381" s="268"/>
      <c r="I381" s="598"/>
      <c r="J381" s="597"/>
      <c r="K381" s="597"/>
      <c r="L381" s="268"/>
      <c r="M381" s="598"/>
      <c r="N381" s="597"/>
      <c r="O381" s="597"/>
      <c r="P381" s="268"/>
      <c r="Q381" s="598"/>
    </row>
    <row r="382" spans="1:24" x14ac:dyDescent="0.2"/>
    <row r="383" spans="1:24" x14ac:dyDescent="0.2"/>
  </sheetData>
  <mergeCells count="19">
    <mergeCell ref="P4:R5"/>
    <mergeCell ref="J6:J10"/>
    <mergeCell ref="M6:M10"/>
    <mergeCell ref="N6:N10"/>
    <mergeCell ref="P6:P10"/>
    <mergeCell ref="Q6:Q10"/>
    <mergeCell ref="R6:R10"/>
    <mergeCell ref="F4:J4"/>
    <mergeCell ref="C367:D367"/>
    <mergeCell ref="B354:I354"/>
    <mergeCell ref="A1:I1"/>
    <mergeCell ref="L4:N5"/>
    <mergeCell ref="L6:L10"/>
    <mergeCell ref="E6:E10"/>
    <mergeCell ref="F6:F10"/>
    <mergeCell ref="G6:G10"/>
    <mergeCell ref="H6:H10"/>
    <mergeCell ref="I6:I10"/>
    <mergeCell ref="B10:B11"/>
  </mergeCells>
  <pageMargins left="0.7" right="0.7" top="0.75" bottom="0.75" header="0.3" footer="0.3"/>
  <pageSetup paperSize="8" scale="6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417"/>
  <sheetViews>
    <sheetView showGridLines="0" zoomScale="80" zoomScaleNormal="80" workbookViewId="0">
      <selection activeCell="J18" sqref="J18"/>
    </sheetView>
  </sheetViews>
  <sheetFormatPr defaultColWidth="0" defaultRowHeight="12.75" zeroHeight="1" x14ac:dyDescent="0.2"/>
  <cols>
    <col min="1" max="1" width="14.28515625" style="60" customWidth="1"/>
    <col min="2" max="2" width="28.28515625" style="60" bestFit="1" customWidth="1"/>
    <col min="3" max="3" width="21.28515625" style="60" customWidth="1"/>
    <col min="4" max="4" width="6" style="60" customWidth="1"/>
    <col min="5" max="5" width="14.85546875" style="76" customWidth="1"/>
    <col min="6" max="6" width="12.7109375" customWidth="1"/>
    <col min="7" max="7" width="18" customWidth="1"/>
    <col min="8" max="8" width="12.7109375" customWidth="1"/>
    <col min="9" max="9" width="12.7109375" style="60" customWidth="1"/>
    <col min="10" max="10" width="12.7109375" style="85" customWidth="1"/>
    <col min="11" max="11" width="4.5703125" customWidth="1"/>
    <col min="12" max="12" width="14.140625" customWidth="1"/>
    <col min="13" max="13" width="13.85546875" style="76" customWidth="1"/>
    <col min="14" max="14" width="12.7109375" style="85" customWidth="1"/>
    <col min="15" max="15" width="4.42578125" customWidth="1"/>
    <col min="16" max="16" width="12.7109375" customWidth="1"/>
    <col min="17" max="17" width="12.7109375" style="76" customWidth="1"/>
    <col min="18" max="18" width="12.42578125" style="77" customWidth="1"/>
  </cols>
  <sheetData>
    <row r="1" spans="1:19" ht="45" customHeight="1" x14ac:dyDescent="0.25">
      <c r="A1" s="771" t="s">
        <v>1070</v>
      </c>
      <c r="B1" s="771"/>
      <c r="C1" s="771"/>
      <c r="D1" s="771"/>
      <c r="E1" s="771"/>
      <c r="F1" s="771"/>
      <c r="G1" s="771"/>
      <c r="H1" s="771"/>
      <c r="I1" s="771"/>
      <c r="J1" s="59"/>
      <c r="K1" s="59"/>
      <c r="L1" s="59"/>
      <c r="M1" s="59"/>
      <c r="N1" s="59"/>
      <c r="O1" s="59"/>
      <c r="P1" s="59"/>
      <c r="Q1" s="59"/>
      <c r="R1" s="138"/>
    </row>
    <row r="2" spans="1:19" ht="15.75" customHeight="1" x14ac:dyDescent="0.25">
      <c r="A2" s="59"/>
      <c r="B2" s="59"/>
      <c r="C2" s="59"/>
      <c r="D2" s="59"/>
      <c r="E2" s="59"/>
      <c r="F2" s="59"/>
      <c r="G2" s="59"/>
      <c r="H2" s="59"/>
      <c r="I2" s="59"/>
      <c r="J2" s="59"/>
      <c r="K2" s="59"/>
      <c r="L2" s="59"/>
      <c r="M2" s="59"/>
      <c r="N2" s="59"/>
      <c r="O2" s="59"/>
      <c r="P2" s="59"/>
      <c r="Q2" s="59"/>
      <c r="R2" s="138"/>
    </row>
    <row r="3" spans="1:19" x14ac:dyDescent="0.2">
      <c r="A3" s="128"/>
      <c r="B3" s="129"/>
      <c r="C3" s="129"/>
      <c r="D3" s="129"/>
      <c r="E3" s="127"/>
      <c r="F3" s="58"/>
      <c r="G3" s="58"/>
      <c r="H3" s="58"/>
      <c r="I3" s="108"/>
      <c r="J3" s="89"/>
      <c r="K3" s="58"/>
      <c r="L3" s="58"/>
      <c r="M3" s="101"/>
      <c r="N3" s="126"/>
      <c r="O3" s="58"/>
      <c r="P3" s="58"/>
      <c r="Q3" s="101"/>
      <c r="R3" s="125"/>
    </row>
    <row r="4" spans="1:19" ht="12.75" customHeight="1" x14ac:dyDescent="0.2">
      <c r="A4" s="128"/>
      <c r="B4" s="129"/>
      <c r="C4" s="129"/>
      <c r="D4" s="129"/>
      <c r="E4" s="101"/>
      <c r="F4" s="779" t="s">
        <v>1040</v>
      </c>
      <c r="G4" s="779"/>
      <c r="H4" s="779"/>
      <c r="I4" s="779"/>
      <c r="J4" s="779"/>
      <c r="K4" s="88"/>
      <c r="L4" s="741" t="s">
        <v>1066</v>
      </c>
      <c r="M4" s="741"/>
      <c r="N4" s="741"/>
      <c r="O4" s="104"/>
      <c r="P4" s="772" t="s">
        <v>1064</v>
      </c>
      <c r="Q4" s="772"/>
      <c r="R4" s="773"/>
    </row>
    <row r="5" spans="1:19" ht="13.5" customHeight="1" x14ac:dyDescent="0.2">
      <c r="A5" s="101"/>
      <c r="B5" s="130"/>
      <c r="C5" s="130"/>
      <c r="D5" s="129"/>
      <c r="E5" s="101"/>
      <c r="F5" s="780" t="s">
        <v>1041</v>
      </c>
      <c r="G5" s="780"/>
      <c r="H5" s="780"/>
      <c r="I5" s="780"/>
      <c r="J5" s="780"/>
      <c r="K5" s="88"/>
      <c r="L5" s="743"/>
      <c r="M5" s="743"/>
      <c r="N5" s="743"/>
      <c r="O5" s="104"/>
      <c r="P5" s="774"/>
      <c r="Q5" s="774"/>
      <c r="R5" s="775"/>
    </row>
    <row r="6" spans="1:19" ht="16.5" customHeight="1" x14ac:dyDescent="0.2">
      <c r="A6" s="101"/>
      <c r="B6" s="130"/>
      <c r="C6" s="130"/>
      <c r="D6" s="129"/>
      <c r="E6" s="776" t="s">
        <v>1058</v>
      </c>
      <c r="F6" s="767" t="s">
        <v>1042</v>
      </c>
      <c r="G6" s="767" t="s">
        <v>1043</v>
      </c>
      <c r="H6" s="777" t="s">
        <v>7</v>
      </c>
      <c r="I6" s="767" t="s">
        <v>1044</v>
      </c>
      <c r="J6" s="763" t="s">
        <v>1045</v>
      </c>
      <c r="K6" s="58"/>
      <c r="L6" s="745" t="s">
        <v>1065</v>
      </c>
      <c r="M6" s="767" t="s">
        <v>1044</v>
      </c>
      <c r="N6" s="769" t="s">
        <v>1045</v>
      </c>
      <c r="O6" s="104"/>
      <c r="P6" s="768" t="s">
        <v>1065</v>
      </c>
      <c r="Q6" s="768" t="s">
        <v>1044</v>
      </c>
      <c r="R6" s="769" t="s">
        <v>1045</v>
      </c>
    </row>
    <row r="7" spans="1:19" ht="16.5" customHeight="1" x14ac:dyDescent="0.2">
      <c r="B7" s="130"/>
      <c r="C7" s="130"/>
      <c r="D7" s="131"/>
      <c r="E7" s="776"/>
      <c r="F7" s="768"/>
      <c r="G7" s="768"/>
      <c r="H7" s="778"/>
      <c r="I7" s="768"/>
      <c r="J7" s="764"/>
      <c r="K7" s="58"/>
      <c r="L7" s="746"/>
      <c r="M7" s="768"/>
      <c r="N7" s="769"/>
      <c r="O7" s="104"/>
      <c r="P7" s="768"/>
      <c r="Q7" s="768"/>
      <c r="R7" s="773"/>
    </row>
    <row r="8" spans="1:19" ht="16.5" customHeight="1" x14ac:dyDescent="0.2">
      <c r="B8" s="130"/>
      <c r="C8" s="130"/>
      <c r="D8" s="61"/>
      <c r="E8" s="776"/>
      <c r="F8" s="768"/>
      <c r="G8" s="768"/>
      <c r="H8" s="778"/>
      <c r="I8" s="768"/>
      <c r="J8" s="764"/>
      <c r="K8" s="58"/>
      <c r="L8" s="746"/>
      <c r="M8" s="768"/>
      <c r="N8" s="769"/>
      <c r="O8" s="104"/>
      <c r="P8" s="768"/>
      <c r="Q8" s="768"/>
      <c r="R8" s="773"/>
    </row>
    <row r="9" spans="1:19" ht="16.5" customHeight="1" x14ac:dyDescent="0.2">
      <c r="B9" s="132"/>
      <c r="C9" s="132"/>
      <c r="D9" s="101"/>
      <c r="E9" s="776"/>
      <c r="F9" s="768"/>
      <c r="G9" s="768"/>
      <c r="H9" s="778"/>
      <c r="I9" s="768"/>
      <c r="J9" s="764"/>
      <c r="K9" s="102"/>
      <c r="L9" s="746"/>
      <c r="M9" s="768"/>
      <c r="N9" s="769"/>
      <c r="O9" s="106"/>
      <c r="P9" s="768"/>
      <c r="Q9" s="768"/>
      <c r="R9" s="773"/>
    </row>
    <row r="10" spans="1:19" ht="16.5" customHeight="1" x14ac:dyDescent="0.2">
      <c r="A10" s="82"/>
      <c r="B10" s="765" t="s">
        <v>1184</v>
      </c>
      <c r="C10" s="458"/>
      <c r="D10" s="82"/>
      <c r="E10" s="776"/>
      <c r="F10" s="768"/>
      <c r="G10" s="768"/>
      <c r="H10" s="778"/>
      <c r="I10" s="768"/>
      <c r="J10" s="764"/>
      <c r="K10" s="103"/>
      <c r="L10" s="746"/>
      <c r="M10" s="768"/>
      <c r="N10" s="769"/>
      <c r="O10" s="107"/>
      <c r="P10" s="768"/>
      <c r="Q10" s="768"/>
      <c r="R10" s="773"/>
      <c r="S10" s="85"/>
    </row>
    <row r="11" spans="1:19" s="81" customFormat="1" x14ac:dyDescent="0.2">
      <c r="A11" s="133" t="s">
        <v>1181</v>
      </c>
      <c r="B11" s="766"/>
      <c r="C11" s="603" t="s">
        <v>1180</v>
      </c>
      <c r="D11" s="134"/>
      <c r="E11" s="105"/>
      <c r="F11" s="105"/>
      <c r="G11" s="105"/>
      <c r="H11" s="105"/>
      <c r="I11" s="111"/>
      <c r="J11" s="116"/>
      <c r="K11" s="105"/>
      <c r="L11" s="105"/>
      <c r="M11" s="116"/>
      <c r="N11" s="116"/>
      <c r="O11" s="105"/>
      <c r="P11" s="105"/>
      <c r="Q11" s="117"/>
      <c r="R11" s="105"/>
    </row>
    <row r="12" spans="1:19" x14ac:dyDescent="0.2">
      <c r="A12" s="602" t="s">
        <v>1179</v>
      </c>
      <c r="B12" s="121" t="s">
        <v>8</v>
      </c>
      <c r="C12" s="121"/>
      <c r="D12" s="92"/>
      <c r="E12" s="71">
        <v>22718.083999999999</v>
      </c>
      <c r="F12" s="70">
        <v>109220</v>
      </c>
      <c r="G12" s="70">
        <v>95800</v>
      </c>
      <c r="H12" s="70">
        <v>205000</v>
      </c>
      <c r="I12" s="98">
        <v>9.0236482971011114</v>
      </c>
      <c r="J12" s="70"/>
      <c r="K12" s="70"/>
      <c r="L12" s="70">
        <v>15700</v>
      </c>
      <c r="M12" s="98">
        <v>0.69107940616823149</v>
      </c>
      <c r="N12" s="70"/>
      <c r="O12" s="70"/>
      <c r="P12" s="70">
        <v>220700</v>
      </c>
      <c r="Q12" s="98">
        <v>9.7147277032693431</v>
      </c>
      <c r="R12" s="71"/>
    </row>
    <row r="13" spans="1:19" x14ac:dyDescent="0.2">
      <c r="A13" s="83"/>
      <c r="B13" s="79"/>
      <c r="C13" s="79"/>
      <c r="D13" s="92"/>
      <c r="E13" s="91"/>
      <c r="F13" s="87"/>
      <c r="G13" s="87"/>
      <c r="H13" s="87"/>
      <c r="I13" s="112"/>
      <c r="J13" s="71"/>
      <c r="K13" s="87"/>
      <c r="L13" s="87"/>
      <c r="M13" s="99"/>
      <c r="N13" s="71"/>
      <c r="O13" s="87"/>
      <c r="P13" s="87"/>
      <c r="Q13" s="98" t="s">
        <v>11</v>
      </c>
      <c r="R13" s="71"/>
    </row>
    <row r="14" spans="1:19" x14ac:dyDescent="0.2">
      <c r="A14" s="61" t="s">
        <v>699</v>
      </c>
      <c r="B14" s="118" t="s">
        <v>9</v>
      </c>
      <c r="C14" s="461" t="s">
        <v>1135</v>
      </c>
      <c r="D14" s="92"/>
      <c r="E14" s="459">
        <f t="shared" ref="E14:E22" si="0">SUMIF($C$24:$C$351,$C14,E$24:E$351)</f>
        <v>1147.0920000000001</v>
      </c>
      <c r="F14" s="460">
        <v>9490</v>
      </c>
      <c r="G14" s="435">
        <v>7670</v>
      </c>
      <c r="H14" s="435">
        <v>17160</v>
      </c>
      <c r="I14" s="436">
        <v>14.960439092941105</v>
      </c>
      <c r="J14" s="451"/>
      <c r="K14" s="451"/>
      <c r="L14" s="463">
        <v>830</v>
      </c>
      <c r="M14" s="464">
        <v>0.7226970460956923</v>
      </c>
      <c r="N14" s="454"/>
      <c r="O14" s="454"/>
      <c r="P14" s="463">
        <v>17990</v>
      </c>
      <c r="Q14" s="437">
        <v>15.683136139036797</v>
      </c>
      <c r="R14" s="71"/>
    </row>
    <row r="15" spans="1:19" x14ac:dyDescent="0.2">
      <c r="A15" s="61" t="s">
        <v>712</v>
      </c>
      <c r="B15" s="118" t="s">
        <v>24</v>
      </c>
      <c r="C15" s="461" t="s">
        <v>1129</v>
      </c>
      <c r="D15" s="92"/>
      <c r="E15" s="459">
        <f t="shared" si="0"/>
        <v>3069.0149999999994</v>
      </c>
      <c r="F15" s="460">
        <v>15900</v>
      </c>
      <c r="G15" s="435">
        <v>15280</v>
      </c>
      <c r="H15" s="435">
        <v>31170</v>
      </c>
      <c r="I15" s="436">
        <v>10.15765644677527</v>
      </c>
      <c r="J15" s="451"/>
      <c r="K15" s="451"/>
      <c r="L15" s="463">
        <v>1100</v>
      </c>
      <c r="M15" s="464">
        <v>0.35972453702572332</v>
      </c>
      <c r="N15" s="454"/>
      <c r="O15" s="454"/>
      <c r="P15" s="463">
        <v>32280</v>
      </c>
      <c r="Q15" s="437">
        <v>10.517380983800994</v>
      </c>
      <c r="R15" s="71"/>
    </row>
    <row r="16" spans="1:19" x14ac:dyDescent="0.2">
      <c r="A16" s="61" t="s">
        <v>752</v>
      </c>
      <c r="B16" s="118" t="s">
        <v>1165</v>
      </c>
      <c r="C16" s="461" t="s">
        <v>1132</v>
      </c>
      <c r="D16" s="92"/>
      <c r="E16" s="459">
        <f t="shared" si="0"/>
        <v>2271.6800000000003</v>
      </c>
      <c r="F16" s="460">
        <v>13790</v>
      </c>
      <c r="G16" s="435">
        <v>12230</v>
      </c>
      <c r="H16" s="435">
        <v>26020</v>
      </c>
      <c r="I16" s="436">
        <v>11.453197633469502</v>
      </c>
      <c r="J16" s="451"/>
      <c r="K16" s="451"/>
      <c r="L16" s="463">
        <v>1280</v>
      </c>
      <c r="M16" s="464">
        <v>0.56257923651218478</v>
      </c>
      <c r="N16" s="454"/>
      <c r="O16" s="454"/>
      <c r="P16" s="463">
        <v>27300</v>
      </c>
      <c r="Q16" s="437">
        <v>12.015776869981686</v>
      </c>
      <c r="R16" s="71"/>
    </row>
    <row r="17" spans="1:18" x14ac:dyDescent="0.2">
      <c r="A17" s="61" t="s">
        <v>774</v>
      </c>
      <c r="B17" s="118" t="s">
        <v>86</v>
      </c>
      <c r="C17" s="461" t="s">
        <v>1130</v>
      </c>
      <c r="D17" s="92"/>
      <c r="E17" s="459">
        <f t="shared" si="0"/>
        <v>1943.6210000000003</v>
      </c>
      <c r="F17" s="460">
        <v>8810</v>
      </c>
      <c r="G17" s="435">
        <v>8320</v>
      </c>
      <c r="H17" s="435">
        <v>17130</v>
      </c>
      <c r="I17" s="436">
        <v>8.8113886400692305</v>
      </c>
      <c r="J17" s="451"/>
      <c r="K17" s="451"/>
      <c r="L17" s="463">
        <v>1690</v>
      </c>
      <c r="M17" s="464">
        <v>0.86745306826793889</v>
      </c>
      <c r="N17" s="454"/>
      <c r="O17" s="454"/>
      <c r="P17" s="463">
        <v>18810</v>
      </c>
      <c r="Q17" s="437">
        <v>9.6788417083371687</v>
      </c>
      <c r="R17" s="71"/>
    </row>
    <row r="18" spans="1:18" x14ac:dyDescent="0.2">
      <c r="A18" s="61" t="s">
        <v>815</v>
      </c>
      <c r="B18" s="118" t="s">
        <v>127</v>
      </c>
      <c r="C18" s="461" t="s">
        <v>1134</v>
      </c>
      <c r="D18" s="92"/>
      <c r="E18" s="459">
        <f t="shared" si="0"/>
        <v>2349.4360000000001</v>
      </c>
      <c r="F18" s="460">
        <v>14490</v>
      </c>
      <c r="G18" s="435">
        <v>12850</v>
      </c>
      <c r="H18" s="435">
        <v>27340</v>
      </c>
      <c r="I18" s="436">
        <v>11.636409759618903</v>
      </c>
      <c r="J18" s="451"/>
      <c r="K18" s="451"/>
      <c r="L18" s="463">
        <v>1250</v>
      </c>
      <c r="M18" s="464">
        <v>0.53289385197128158</v>
      </c>
      <c r="N18" s="454"/>
      <c r="O18" s="454"/>
      <c r="P18" s="463">
        <v>28590</v>
      </c>
      <c r="Q18" s="437">
        <v>12.169303611590186</v>
      </c>
      <c r="R18" s="71"/>
    </row>
    <row r="19" spans="1:18" x14ac:dyDescent="0.2">
      <c r="A19" s="61" t="s">
        <v>846</v>
      </c>
      <c r="B19" s="118" t="s">
        <v>694</v>
      </c>
      <c r="C19" s="461" t="s">
        <v>1131</v>
      </c>
      <c r="D19" s="92"/>
      <c r="E19" s="459">
        <f t="shared" si="0"/>
        <v>2503.5970000000002</v>
      </c>
      <c r="F19" s="460">
        <v>6020</v>
      </c>
      <c r="G19" s="435">
        <v>8750</v>
      </c>
      <c r="H19" s="435">
        <v>14760</v>
      </c>
      <c r="I19" s="436">
        <v>5.8963163799924665</v>
      </c>
      <c r="J19" s="451"/>
      <c r="K19" s="451"/>
      <c r="L19" s="463">
        <v>1620</v>
      </c>
      <c r="M19" s="464">
        <v>0.64786784774067063</v>
      </c>
      <c r="N19" s="454"/>
      <c r="O19" s="454"/>
      <c r="P19" s="463">
        <v>16380</v>
      </c>
      <c r="Q19" s="437">
        <v>6.5441842277331368</v>
      </c>
      <c r="R19" s="71"/>
    </row>
    <row r="20" spans="1:18" x14ac:dyDescent="0.2">
      <c r="A20" s="61" t="s">
        <v>894</v>
      </c>
      <c r="B20" s="118" t="s">
        <v>205</v>
      </c>
      <c r="C20" s="461" t="s">
        <v>1166</v>
      </c>
      <c r="D20" s="92"/>
      <c r="E20" s="459">
        <f t="shared" si="0"/>
        <v>3435.3759999999997</v>
      </c>
      <c r="F20" s="460">
        <v>18090</v>
      </c>
      <c r="G20" s="435">
        <v>9020</v>
      </c>
      <c r="H20" s="435">
        <v>27110</v>
      </c>
      <c r="I20" s="436">
        <v>7.8917125810973827</v>
      </c>
      <c r="J20" s="451"/>
      <c r="K20" s="451"/>
      <c r="L20" s="463">
        <v>3970</v>
      </c>
      <c r="M20" s="464">
        <v>1.1541676951809643</v>
      </c>
      <c r="N20" s="454"/>
      <c r="O20" s="454"/>
      <c r="P20" s="463">
        <v>31080</v>
      </c>
      <c r="Q20" s="437">
        <v>9.0458802762783463</v>
      </c>
      <c r="R20" s="71"/>
    </row>
    <row r="21" spans="1:18" x14ac:dyDescent="0.2">
      <c r="A21" s="61" t="s">
        <v>928</v>
      </c>
      <c r="B21" s="118" t="s">
        <v>239</v>
      </c>
      <c r="C21" s="461" t="s">
        <v>1128</v>
      </c>
      <c r="D21" s="92"/>
      <c r="E21" s="459">
        <f t="shared" si="0"/>
        <v>3668.2869999999998</v>
      </c>
      <c r="F21" s="460">
        <v>14220</v>
      </c>
      <c r="G21" s="435">
        <v>12380</v>
      </c>
      <c r="H21" s="435">
        <v>26600</v>
      </c>
      <c r="I21" s="436">
        <v>7.2507958074163774</v>
      </c>
      <c r="J21" s="451"/>
      <c r="K21" s="451"/>
      <c r="L21" s="463">
        <v>2580</v>
      </c>
      <c r="M21" s="464">
        <v>0.70278034406795331</v>
      </c>
      <c r="N21" s="454"/>
      <c r="O21" s="454"/>
      <c r="P21" s="463">
        <v>29180</v>
      </c>
      <c r="Q21" s="437">
        <v>7.9535761514843308</v>
      </c>
      <c r="R21" s="71"/>
    </row>
    <row r="22" spans="1:18" x14ac:dyDescent="0.2">
      <c r="A22" s="61" t="s">
        <v>996</v>
      </c>
      <c r="B22" s="118" t="s">
        <v>307</v>
      </c>
      <c r="C22" s="461" t="s">
        <v>1133</v>
      </c>
      <c r="D22" s="92"/>
      <c r="E22" s="459">
        <f t="shared" si="0"/>
        <v>2329.9729999999995</v>
      </c>
      <c r="F22" s="460">
        <v>8410</v>
      </c>
      <c r="G22" s="435">
        <v>9340</v>
      </c>
      <c r="H22" s="435">
        <v>17750</v>
      </c>
      <c r="I22" s="436">
        <v>7.6176848401247588</v>
      </c>
      <c r="J22" s="451"/>
      <c r="K22" s="451"/>
      <c r="L22" s="463">
        <v>1340</v>
      </c>
      <c r="M22" s="464">
        <v>0.57597233959363492</v>
      </c>
      <c r="N22" s="454"/>
      <c r="O22" s="454"/>
      <c r="P22" s="463">
        <v>19090</v>
      </c>
      <c r="Q22" s="437">
        <v>8.193657179718393</v>
      </c>
      <c r="R22" s="71"/>
    </row>
    <row r="23" spans="1:18" x14ac:dyDescent="0.2">
      <c r="A23" s="83"/>
      <c r="B23" s="79"/>
      <c r="C23" s="79"/>
      <c r="D23" s="92"/>
      <c r="E23" s="91"/>
      <c r="F23" s="87"/>
      <c r="G23" s="87"/>
      <c r="H23" s="87"/>
      <c r="I23" s="112"/>
      <c r="J23" s="71"/>
      <c r="K23" s="87"/>
      <c r="L23" s="87"/>
      <c r="M23" s="99"/>
      <c r="N23" s="71"/>
      <c r="O23" s="87"/>
      <c r="P23" s="87"/>
      <c r="Q23" s="98"/>
      <c r="R23" s="71"/>
    </row>
    <row r="24" spans="1:18" x14ac:dyDescent="0.2">
      <c r="A24" s="78" t="s">
        <v>929</v>
      </c>
      <c r="B24" s="61" t="s">
        <v>240</v>
      </c>
      <c r="C24" s="457" t="str">
        <f>VLOOKUP(B24,'201617'!$B$26:$C$351,2,0)</f>
        <v>SE</v>
      </c>
      <c r="D24" s="92" t="s">
        <v>11</v>
      </c>
      <c r="E24" s="71">
        <v>27.673999999999999</v>
      </c>
      <c r="F24" s="71">
        <v>9</v>
      </c>
      <c r="G24" s="71">
        <v>47</v>
      </c>
      <c r="H24" s="71">
        <v>56</v>
      </c>
      <c r="I24" s="99">
        <v>2.0235600202356001</v>
      </c>
      <c r="J24" s="71" t="s">
        <v>11</v>
      </c>
      <c r="K24" s="71"/>
      <c r="L24" s="71">
        <v>1</v>
      </c>
      <c r="M24" s="99">
        <v>3.6135000361350006E-2</v>
      </c>
      <c r="N24" s="71" t="s">
        <v>11</v>
      </c>
      <c r="O24" s="71"/>
      <c r="P24" s="71">
        <v>57</v>
      </c>
      <c r="Q24" s="99">
        <v>2.0596950205969504</v>
      </c>
      <c r="R24" s="71" t="s">
        <v>11</v>
      </c>
    </row>
    <row r="25" spans="1:18" x14ac:dyDescent="0.2">
      <c r="A25" s="78" t="s">
        <v>713</v>
      </c>
      <c r="B25" s="61" t="s">
        <v>25</v>
      </c>
      <c r="C25" s="457" t="str">
        <f>VLOOKUP(B25,'201617'!$B$26:$C$351,2,0)</f>
        <v>NW</v>
      </c>
      <c r="D25" s="92" t="s">
        <v>11</v>
      </c>
      <c r="E25" s="71">
        <v>42.747999999999998</v>
      </c>
      <c r="F25" s="71">
        <v>14</v>
      </c>
      <c r="G25" s="71">
        <v>164</v>
      </c>
      <c r="H25" s="71">
        <v>178</v>
      </c>
      <c r="I25" s="99">
        <v>4.1639374941517735</v>
      </c>
      <c r="J25" s="71" t="s">
        <v>11</v>
      </c>
      <c r="K25" s="71"/>
      <c r="L25" s="71">
        <v>0</v>
      </c>
      <c r="M25" s="99">
        <v>0</v>
      </c>
      <c r="N25" s="71" t="s">
        <v>11</v>
      </c>
      <c r="O25" s="71"/>
      <c r="P25" s="71">
        <v>178</v>
      </c>
      <c r="Q25" s="99">
        <v>4.1639374941517735</v>
      </c>
      <c r="R25" s="71" t="s">
        <v>11</v>
      </c>
    </row>
    <row r="26" spans="1:18" x14ac:dyDescent="0.2">
      <c r="A26" s="78" t="s">
        <v>775</v>
      </c>
      <c r="B26" s="61" t="s">
        <v>87</v>
      </c>
      <c r="C26" s="457" t="str">
        <f>VLOOKUP(B26,'201617'!$B$26:$C$351,2,0)</f>
        <v>EM</v>
      </c>
      <c r="D26" s="92" t="s">
        <v>11</v>
      </c>
      <c r="E26" s="71">
        <v>53.746000000000002</v>
      </c>
      <c r="F26" s="71">
        <v>101</v>
      </c>
      <c r="G26" s="71">
        <v>0</v>
      </c>
      <c r="H26" s="71">
        <v>101</v>
      </c>
      <c r="I26" s="99">
        <v>1.8792096155993003</v>
      </c>
      <c r="J26" s="71" t="s">
        <v>11</v>
      </c>
      <c r="K26" s="71"/>
      <c r="L26" s="71">
        <v>293</v>
      </c>
      <c r="M26" s="99">
        <v>5.451568488817772</v>
      </c>
      <c r="N26" s="71" t="s">
        <v>11</v>
      </c>
      <c r="O26" s="71"/>
      <c r="P26" s="71">
        <v>394</v>
      </c>
      <c r="Q26" s="99">
        <v>7.3307781044170728</v>
      </c>
      <c r="R26" s="71" t="s">
        <v>11</v>
      </c>
    </row>
    <row r="27" spans="1:18" x14ac:dyDescent="0.2">
      <c r="A27" s="78" t="s">
        <v>930</v>
      </c>
      <c r="B27" s="61" t="s">
        <v>241</v>
      </c>
      <c r="C27" s="457" t="str">
        <f>VLOOKUP(B27,'201617'!$B$26:$C$351,2,0)</f>
        <v>SE</v>
      </c>
      <c r="D27" s="92" t="s">
        <v>11</v>
      </c>
      <c r="E27" s="71">
        <v>68.664000000000001</v>
      </c>
      <c r="F27" s="71">
        <v>32</v>
      </c>
      <c r="G27" s="71">
        <v>0</v>
      </c>
      <c r="H27" s="71">
        <v>32</v>
      </c>
      <c r="I27" s="99">
        <v>0.46603751602003962</v>
      </c>
      <c r="J27" s="71" t="s">
        <v>11</v>
      </c>
      <c r="K27" s="71"/>
      <c r="L27" s="71">
        <v>199</v>
      </c>
      <c r="M27" s="99">
        <v>2.8981708027496214</v>
      </c>
      <c r="N27" s="71" t="s">
        <v>11</v>
      </c>
      <c r="O27" s="71"/>
      <c r="P27" s="71">
        <v>231</v>
      </c>
      <c r="Q27" s="99">
        <v>3.364208318769661</v>
      </c>
      <c r="R27" s="71" t="s">
        <v>11</v>
      </c>
    </row>
    <row r="28" spans="1:18" x14ac:dyDescent="0.2">
      <c r="A28" s="78" t="s">
        <v>776</v>
      </c>
      <c r="B28" s="61" t="s">
        <v>88</v>
      </c>
      <c r="C28" s="457" t="str">
        <f>VLOOKUP(B28,'201617'!$B$26:$C$351,2,0)</f>
        <v>EM</v>
      </c>
      <c r="D28" s="92" t="s">
        <v>11</v>
      </c>
      <c r="E28" s="71">
        <v>52.116999999999997</v>
      </c>
      <c r="F28" s="71">
        <v>20</v>
      </c>
      <c r="G28" s="71">
        <v>9</v>
      </c>
      <c r="H28" s="71">
        <v>29</v>
      </c>
      <c r="I28" s="99">
        <v>0.55644031697910479</v>
      </c>
      <c r="J28" s="71" t="s">
        <v>11</v>
      </c>
      <c r="K28" s="71"/>
      <c r="L28" s="71">
        <v>39</v>
      </c>
      <c r="M28" s="99">
        <v>0.74831628835120978</v>
      </c>
      <c r="N28" s="71" t="s">
        <v>11</v>
      </c>
      <c r="O28" s="71"/>
      <c r="P28" s="71">
        <v>68</v>
      </c>
      <c r="Q28" s="99">
        <v>1.3047566053303146</v>
      </c>
      <c r="R28" s="71" t="s">
        <v>11</v>
      </c>
    </row>
    <row r="29" spans="1:18" x14ac:dyDescent="0.2">
      <c r="A29" s="78" t="s">
        <v>931</v>
      </c>
      <c r="B29" s="61" t="s">
        <v>242</v>
      </c>
      <c r="C29" s="457" t="str">
        <f>VLOOKUP(B29,'201617'!$B$26:$C$351,2,0)</f>
        <v>SE</v>
      </c>
      <c r="D29" s="92" t="s">
        <v>11</v>
      </c>
      <c r="E29" s="71">
        <v>50.23</v>
      </c>
      <c r="F29" s="71">
        <v>2029</v>
      </c>
      <c r="G29" s="71">
        <v>44</v>
      </c>
      <c r="H29" s="71">
        <v>2073</v>
      </c>
      <c r="I29" s="99">
        <v>41.270157276527975</v>
      </c>
      <c r="J29" s="71" t="s">
        <v>11</v>
      </c>
      <c r="K29" s="71"/>
      <c r="L29" s="71">
        <v>1</v>
      </c>
      <c r="M29" s="99">
        <v>1.9908421262193908E-2</v>
      </c>
      <c r="N29" s="71" t="s">
        <v>11</v>
      </c>
      <c r="O29" s="71"/>
      <c r="P29" s="71">
        <v>2074</v>
      </c>
      <c r="Q29" s="99">
        <v>41.290065697790169</v>
      </c>
      <c r="R29" s="71" t="s">
        <v>11</v>
      </c>
    </row>
    <row r="30" spans="1:18" x14ac:dyDescent="0.2">
      <c r="A30" s="78" t="s">
        <v>932</v>
      </c>
      <c r="B30" s="61" t="s">
        <v>243</v>
      </c>
      <c r="C30" s="457" t="str">
        <f>VLOOKUP(B30,'201617'!$B$26:$C$351,2,0)</f>
        <v>SE</v>
      </c>
      <c r="D30" s="92" t="s">
        <v>11</v>
      </c>
      <c r="E30" s="71">
        <v>72.757000000000005</v>
      </c>
      <c r="F30" s="71">
        <v>396</v>
      </c>
      <c r="G30" s="71">
        <v>30</v>
      </c>
      <c r="H30" s="71">
        <v>426</v>
      </c>
      <c r="I30" s="99">
        <v>5.8551067251261042</v>
      </c>
      <c r="J30" s="71" t="s">
        <v>11</v>
      </c>
      <c r="K30" s="71"/>
      <c r="L30" s="71">
        <v>36</v>
      </c>
      <c r="M30" s="99">
        <v>0.49479775141910742</v>
      </c>
      <c r="N30" s="71" t="s">
        <v>11</v>
      </c>
      <c r="O30" s="71"/>
      <c r="P30" s="71">
        <v>462</v>
      </c>
      <c r="Q30" s="99">
        <v>6.3499044765452117</v>
      </c>
      <c r="R30" s="71" t="s">
        <v>11</v>
      </c>
    </row>
    <row r="31" spans="1:18" x14ac:dyDescent="0.2">
      <c r="A31" s="78" t="s">
        <v>847</v>
      </c>
      <c r="B31" s="61" t="s">
        <v>158</v>
      </c>
      <c r="C31" s="457" t="str">
        <f>VLOOKUP(B31,'201617'!$B$26:$C$351,2,0)</f>
        <v>EE</v>
      </c>
      <c r="D31" s="92" t="s">
        <v>11</v>
      </c>
      <c r="E31" s="71">
        <v>38.265999999999998</v>
      </c>
      <c r="F31" s="71">
        <v>352</v>
      </c>
      <c r="G31" s="71">
        <v>93</v>
      </c>
      <c r="H31" s="71">
        <v>445</v>
      </c>
      <c r="I31" s="99">
        <v>11.629122458579419</v>
      </c>
      <c r="J31" s="71" t="s">
        <v>11</v>
      </c>
      <c r="K31" s="71"/>
      <c r="L31" s="71">
        <v>5</v>
      </c>
      <c r="M31" s="99">
        <v>0.13066429728740919</v>
      </c>
      <c r="N31" s="71" t="s">
        <v>11</v>
      </c>
      <c r="O31" s="71"/>
      <c r="P31" s="71">
        <v>450</v>
      </c>
      <c r="Q31" s="99">
        <v>11.759786755866827</v>
      </c>
      <c r="R31" s="71" t="s">
        <v>11</v>
      </c>
    </row>
    <row r="32" spans="1:18" x14ac:dyDescent="0.2">
      <c r="A32" s="78" t="s">
        <v>895</v>
      </c>
      <c r="B32" s="61" t="s">
        <v>206</v>
      </c>
      <c r="C32" s="457" t="str">
        <f>VLOOKUP(B32,'201617'!$B$26:$C$351,2,0)</f>
        <v>L</v>
      </c>
      <c r="D32" s="92" t="s">
        <v>11</v>
      </c>
      <c r="E32" s="71">
        <v>73.811999999999998</v>
      </c>
      <c r="F32" s="71">
        <v>1947</v>
      </c>
      <c r="G32" s="71">
        <v>0</v>
      </c>
      <c r="H32" s="71">
        <v>1947</v>
      </c>
      <c r="I32" s="99">
        <v>26.377824743944075</v>
      </c>
      <c r="J32" s="71" t="s">
        <v>11</v>
      </c>
      <c r="K32" s="71"/>
      <c r="L32" s="71">
        <v>1362</v>
      </c>
      <c r="M32" s="99">
        <v>18.452284181433914</v>
      </c>
      <c r="N32" s="71" t="s">
        <v>11</v>
      </c>
      <c r="O32" s="71"/>
      <c r="P32" s="71">
        <v>3309</v>
      </c>
      <c r="Q32" s="99">
        <v>44.830108925377992</v>
      </c>
      <c r="R32" s="71" t="s">
        <v>11</v>
      </c>
    </row>
    <row r="33" spans="1:18" x14ac:dyDescent="0.2">
      <c r="A33" s="78" t="s">
        <v>896</v>
      </c>
      <c r="B33" s="61" t="s">
        <v>207</v>
      </c>
      <c r="C33" s="457" t="str">
        <f>VLOOKUP(B33,'201617'!$B$26:$C$351,2,0)</f>
        <v>L</v>
      </c>
      <c r="D33" s="92" t="s">
        <v>11</v>
      </c>
      <c r="E33" s="71">
        <v>144.79900000000001</v>
      </c>
      <c r="F33" s="71">
        <v>370</v>
      </c>
      <c r="G33" s="71">
        <v>462</v>
      </c>
      <c r="H33" s="71">
        <v>832</v>
      </c>
      <c r="I33" s="99">
        <v>5.7458960351936126</v>
      </c>
      <c r="J33" s="71" t="s">
        <v>11</v>
      </c>
      <c r="K33" s="71"/>
      <c r="L33" s="71">
        <v>161</v>
      </c>
      <c r="M33" s="99">
        <v>1.1118861318103026</v>
      </c>
      <c r="N33" s="71" t="s">
        <v>11</v>
      </c>
      <c r="O33" s="71"/>
      <c r="P33" s="71">
        <v>993</v>
      </c>
      <c r="Q33" s="99">
        <v>6.8577821670039159</v>
      </c>
      <c r="R33" s="71" t="s">
        <v>11</v>
      </c>
    </row>
    <row r="34" spans="1:18" x14ac:dyDescent="0.2">
      <c r="A34" s="78" t="s">
        <v>753</v>
      </c>
      <c r="B34" s="61" t="s">
        <v>65</v>
      </c>
      <c r="C34" s="457" t="str">
        <f>VLOOKUP(B34,'201617'!$B$26:$C$351,2,0)</f>
        <v>YH</v>
      </c>
      <c r="D34" s="92" t="s">
        <v>11</v>
      </c>
      <c r="E34" s="71">
        <v>103.44799999999999</v>
      </c>
      <c r="F34" s="113">
        <v>519</v>
      </c>
      <c r="G34" s="113">
        <v>242</v>
      </c>
      <c r="H34" s="113">
        <v>761</v>
      </c>
      <c r="I34" s="114">
        <v>7.3563529502745348</v>
      </c>
      <c r="J34" s="113">
        <v>1</v>
      </c>
      <c r="K34" s="113"/>
      <c r="L34" s="113">
        <v>15</v>
      </c>
      <c r="M34" s="114">
        <v>0.14500038666769779</v>
      </c>
      <c r="N34" s="113">
        <v>1</v>
      </c>
      <c r="O34" s="113"/>
      <c r="P34" s="113">
        <v>776</v>
      </c>
      <c r="Q34" s="114">
        <v>7.5013533369422323</v>
      </c>
      <c r="R34" s="113">
        <v>1</v>
      </c>
    </row>
    <row r="35" spans="1:18" x14ac:dyDescent="0.2">
      <c r="A35" s="78" t="s">
        <v>714</v>
      </c>
      <c r="B35" s="61" t="s">
        <v>26</v>
      </c>
      <c r="C35" s="457" t="str">
        <f>VLOOKUP(B35,'201617'!$B$26:$C$351,2,0)</f>
        <v>NW</v>
      </c>
      <c r="D35" s="92" t="s">
        <v>11</v>
      </c>
      <c r="E35" s="71">
        <v>31.196999999999999</v>
      </c>
      <c r="F35" s="71">
        <v>3</v>
      </c>
      <c r="G35" s="71">
        <v>174</v>
      </c>
      <c r="H35" s="71">
        <v>177</v>
      </c>
      <c r="I35" s="99">
        <v>5.6736224636984325</v>
      </c>
      <c r="J35" s="71" t="s">
        <v>11</v>
      </c>
      <c r="K35" s="71"/>
      <c r="L35" s="71">
        <v>1</v>
      </c>
      <c r="M35" s="99">
        <v>3.2054364201686059E-2</v>
      </c>
      <c r="N35" s="71" t="s">
        <v>11</v>
      </c>
      <c r="O35" s="71"/>
      <c r="P35" s="71">
        <v>178</v>
      </c>
      <c r="Q35" s="99">
        <v>5.7056768279001187</v>
      </c>
      <c r="R35" s="71" t="s">
        <v>11</v>
      </c>
    </row>
    <row r="36" spans="1:18" x14ac:dyDescent="0.2">
      <c r="A36" s="78" t="s">
        <v>848</v>
      </c>
      <c r="B36" s="61" t="s">
        <v>159</v>
      </c>
      <c r="C36" s="457" t="str">
        <f>VLOOKUP(B36,'201617'!$B$26:$C$351,2,0)</f>
        <v>EE</v>
      </c>
      <c r="D36" s="92" t="s">
        <v>11</v>
      </c>
      <c r="E36" s="71">
        <v>74.891000000000005</v>
      </c>
      <c r="F36" s="71">
        <v>254</v>
      </c>
      <c r="G36" s="71">
        <v>168</v>
      </c>
      <c r="H36" s="71">
        <v>422</v>
      </c>
      <c r="I36" s="99">
        <v>5.6348559907064928</v>
      </c>
      <c r="J36" s="71" t="s">
        <v>11</v>
      </c>
      <c r="K36" s="71"/>
      <c r="L36" s="71">
        <v>0</v>
      </c>
      <c r="M36" s="99">
        <v>0</v>
      </c>
      <c r="N36" s="71" t="s">
        <v>11</v>
      </c>
      <c r="O36" s="71"/>
      <c r="P36" s="71">
        <v>422</v>
      </c>
      <c r="Q36" s="99">
        <v>5.6348559907064928</v>
      </c>
      <c r="R36" s="71" t="s">
        <v>11</v>
      </c>
    </row>
    <row r="37" spans="1:18" x14ac:dyDescent="0.2">
      <c r="A37" s="78" t="s">
        <v>933</v>
      </c>
      <c r="B37" s="61" t="s">
        <v>244</v>
      </c>
      <c r="C37" s="457" t="str">
        <f>VLOOKUP(B37,'201617'!$B$26:$C$351,2,0)</f>
        <v>SE</v>
      </c>
      <c r="D37" s="92" t="s">
        <v>11</v>
      </c>
      <c r="E37" s="71">
        <v>72.563000000000002</v>
      </c>
      <c r="F37" s="71">
        <v>207</v>
      </c>
      <c r="G37" s="71">
        <v>452</v>
      </c>
      <c r="H37" s="71">
        <v>659</v>
      </c>
      <c r="I37" s="99">
        <v>9.081763433154638</v>
      </c>
      <c r="J37" s="71" t="s">
        <v>11</v>
      </c>
      <c r="K37" s="71"/>
      <c r="L37" s="71">
        <v>23</v>
      </c>
      <c r="M37" s="99">
        <v>0.3169659468324077</v>
      </c>
      <c r="N37" s="71" t="s">
        <v>11</v>
      </c>
      <c r="O37" s="71"/>
      <c r="P37" s="71">
        <v>682</v>
      </c>
      <c r="Q37" s="99">
        <v>9.3987293799870457</v>
      </c>
      <c r="R37" s="71" t="s">
        <v>11</v>
      </c>
    </row>
    <row r="38" spans="1:18" x14ac:dyDescent="0.2">
      <c r="A38" s="78" t="s">
        <v>777</v>
      </c>
      <c r="B38" s="61" t="s">
        <v>89</v>
      </c>
      <c r="C38" s="457" t="str">
        <f>VLOOKUP(B38,'201617'!$B$26:$C$351,2,0)</f>
        <v>EM</v>
      </c>
      <c r="D38" s="92" t="s">
        <v>11</v>
      </c>
      <c r="E38" s="71">
        <v>48.658999999999999</v>
      </c>
      <c r="F38" s="71">
        <v>43</v>
      </c>
      <c r="G38" s="71">
        <v>30</v>
      </c>
      <c r="H38" s="71">
        <v>73</v>
      </c>
      <c r="I38" s="99">
        <v>1.5002363386012865</v>
      </c>
      <c r="J38" s="71" t="s">
        <v>11</v>
      </c>
      <c r="K38" s="71"/>
      <c r="L38" s="71">
        <v>3</v>
      </c>
      <c r="M38" s="99">
        <v>6.1653548161696707E-2</v>
      </c>
      <c r="N38" s="71" t="s">
        <v>11</v>
      </c>
      <c r="O38" s="71"/>
      <c r="P38" s="71">
        <v>76</v>
      </c>
      <c r="Q38" s="99">
        <v>1.5618898867629833</v>
      </c>
      <c r="R38" s="71" t="s">
        <v>11</v>
      </c>
    </row>
    <row r="39" spans="1:18" x14ac:dyDescent="0.2">
      <c r="A39" s="78" t="s">
        <v>997</v>
      </c>
      <c r="B39" s="61" t="s">
        <v>308</v>
      </c>
      <c r="C39" s="457" t="str">
        <f>VLOOKUP(B39,'201617'!$B$26:$C$351,2,0)</f>
        <v>SW</v>
      </c>
      <c r="D39" s="92" t="s">
        <v>11</v>
      </c>
      <c r="E39" s="71">
        <v>74.578000000000003</v>
      </c>
      <c r="F39" s="71">
        <v>189</v>
      </c>
      <c r="G39" s="71">
        <v>307</v>
      </c>
      <c r="H39" s="71">
        <v>496</v>
      </c>
      <c r="I39" s="99">
        <v>6.6507549143178952</v>
      </c>
      <c r="J39" s="71" t="s">
        <v>11</v>
      </c>
      <c r="K39" s="71"/>
      <c r="L39" s="71">
        <v>7</v>
      </c>
      <c r="M39" s="99">
        <v>9.3861460484325129E-2</v>
      </c>
      <c r="N39" s="71" t="s">
        <v>11</v>
      </c>
      <c r="O39" s="71"/>
      <c r="P39" s="71">
        <v>503</v>
      </c>
      <c r="Q39" s="99">
        <v>6.7446163748022201</v>
      </c>
      <c r="R39" s="71" t="s">
        <v>11</v>
      </c>
    </row>
    <row r="40" spans="1:18" x14ac:dyDescent="0.2">
      <c r="A40" s="78" t="s">
        <v>849</v>
      </c>
      <c r="B40" s="61" t="s">
        <v>160</v>
      </c>
      <c r="C40" s="457" t="str">
        <f>VLOOKUP(B40,'201617'!$B$26:$C$351,2,0)</f>
        <v>EE</v>
      </c>
      <c r="D40" s="92" t="s">
        <v>11</v>
      </c>
      <c r="E40" s="71">
        <v>66.486999999999995</v>
      </c>
      <c r="F40" s="71">
        <v>300</v>
      </c>
      <c r="G40" s="71">
        <v>164</v>
      </c>
      <c r="H40" s="71">
        <v>464</v>
      </c>
      <c r="I40" s="99">
        <v>6.9788078872561563</v>
      </c>
      <c r="J40" s="71" t="s">
        <v>11</v>
      </c>
      <c r="K40" s="71"/>
      <c r="L40" s="71">
        <v>14</v>
      </c>
      <c r="M40" s="99">
        <v>0.21056747935686676</v>
      </c>
      <c r="N40" s="71" t="s">
        <v>11</v>
      </c>
      <c r="O40" s="71"/>
      <c r="P40" s="71">
        <v>478</v>
      </c>
      <c r="Q40" s="99">
        <v>7.1893753666130227</v>
      </c>
      <c r="R40" s="71" t="s">
        <v>11</v>
      </c>
    </row>
    <row r="41" spans="1:18" x14ac:dyDescent="0.2">
      <c r="A41" s="78" t="s">
        <v>897</v>
      </c>
      <c r="B41" s="61" t="s">
        <v>208</v>
      </c>
      <c r="C41" s="457" t="str">
        <f>VLOOKUP(B41,'201617'!$B$26:$C$351,2,0)</f>
        <v>L</v>
      </c>
      <c r="D41" s="92" t="s">
        <v>11</v>
      </c>
      <c r="E41" s="71">
        <v>95.085999999999999</v>
      </c>
      <c r="F41" s="71">
        <v>353</v>
      </c>
      <c r="G41" s="71">
        <v>0</v>
      </c>
      <c r="H41" s="71">
        <v>353</v>
      </c>
      <c r="I41" s="99">
        <v>3.7124287487116927</v>
      </c>
      <c r="J41" s="71" t="s">
        <v>11</v>
      </c>
      <c r="K41" s="71"/>
      <c r="L41" s="71">
        <v>274</v>
      </c>
      <c r="M41" s="99">
        <v>2.8816019182634669</v>
      </c>
      <c r="N41" s="71" t="s">
        <v>11</v>
      </c>
      <c r="O41" s="71"/>
      <c r="P41" s="71">
        <v>627</v>
      </c>
      <c r="Q41" s="99">
        <v>6.5940306669751596</v>
      </c>
      <c r="R41" s="71" t="s">
        <v>11</v>
      </c>
    </row>
    <row r="42" spans="1:18" x14ac:dyDescent="0.2">
      <c r="A42" s="78" t="s">
        <v>816</v>
      </c>
      <c r="B42" s="61" t="s">
        <v>128</v>
      </c>
      <c r="C42" s="457" t="str">
        <f>VLOOKUP(B42,'201617'!$B$26:$C$351,2,0)</f>
        <v>WM</v>
      </c>
      <c r="D42" s="92" t="s">
        <v>11</v>
      </c>
      <c r="E42" s="71">
        <v>422.74400000000003</v>
      </c>
      <c r="F42" s="71">
        <v>3966</v>
      </c>
      <c r="G42" s="71">
        <v>5034</v>
      </c>
      <c r="H42" s="71">
        <v>9000</v>
      </c>
      <c r="I42" s="99">
        <v>21.289480158204491</v>
      </c>
      <c r="J42" s="71" t="s">
        <v>11</v>
      </c>
      <c r="K42" s="71"/>
      <c r="L42" s="71">
        <v>102</v>
      </c>
      <c r="M42" s="99">
        <v>0.24128077512631757</v>
      </c>
      <c r="N42" s="71" t="s">
        <v>11</v>
      </c>
      <c r="O42" s="71"/>
      <c r="P42" s="71">
        <v>9102</v>
      </c>
      <c r="Q42" s="99">
        <v>21.530760933330807</v>
      </c>
      <c r="R42" s="71" t="s">
        <v>11</v>
      </c>
    </row>
    <row r="43" spans="1:18" x14ac:dyDescent="0.2">
      <c r="A43" s="78" t="s">
        <v>778</v>
      </c>
      <c r="B43" s="61" t="s">
        <v>90</v>
      </c>
      <c r="C43" s="457" t="str">
        <f>VLOOKUP(B43,'201617'!$B$26:$C$351,2,0)</f>
        <v>EM</v>
      </c>
      <c r="D43" s="92" t="s">
        <v>11</v>
      </c>
      <c r="E43" s="71">
        <v>39.585999999999999</v>
      </c>
      <c r="F43" s="71">
        <v>110</v>
      </c>
      <c r="G43" s="71">
        <v>9</v>
      </c>
      <c r="H43" s="71">
        <v>119</v>
      </c>
      <c r="I43" s="99">
        <v>3.0061132723690194</v>
      </c>
      <c r="J43" s="71" t="s">
        <v>11</v>
      </c>
      <c r="K43" s="71"/>
      <c r="L43" s="71">
        <v>139</v>
      </c>
      <c r="M43" s="99">
        <v>3.5113423937755774</v>
      </c>
      <c r="N43" s="71" t="s">
        <v>11</v>
      </c>
      <c r="O43" s="71"/>
      <c r="P43" s="71">
        <v>258</v>
      </c>
      <c r="Q43" s="99">
        <v>6.5174556661445973</v>
      </c>
      <c r="R43" s="71" t="s">
        <v>11</v>
      </c>
    </row>
    <row r="44" spans="1:18" x14ac:dyDescent="0.2">
      <c r="A44" s="78" t="s">
        <v>715</v>
      </c>
      <c r="B44" s="61" t="s">
        <v>27</v>
      </c>
      <c r="C44" s="457" t="str">
        <f>VLOOKUP(B44,'201617'!$B$26:$C$351,2,0)</f>
        <v>NW</v>
      </c>
      <c r="D44" s="92" t="s">
        <v>11</v>
      </c>
      <c r="E44" s="71">
        <v>57.938000000000002</v>
      </c>
      <c r="F44" s="71">
        <v>67</v>
      </c>
      <c r="G44" s="71">
        <v>400</v>
      </c>
      <c r="H44" s="71">
        <v>467</v>
      </c>
      <c r="I44" s="99">
        <v>8.0603403638372058</v>
      </c>
      <c r="J44" s="71" t="s">
        <v>11</v>
      </c>
      <c r="K44" s="71"/>
      <c r="L44" s="71">
        <v>10</v>
      </c>
      <c r="M44" s="99">
        <v>0.17259829472884808</v>
      </c>
      <c r="N44" s="71" t="s">
        <v>11</v>
      </c>
      <c r="O44" s="71"/>
      <c r="P44" s="71">
        <v>477</v>
      </c>
      <c r="Q44" s="99">
        <v>8.2329386585660522</v>
      </c>
      <c r="R44" s="71" t="s">
        <v>11</v>
      </c>
    </row>
    <row r="45" spans="1:18" x14ac:dyDescent="0.2">
      <c r="A45" s="78" t="s">
        <v>716</v>
      </c>
      <c r="B45" s="61" t="s">
        <v>28</v>
      </c>
      <c r="C45" s="457" t="str">
        <f>VLOOKUP(B45,'201617'!$B$26:$C$351,2,0)</f>
        <v>NW</v>
      </c>
      <c r="D45" s="92" t="s">
        <v>11</v>
      </c>
      <c r="E45" s="71">
        <v>64.433999999999997</v>
      </c>
      <c r="F45" s="71">
        <v>195</v>
      </c>
      <c r="G45" s="71">
        <v>164</v>
      </c>
      <c r="H45" s="71">
        <v>359</v>
      </c>
      <c r="I45" s="99">
        <v>5.5715926374274449</v>
      </c>
      <c r="J45" s="71" t="s">
        <v>11</v>
      </c>
      <c r="K45" s="71"/>
      <c r="L45" s="71">
        <v>135</v>
      </c>
      <c r="M45" s="99">
        <v>2.0951671477791227</v>
      </c>
      <c r="N45" s="71" t="s">
        <v>11</v>
      </c>
      <c r="O45" s="71"/>
      <c r="P45" s="71">
        <v>494</v>
      </c>
      <c r="Q45" s="99">
        <v>7.6667597852065681</v>
      </c>
      <c r="R45" s="71" t="s">
        <v>11</v>
      </c>
    </row>
    <row r="46" spans="1:18" x14ac:dyDescent="0.2">
      <c r="A46" s="78" t="s">
        <v>779</v>
      </c>
      <c r="B46" s="61" t="s">
        <v>91</v>
      </c>
      <c r="C46" s="457" t="str">
        <f>VLOOKUP(B46,'201617'!$B$26:$C$351,2,0)</f>
        <v>EM</v>
      </c>
      <c r="D46" s="92" t="s">
        <v>11</v>
      </c>
      <c r="E46" s="71">
        <v>33.493000000000002</v>
      </c>
      <c r="F46" s="71">
        <v>35</v>
      </c>
      <c r="G46" s="71">
        <v>111</v>
      </c>
      <c r="H46" s="71">
        <v>146</v>
      </c>
      <c r="I46" s="99">
        <v>4.3591198160809714</v>
      </c>
      <c r="J46" s="71" t="s">
        <v>11</v>
      </c>
      <c r="K46" s="71"/>
      <c r="L46" s="71">
        <v>0</v>
      </c>
      <c r="M46" s="99">
        <v>0</v>
      </c>
      <c r="N46" s="71" t="s">
        <v>11</v>
      </c>
      <c r="O46" s="71"/>
      <c r="P46" s="71">
        <v>146</v>
      </c>
      <c r="Q46" s="99">
        <v>4.3591198160809714</v>
      </c>
      <c r="R46" s="71" t="s">
        <v>11</v>
      </c>
    </row>
    <row r="47" spans="1:18" x14ac:dyDescent="0.2">
      <c r="A47" s="78" t="s">
        <v>717</v>
      </c>
      <c r="B47" s="61" t="s">
        <v>29</v>
      </c>
      <c r="C47" s="457" t="str">
        <f>VLOOKUP(B47,'201617'!$B$26:$C$351,2,0)</f>
        <v>NW</v>
      </c>
      <c r="D47" s="92" t="s">
        <v>11</v>
      </c>
      <c r="E47" s="71">
        <v>118.911</v>
      </c>
      <c r="F47" s="113">
        <v>765</v>
      </c>
      <c r="G47" s="113">
        <v>765</v>
      </c>
      <c r="H47" s="113">
        <v>1530</v>
      </c>
      <c r="I47" s="114">
        <v>12.866765900547469</v>
      </c>
      <c r="J47" s="113">
        <v>1</v>
      </c>
      <c r="K47" s="113"/>
      <c r="L47" s="113">
        <v>131</v>
      </c>
      <c r="M47" s="114">
        <v>1.1016642699161558</v>
      </c>
      <c r="N47" s="113">
        <v>1</v>
      </c>
      <c r="O47" s="113"/>
      <c r="P47" s="113">
        <v>1661</v>
      </c>
      <c r="Q47" s="114">
        <v>13.968430170463623</v>
      </c>
      <c r="R47" s="113">
        <v>1</v>
      </c>
    </row>
    <row r="48" spans="1:18" x14ac:dyDescent="0.2">
      <c r="A48" s="78" t="s">
        <v>780</v>
      </c>
      <c r="B48" s="61" t="s">
        <v>92</v>
      </c>
      <c r="C48" s="457" t="str">
        <f>VLOOKUP(B48,'201617'!$B$26:$C$351,2,0)</f>
        <v>EM</v>
      </c>
      <c r="D48" s="92" t="s">
        <v>11</v>
      </c>
      <c r="E48" s="71">
        <v>27.94</v>
      </c>
      <c r="F48" s="71">
        <v>11</v>
      </c>
      <c r="G48" s="71">
        <v>10</v>
      </c>
      <c r="H48" s="71">
        <v>21</v>
      </c>
      <c r="I48" s="99">
        <v>0.75161059413027909</v>
      </c>
      <c r="J48" s="71" t="s">
        <v>11</v>
      </c>
      <c r="K48" s="71"/>
      <c r="L48" s="71">
        <v>45</v>
      </c>
      <c r="M48" s="99">
        <v>1.6105941302791695</v>
      </c>
      <c r="N48" s="71" t="s">
        <v>11</v>
      </c>
      <c r="O48" s="71"/>
      <c r="P48" s="71">
        <v>66</v>
      </c>
      <c r="Q48" s="99">
        <v>2.3622047244094486</v>
      </c>
      <c r="R48" s="71" t="s">
        <v>11</v>
      </c>
    </row>
    <row r="49" spans="1:18" x14ac:dyDescent="0.2">
      <c r="A49" s="78" t="s">
        <v>998</v>
      </c>
      <c r="B49" s="61" t="s">
        <v>309</v>
      </c>
      <c r="C49" s="457" t="str">
        <f>VLOOKUP(B49,'201617'!$B$26:$C$351,2,0)</f>
        <v>SW</v>
      </c>
      <c r="D49" s="92" t="s">
        <v>11</v>
      </c>
      <c r="E49" s="71">
        <v>85.343000000000004</v>
      </c>
      <c r="F49" s="71">
        <v>55</v>
      </c>
      <c r="G49" s="71">
        <v>320</v>
      </c>
      <c r="H49" s="71">
        <v>375</v>
      </c>
      <c r="I49" s="99">
        <v>4.3940334883938927</v>
      </c>
      <c r="J49" s="71" t="s">
        <v>11</v>
      </c>
      <c r="K49" s="71"/>
      <c r="L49" s="71">
        <v>21</v>
      </c>
      <c r="M49" s="99">
        <v>0.246065875350058</v>
      </c>
      <c r="N49" s="71" t="s">
        <v>11</v>
      </c>
      <c r="O49" s="71"/>
      <c r="P49" s="71">
        <v>396</v>
      </c>
      <c r="Q49" s="99">
        <v>4.6400993637439507</v>
      </c>
      <c r="R49" s="71" t="s">
        <v>11</v>
      </c>
    </row>
    <row r="50" spans="1:18" x14ac:dyDescent="0.2">
      <c r="A50" s="78" t="s">
        <v>934</v>
      </c>
      <c r="B50" s="61" t="s">
        <v>245</v>
      </c>
      <c r="C50" s="457" t="str">
        <f>VLOOKUP(B50,'201617'!$B$26:$C$351,2,0)</f>
        <v>SE</v>
      </c>
      <c r="D50" s="92" t="s">
        <v>11</v>
      </c>
      <c r="E50" s="71">
        <v>48.015000000000001</v>
      </c>
      <c r="F50" s="71">
        <v>53</v>
      </c>
      <c r="G50" s="71">
        <v>90</v>
      </c>
      <c r="H50" s="71">
        <v>143</v>
      </c>
      <c r="I50" s="99">
        <v>2.9782359679266897</v>
      </c>
      <c r="J50" s="71" t="s">
        <v>11</v>
      </c>
      <c r="K50" s="71"/>
      <c r="L50" s="71">
        <v>48</v>
      </c>
      <c r="M50" s="99">
        <v>0.999687597625742</v>
      </c>
      <c r="N50" s="71" t="s">
        <v>11</v>
      </c>
      <c r="O50" s="71"/>
      <c r="P50" s="71">
        <v>191</v>
      </c>
      <c r="Q50" s="99">
        <v>3.9779235655524317</v>
      </c>
      <c r="R50" s="71" t="s">
        <v>11</v>
      </c>
    </row>
    <row r="51" spans="1:18" x14ac:dyDescent="0.2">
      <c r="A51" s="78" t="s">
        <v>754</v>
      </c>
      <c r="B51" s="61" t="s">
        <v>66</v>
      </c>
      <c r="C51" s="457" t="str">
        <f>VLOOKUP(B51,'201617'!$B$26:$C$351,2,0)</f>
        <v>YH</v>
      </c>
      <c r="D51" s="92" t="s">
        <v>11</v>
      </c>
      <c r="E51" s="71">
        <v>203.839</v>
      </c>
      <c r="F51" s="71">
        <v>735</v>
      </c>
      <c r="G51" s="71">
        <v>1901</v>
      </c>
      <c r="H51" s="71">
        <v>2636</v>
      </c>
      <c r="I51" s="99">
        <v>12.931774586806254</v>
      </c>
      <c r="J51" s="71" t="s">
        <v>11</v>
      </c>
      <c r="K51" s="71"/>
      <c r="L51" s="71">
        <v>0</v>
      </c>
      <c r="M51" s="99">
        <v>0</v>
      </c>
      <c r="N51" s="71" t="s">
        <v>11</v>
      </c>
      <c r="O51" s="71"/>
      <c r="P51" s="71">
        <v>2636</v>
      </c>
      <c r="Q51" s="99">
        <v>12.931774586806254</v>
      </c>
      <c r="R51" s="71" t="s">
        <v>11</v>
      </c>
    </row>
    <row r="52" spans="1:18" x14ac:dyDescent="0.2">
      <c r="A52" s="78" t="s">
        <v>850</v>
      </c>
      <c r="B52" s="61" t="s">
        <v>161</v>
      </c>
      <c r="C52" s="457" t="str">
        <f>VLOOKUP(B52,'201617'!$B$26:$C$351,2,0)</f>
        <v>EE</v>
      </c>
      <c r="D52" s="92" t="s">
        <v>11</v>
      </c>
      <c r="E52" s="71">
        <v>63.284999999999997</v>
      </c>
      <c r="F52" s="71">
        <v>55</v>
      </c>
      <c r="G52" s="71">
        <v>199</v>
      </c>
      <c r="H52" s="71">
        <v>254</v>
      </c>
      <c r="I52" s="99">
        <v>4.013589318163862</v>
      </c>
      <c r="J52" s="71" t="s">
        <v>11</v>
      </c>
      <c r="K52" s="71"/>
      <c r="L52" s="71">
        <v>43</v>
      </c>
      <c r="M52" s="99">
        <v>0.67946590819309471</v>
      </c>
      <c r="N52" s="71" t="s">
        <v>11</v>
      </c>
      <c r="O52" s="71"/>
      <c r="P52" s="71">
        <v>297</v>
      </c>
      <c r="Q52" s="99">
        <v>4.6930552263569565</v>
      </c>
      <c r="R52" s="71" t="s">
        <v>11</v>
      </c>
    </row>
    <row r="53" spans="1:18" x14ac:dyDescent="0.2">
      <c r="A53" s="78" t="s">
        <v>851</v>
      </c>
      <c r="B53" s="61" t="s">
        <v>162</v>
      </c>
      <c r="C53" s="457" t="str">
        <f>VLOOKUP(B53,'201617'!$B$26:$C$351,2,0)</f>
        <v>EE</v>
      </c>
      <c r="D53" s="92" t="s">
        <v>11</v>
      </c>
      <c r="E53" s="71">
        <v>56.363</v>
      </c>
      <c r="F53" s="71">
        <v>49</v>
      </c>
      <c r="G53" s="71">
        <v>274</v>
      </c>
      <c r="H53" s="71">
        <v>323</v>
      </c>
      <c r="I53" s="99">
        <v>5.7307098628532902</v>
      </c>
      <c r="J53" s="71" t="s">
        <v>11</v>
      </c>
      <c r="K53" s="71"/>
      <c r="L53" s="71">
        <v>98</v>
      </c>
      <c r="M53" s="99">
        <v>1.7387293082341253</v>
      </c>
      <c r="N53" s="71" t="s">
        <v>11</v>
      </c>
      <c r="O53" s="71"/>
      <c r="P53" s="71">
        <v>421</v>
      </c>
      <c r="Q53" s="99">
        <v>7.4694391710874157</v>
      </c>
      <c r="R53" s="71" t="s">
        <v>11</v>
      </c>
    </row>
    <row r="54" spans="1:18" x14ac:dyDescent="0.2">
      <c r="A54" s="78" t="s">
        <v>898</v>
      </c>
      <c r="B54" s="61" t="s">
        <v>209</v>
      </c>
      <c r="C54" s="457" t="str">
        <f>VLOOKUP(B54,'201617'!$B$26:$C$351,2,0)</f>
        <v>L</v>
      </c>
      <c r="D54" s="92" t="s">
        <v>11</v>
      </c>
      <c r="E54" s="71">
        <v>115.545</v>
      </c>
      <c r="F54" s="71">
        <v>232</v>
      </c>
      <c r="G54" s="71">
        <v>79</v>
      </c>
      <c r="H54" s="71">
        <v>311</v>
      </c>
      <c r="I54" s="99">
        <v>2.6915920204249426</v>
      </c>
      <c r="J54" s="71" t="s">
        <v>11</v>
      </c>
      <c r="K54" s="71"/>
      <c r="L54" s="71">
        <v>0</v>
      </c>
      <c r="M54" s="99">
        <v>0</v>
      </c>
      <c r="N54" s="71" t="s">
        <v>11</v>
      </c>
      <c r="O54" s="71"/>
      <c r="P54" s="71">
        <v>311</v>
      </c>
      <c r="Q54" s="99">
        <v>2.6915920204249426</v>
      </c>
      <c r="R54" s="71" t="s">
        <v>11</v>
      </c>
    </row>
    <row r="55" spans="1:18" x14ac:dyDescent="0.2">
      <c r="A55" s="78" t="s">
        <v>852</v>
      </c>
      <c r="B55" s="61" t="s">
        <v>163</v>
      </c>
      <c r="C55" s="457" t="str">
        <f>VLOOKUP(B55,'201617'!$B$26:$C$351,2,0)</f>
        <v>EE</v>
      </c>
      <c r="D55" s="92" t="s">
        <v>11</v>
      </c>
      <c r="E55" s="71">
        <v>31.49</v>
      </c>
      <c r="F55" s="71">
        <v>11</v>
      </c>
      <c r="G55" s="71">
        <v>0</v>
      </c>
      <c r="H55" s="71">
        <v>11</v>
      </c>
      <c r="I55" s="99">
        <v>0.34931724356938715</v>
      </c>
      <c r="J55" s="71" t="s">
        <v>11</v>
      </c>
      <c r="K55" s="71"/>
      <c r="L55" s="71">
        <v>17</v>
      </c>
      <c r="M55" s="99">
        <v>0.53985392187996195</v>
      </c>
      <c r="N55" s="71" t="s">
        <v>11</v>
      </c>
      <c r="O55" s="71"/>
      <c r="P55" s="71">
        <v>28</v>
      </c>
      <c r="Q55" s="99">
        <v>0.88917116544934904</v>
      </c>
      <c r="R55" s="71" t="s">
        <v>11</v>
      </c>
    </row>
    <row r="56" spans="1:18" x14ac:dyDescent="0.2">
      <c r="A56" s="78" t="s">
        <v>935</v>
      </c>
      <c r="B56" s="61" t="s">
        <v>246</v>
      </c>
      <c r="C56" s="457" t="str">
        <f>VLOOKUP(B56,'201617'!$B$26:$C$351,2,0)</f>
        <v>SE</v>
      </c>
      <c r="D56" s="92" t="s">
        <v>11</v>
      </c>
      <c r="E56" s="71">
        <v>124.764</v>
      </c>
      <c r="F56" s="71">
        <v>559</v>
      </c>
      <c r="G56" s="71">
        <v>643</v>
      </c>
      <c r="H56" s="71">
        <v>1202</v>
      </c>
      <c r="I56" s="99">
        <v>9.6341893494918409</v>
      </c>
      <c r="J56" s="71" t="s">
        <v>11</v>
      </c>
      <c r="K56" s="71"/>
      <c r="L56" s="71">
        <v>224</v>
      </c>
      <c r="M56" s="99">
        <v>1.7953896957455677</v>
      </c>
      <c r="N56" s="71" t="s">
        <v>11</v>
      </c>
      <c r="O56" s="71"/>
      <c r="P56" s="71">
        <v>1426</v>
      </c>
      <c r="Q56" s="99">
        <v>11.429579045237409</v>
      </c>
      <c r="R56" s="71" t="s">
        <v>11</v>
      </c>
    </row>
    <row r="57" spans="1:18" x14ac:dyDescent="0.2">
      <c r="A57" s="78" t="s">
        <v>999</v>
      </c>
      <c r="B57" s="61" t="s">
        <v>310</v>
      </c>
      <c r="C57" s="457" t="str">
        <f>VLOOKUP(B57,'201617'!$B$26:$C$351,2,0)</f>
        <v>SW</v>
      </c>
      <c r="D57" s="92" t="s">
        <v>11</v>
      </c>
      <c r="E57" s="71">
        <v>187.71700000000001</v>
      </c>
      <c r="F57" s="71">
        <v>3249</v>
      </c>
      <c r="G57" s="71">
        <v>1040</v>
      </c>
      <c r="H57" s="71">
        <v>4289</v>
      </c>
      <c r="I57" s="99">
        <v>22.848223655822327</v>
      </c>
      <c r="J57" s="71" t="s">
        <v>11</v>
      </c>
      <c r="K57" s="71"/>
      <c r="L57" s="71">
        <v>9</v>
      </c>
      <c r="M57" s="99">
        <v>4.7944512217859857E-2</v>
      </c>
      <c r="N57" s="71" t="s">
        <v>11</v>
      </c>
      <c r="O57" s="71"/>
      <c r="P57" s="71">
        <v>4298</v>
      </c>
      <c r="Q57" s="99">
        <v>22.896168168040187</v>
      </c>
      <c r="R57" s="71" t="s">
        <v>11</v>
      </c>
    </row>
    <row r="58" spans="1:18" s="115" customFormat="1" x14ac:dyDescent="0.2">
      <c r="A58" s="78" t="s">
        <v>853</v>
      </c>
      <c r="B58" s="61" t="s">
        <v>164</v>
      </c>
      <c r="C58" s="457" t="str">
        <f>VLOOKUP(B58,'201617'!$B$26:$C$351,2,0)</f>
        <v>EE</v>
      </c>
      <c r="D58" s="92" t="s">
        <v>11</v>
      </c>
      <c r="E58" s="71">
        <v>54.533000000000001</v>
      </c>
      <c r="F58" s="113">
        <v>97</v>
      </c>
      <c r="G58" s="113">
        <v>334</v>
      </c>
      <c r="H58" s="113">
        <v>431</v>
      </c>
      <c r="I58" s="114">
        <v>7.9034712926118127</v>
      </c>
      <c r="J58" s="113">
        <v>1</v>
      </c>
      <c r="K58" s="113"/>
      <c r="L58" s="113">
        <v>22</v>
      </c>
      <c r="M58" s="114">
        <v>0.40342544881081177</v>
      </c>
      <c r="N58" s="113">
        <v>1</v>
      </c>
      <c r="O58" s="113"/>
      <c r="P58" s="113">
        <v>453</v>
      </c>
      <c r="Q58" s="114">
        <v>8.3068967414226247</v>
      </c>
      <c r="R58" s="113">
        <v>1</v>
      </c>
    </row>
    <row r="59" spans="1:18" x14ac:dyDescent="0.2">
      <c r="A59" s="78" t="s">
        <v>899</v>
      </c>
      <c r="B59" s="61" t="s">
        <v>210</v>
      </c>
      <c r="C59" s="457" t="str">
        <f>VLOOKUP(B59,'201617'!$B$26:$C$351,2,0)</f>
        <v>L</v>
      </c>
      <c r="D59" s="92" t="s">
        <v>11</v>
      </c>
      <c r="E59" s="71">
        <v>135.458</v>
      </c>
      <c r="F59" s="71">
        <v>856</v>
      </c>
      <c r="G59" s="71">
        <v>381</v>
      </c>
      <c r="H59" s="71">
        <v>1237</v>
      </c>
      <c r="I59" s="99">
        <v>9.1319818689187802</v>
      </c>
      <c r="J59" s="71" t="s">
        <v>11</v>
      </c>
      <c r="K59" s="71"/>
      <c r="L59" s="71">
        <v>217</v>
      </c>
      <c r="M59" s="99">
        <v>1.6019725671425831</v>
      </c>
      <c r="N59" s="71" t="s">
        <v>11</v>
      </c>
      <c r="O59" s="71"/>
      <c r="P59" s="71">
        <v>1454</v>
      </c>
      <c r="Q59" s="99">
        <v>10.733954436061362</v>
      </c>
      <c r="R59" s="71" t="s">
        <v>11</v>
      </c>
    </row>
    <row r="60" spans="1:18" x14ac:dyDescent="0.2">
      <c r="A60" s="78" t="s">
        <v>817</v>
      </c>
      <c r="B60" s="61" t="s">
        <v>129</v>
      </c>
      <c r="C60" s="457" t="str">
        <f>VLOOKUP(B60,'201617'!$B$26:$C$351,2,0)</f>
        <v>WM</v>
      </c>
      <c r="D60" s="92" t="s">
        <v>11</v>
      </c>
      <c r="E60" s="71">
        <v>39.106999999999999</v>
      </c>
      <c r="F60" s="71">
        <v>57</v>
      </c>
      <c r="G60" s="71">
        <v>120</v>
      </c>
      <c r="H60" s="71">
        <v>177</v>
      </c>
      <c r="I60" s="99">
        <v>4.526043930754085</v>
      </c>
      <c r="J60" s="71" t="s">
        <v>11</v>
      </c>
      <c r="K60" s="71"/>
      <c r="L60" s="71">
        <v>48</v>
      </c>
      <c r="M60" s="99">
        <v>1.2274017439333111</v>
      </c>
      <c r="N60" s="71" t="s">
        <v>11</v>
      </c>
      <c r="O60" s="71"/>
      <c r="P60" s="71">
        <v>225</v>
      </c>
      <c r="Q60" s="99">
        <v>5.7534456746873959</v>
      </c>
      <c r="R60" s="71" t="s">
        <v>11</v>
      </c>
    </row>
    <row r="61" spans="1:18" x14ac:dyDescent="0.2">
      <c r="A61" s="78" t="s">
        <v>854</v>
      </c>
      <c r="B61" s="61" t="s">
        <v>165</v>
      </c>
      <c r="C61" s="457" t="str">
        <f>VLOOKUP(B61,'201617'!$B$26:$C$351,2,0)</f>
        <v>EE</v>
      </c>
      <c r="D61" s="92" t="s">
        <v>11</v>
      </c>
      <c r="E61" s="71">
        <v>38.793999999999997</v>
      </c>
      <c r="F61" s="71">
        <v>3</v>
      </c>
      <c r="G61" s="71">
        <v>85</v>
      </c>
      <c r="H61" s="71">
        <v>88</v>
      </c>
      <c r="I61" s="99">
        <v>2.2683920193844411</v>
      </c>
      <c r="J61" s="71" t="s">
        <v>11</v>
      </c>
      <c r="K61" s="71"/>
      <c r="L61" s="71">
        <v>0</v>
      </c>
      <c r="M61" s="99">
        <v>0</v>
      </c>
      <c r="N61" s="71" t="s">
        <v>11</v>
      </c>
      <c r="O61" s="71"/>
      <c r="P61" s="71">
        <v>88</v>
      </c>
      <c r="Q61" s="99">
        <v>2.2683920193844411</v>
      </c>
      <c r="R61" s="71" t="s">
        <v>11</v>
      </c>
    </row>
    <row r="62" spans="1:18" x14ac:dyDescent="0.2">
      <c r="A62" s="78" t="s">
        <v>781</v>
      </c>
      <c r="B62" s="61" t="s">
        <v>93</v>
      </c>
      <c r="C62" s="457" t="str">
        <f>VLOOKUP(B62,'201617'!$B$26:$C$351,2,0)</f>
        <v>EM</v>
      </c>
      <c r="D62" s="92" t="s">
        <v>11</v>
      </c>
      <c r="E62" s="71">
        <v>48.043999999999997</v>
      </c>
      <c r="F62" s="71">
        <v>60</v>
      </c>
      <c r="G62" s="71">
        <v>381</v>
      </c>
      <c r="H62" s="71">
        <v>441</v>
      </c>
      <c r="I62" s="99">
        <v>9.1790858379818498</v>
      </c>
      <c r="J62" s="71" t="s">
        <v>11</v>
      </c>
      <c r="K62" s="71"/>
      <c r="L62" s="71">
        <v>9</v>
      </c>
      <c r="M62" s="99">
        <v>0.18732828240779287</v>
      </c>
      <c r="N62" s="71" t="s">
        <v>11</v>
      </c>
      <c r="O62" s="71"/>
      <c r="P62" s="71">
        <v>450</v>
      </c>
      <c r="Q62" s="99">
        <v>9.3664141203896438</v>
      </c>
      <c r="R62" s="71" t="s">
        <v>11</v>
      </c>
    </row>
    <row r="63" spans="1:18" x14ac:dyDescent="0.2">
      <c r="A63" s="78" t="s">
        <v>718</v>
      </c>
      <c r="B63" s="61" t="s">
        <v>30</v>
      </c>
      <c r="C63" s="457" t="str">
        <f>VLOOKUP(B63,'201617'!$B$26:$C$351,2,0)</f>
        <v>NW</v>
      </c>
      <c r="D63" s="92" t="s">
        <v>11</v>
      </c>
      <c r="E63" s="71">
        <v>37.652000000000001</v>
      </c>
      <c r="F63" s="71">
        <v>129</v>
      </c>
      <c r="G63" s="71">
        <v>37</v>
      </c>
      <c r="H63" s="71">
        <v>166</v>
      </c>
      <c r="I63" s="99">
        <v>4.4087963454796553</v>
      </c>
      <c r="J63" s="71" t="s">
        <v>11</v>
      </c>
      <c r="K63" s="71"/>
      <c r="L63" s="71">
        <v>31</v>
      </c>
      <c r="M63" s="99">
        <v>0.82332943801126102</v>
      </c>
      <c r="N63" s="71" t="s">
        <v>11</v>
      </c>
      <c r="O63" s="71"/>
      <c r="P63" s="71">
        <v>197</v>
      </c>
      <c r="Q63" s="99">
        <v>5.2321257834909165</v>
      </c>
      <c r="R63" s="71" t="s">
        <v>11</v>
      </c>
    </row>
    <row r="64" spans="1:18" x14ac:dyDescent="0.2">
      <c r="A64" s="78" t="s">
        <v>719</v>
      </c>
      <c r="B64" s="61" t="s">
        <v>31</v>
      </c>
      <c r="C64" s="457" t="str">
        <f>VLOOKUP(B64,'201617'!$B$26:$C$351,2,0)</f>
        <v>NW</v>
      </c>
      <c r="D64" s="92" t="s">
        <v>11</v>
      </c>
      <c r="E64" s="71">
        <v>79.733000000000004</v>
      </c>
      <c r="F64" s="71">
        <v>132</v>
      </c>
      <c r="G64" s="71">
        <v>812</v>
      </c>
      <c r="H64" s="71">
        <v>944</v>
      </c>
      <c r="I64" s="99">
        <v>11.839514379240715</v>
      </c>
      <c r="J64" s="71" t="s">
        <v>11</v>
      </c>
      <c r="K64" s="71"/>
      <c r="L64" s="71">
        <v>13</v>
      </c>
      <c r="M64" s="99">
        <v>0.16304415988361154</v>
      </c>
      <c r="N64" s="71" t="s">
        <v>11</v>
      </c>
      <c r="O64" s="71"/>
      <c r="P64" s="71">
        <v>957</v>
      </c>
      <c r="Q64" s="99">
        <v>12.002558539124326</v>
      </c>
      <c r="R64" s="71" t="s">
        <v>11</v>
      </c>
    </row>
    <row r="65" spans="1:18" x14ac:dyDescent="0.2">
      <c r="A65" s="78" t="s">
        <v>755</v>
      </c>
      <c r="B65" s="61" t="s">
        <v>67</v>
      </c>
      <c r="C65" s="457" t="str">
        <f>VLOOKUP(B65,'201617'!$B$26:$C$351,2,0)</f>
        <v>YH</v>
      </c>
      <c r="D65" s="92" t="s">
        <v>11</v>
      </c>
      <c r="E65" s="71">
        <v>91.150999999999996</v>
      </c>
      <c r="F65" s="71">
        <v>180</v>
      </c>
      <c r="G65" s="71">
        <v>364</v>
      </c>
      <c r="H65" s="71">
        <v>544</v>
      </c>
      <c r="I65" s="99">
        <v>5.9681188357779948</v>
      </c>
      <c r="J65" s="71" t="s">
        <v>11</v>
      </c>
      <c r="K65" s="71"/>
      <c r="L65" s="71">
        <v>57</v>
      </c>
      <c r="M65" s="99">
        <v>0.62533598095467957</v>
      </c>
      <c r="N65" s="71" t="s">
        <v>11</v>
      </c>
      <c r="O65" s="71"/>
      <c r="P65" s="71">
        <v>601</v>
      </c>
      <c r="Q65" s="99">
        <v>6.5934548167326748</v>
      </c>
      <c r="R65" s="71" t="s">
        <v>11</v>
      </c>
    </row>
    <row r="66" spans="1:18" x14ac:dyDescent="0.2">
      <c r="A66" s="78" t="s">
        <v>855</v>
      </c>
      <c r="B66" s="61" t="s">
        <v>166</v>
      </c>
      <c r="C66" s="457" t="str">
        <f>VLOOKUP(B66,'201617'!$B$26:$C$351,2,0)</f>
        <v>EE</v>
      </c>
      <c r="D66" s="92" t="s">
        <v>11</v>
      </c>
      <c r="E66" s="71">
        <v>47.311</v>
      </c>
      <c r="F66" s="71">
        <v>225</v>
      </c>
      <c r="G66" s="71">
        <v>256</v>
      </c>
      <c r="H66" s="71">
        <v>481</v>
      </c>
      <c r="I66" s="99">
        <v>10.166768827545392</v>
      </c>
      <c r="J66" s="71" t="s">
        <v>11</v>
      </c>
      <c r="K66" s="71"/>
      <c r="L66" s="71">
        <v>2</v>
      </c>
      <c r="M66" s="99">
        <v>4.2273467058400793E-2</v>
      </c>
      <c r="N66" s="71" t="s">
        <v>11</v>
      </c>
      <c r="O66" s="71"/>
      <c r="P66" s="71">
        <v>483</v>
      </c>
      <c r="Q66" s="99">
        <v>10.209042294603792</v>
      </c>
      <c r="R66" s="71" t="s">
        <v>11</v>
      </c>
    </row>
    <row r="67" spans="1:18" x14ac:dyDescent="0.2">
      <c r="A67" s="78" t="s">
        <v>900</v>
      </c>
      <c r="B67" s="61" t="s">
        <v>211</v>
      </c>
      <c r="C67" s="457" t="str">
        <f>VLOOKUP(B67,'201617'!$B$26:$C$351,2,0)</f>
        <v>L</v>
      </c>
      <c r="D67" s="92" t="s">
        <v>11</v>
      </c>
      <c r="E67" s="71">
        <v>102.053</v>
      </c>
      <c r="F67" s="71">
        <v>226</v>
      </c>
      <c r="G67" s="71">
        <v>681</v>
      </c>
      <c r="H67" s="71">
        <v>907</v>
      </c>
      <c r="I67" s="99">
        <v>8.8875388278639527</v>
      </c>
      <c r="J67" s="71" t="s">
        <v>11</v>
      </c>
      <c r="K67" s="71"/>
      <c r="L67" s="71">
        <v>0</v>
      </c>
      <c r="M67" s="99">
        <v>0</v>
      </c>
      <c r="N67" s="71" t="s">
        <v>11</v>
      </c>
      <c r="O67" s="71"/>
      <c r="P67" s="71">
        <v>907</v>
      </c>
      <c r="Q67" s="99">
        <v>8.8875388278639527</v>
      </c>
      <c r="R67" s="71" t="s">
        <v>11</v>
      </c>
    </row>
    <row r="68" spans="1:18" x14ac:dyDescent="0.2">
      <c r="A68" s="78" t="s">
        <v>818</v>
      </c>
      <c r="B68" s="61" t="s">
        <v>130</v>
      </c>
      <c r="C68" s="457" t="str">
        <f>VLOOKUP(B68,'201617'!$B$26:$C$351,2,0)</f>
        <v>WM</v>
      </c>
      <c r="D68" s="92" t="s">
        <v>11</v>
      </c>
      <c r="E68" s="71">
        <v>41.716999999999999</v>
      </c>
      <c r="F68" s="71">
        <v>412</v>
      </c>
      <c r="G68" s="71">
        <v>0</v>
      </c>
      <c r="H68" s="71">
        <v>412</v>
      </c>
      <c r="I68" s="99">
        <v>9.8760697077929862</v>
      </c>
      <c r="J68" s="71" t="s">
        <v>11</v>
      </c>
      <c r="K68" s="71"/>
      <c r="L68" s="71">
        <v>503</v>
      </c>
      <c r="M68" s="99">
        <v>12.057434618980272</v>
      </c>
      <c r="N68" s="71" t="s">
        <v>11</v>
      </c>
      <c r="O68" s="71"/>
      <c r="P68" s="71">
        <v>915</v>
      </c>
      <c r="Q68" s="99">
        <v>21.93350432677326</v>
      </c>
      <c r="R68" s="71" t="s">
        <v>11</v>
      </c>
    </row>
    <row r="69" spans="1:18" x14ac:dyDescent="0.2">
      <c r="A69" s="78" t="s">
        <v>936</v>
      </c>
      <c r="B69" s="61" t="s">
        <v>247</v>
      </c>
      <c r="C69" s="457" t="str">
        <f>VLOOKUP(B69,'201617'!$B$26:$C$351,2,0)</f>
        <v>SE</v>
      </c>
      <c r="D69" s="92" t="s">
        <v>11</v>
      </c>
      <c r="E69" s="71">
        <v>62.247</v>
      </c>
      <c r="F69" s="71">
        <v>540</v>
      </c>
      <c r="G69" s="71">
        <v>473</v>
      </c>
      <c r="H69" s="71">
        <v>1013</v>
      </c>
      <c r="I69" s="99">
        <v>16.273876652690088</v>
      </c>
      <c r="J69" s="71" t="s">
        <v>11</v>
      </c>
      <c r="K69" s="71"/>
      <c r="L69" s="71">
        <v>117</v>
      </c>
      <c r="M69" s="99">
        <v>1.8796086558388356</v>
      </c>
      <c r="N69" s="71" t="s">
        <v>11</v>
      </c>
      <c r="O69" s="71"/>
      <c r="P69" s="71">
        <v>1130</v>
      </c>
      <c r="Q69" s="99">
        <v>18.153485308528925</v>
      </c>
      <c r="R69" s="71" t="s">
        <v>11</v>
      </c>
    </row>
    <row r="70" spans="1:18" x14ac:dyDescent="0.2">
      <c r="A70" s="78" t="s">
        <v>720</v>
      </c>
      <c r="B70" s="61" t="s">
        <v>32</v>
      </c>
      <c r="C70" s="457" t="str">
        <f>VLOOKUP(B70,'201617'!$B$26:$C$351,2,0)</f>
        <v>NW</v>
      </c>
      <c r="D70" s="92" t="s">
        <v>11</v>
      </c>
      <c r="E70" s="71">
        <v>49.055999999999997</v>
      </c>
      <c r="F70" s="71">
        <v>203</v>
      </c>
      <c r="G70" s="71">
        <v>224</v>
      </c>
      <c r="H70" s="71">
        <v>427</v>
      </c>
      <c r="I70" s="99">
        <v>8.7043378995433791</v>
      </c>
      <c r="J70" s="71" t="s">
        <v>11</v>
      </c>
      <c r="K70" s="71"/>
      <c r="L70" s="71">
        <v>136</v>
      </c>
      <c r="M70" s="99">
        <v>2.7723418134377038</v>
      </c>
      <c r="N70" s="71" t="s">
        <v>11</v>
      </c>
      <c r="O70" s="71"/>
      <c r="P70" s="71">
        <v>563</v>
      </c>
      <c r="Q70" s="99">
        <v>11.476679712981083</v>
      </c>
      <c r="R70" s="71" t="s">
        <v>11</v>
      </c>
    </row>
    <row r="71" spans="1:18" x14ac:dyDescent="0.2">
      <c r="A71" s="78" t="s">
        <v>856</v>
      </c>
      <c r="B71" s="61" t="s">
        <v>167</v>
      </c>
      <c r="C71" s="457" t="str">
        <f>VLOOKUP(B71,'201617'!$B$26:$C$351,2,0)</f>
        <v>EE</v>
      </c>
      <c r="D71" s="92" t="s">
        <v>11</v>
      </c>
      <c r="E71" s="71">
        <v>37.149000000000001</v>
      </c>
      <c r="F71" s="71">
        <v>23</v>
      </c>
      <c r="G71" s="71">
        <v>60</v>
      </c>
      <c r="H71" s="71">
        <v>83</v>
      </c>
      <c r="I71" s="99">
        <v>2.234245874720719</v>
      </c>
      <c r="J71" s="71" t="s">
        <v>11</v>
      </c>
      <c r="K71" s="71"/>
      <c r="L71" s="71">
        <v>2</v>
      </c>
      <c r="M71" s="99">
        <v>5.3837249993270345E-2</v>
      </c>
      <c r="N71" s="71" t="s">
        <v>11</v>
      </c>
      <c r="O71" s="71"/>
      <c r="P71" s="71">
        <v>85</v>
      </c>
      <c r="Q71" s="99">
        <v>2.2880831247139897</v>
      </c>
      <c r="R71" s="71" t="s">
        <v>11</v>
      </c>
    </row>
    <row r="72" spans="1:18" x14ac:dyDescent="0.2">
      <c r="A72" s="78" t="s">
        <v>857</v>
      </c>
      <c r="B72" s="61" t="s">
        <v>168</v>
      </c>
      <c r="C72" s="457" t="str">
        <f>VLOOKUP(B72,'201617'!$B$26:$C$351,2,0)</f>
        <v>EE</v>
      </c>
      <c r="D72" s="92" t="s">
        <v>11</v>
      </c>
      <c r="E72" s="71">
        <v>110.13800000000001</v>
      </c>
      <c r="F72" s="71">
        <v>180</v>
      </c>
      <c r="G72" s="71">
        <v>213</v>
      </c>
      <c r="H72" s="71">
        <v>393</v>
      </c>
      <c r="I72" s="99">
        <v>3.5682507399807513</v>
      </c>
      <c r="J72" s="71" t="s">
        <v>11</v>
      </c>
      <c r="K72" s="71"/>
      <c r="L72" s="71">
        <v>0</v>
      </c>
      <c r="M72" s="99">
        <v>0</v>
      </c>
      <c r="N72" s="71" t="s">
        <v>11</v>
      </c>
      <c r="O72" s="71"/>
      <c r="P72" s="71">
        <v>393</v>
      </c>
      <c r="Q72" s="99">
        <v>3.5682507399807513</v>
      </c>
      <c r="R72" s="71" t="s">
        <v>11</v>
      </c>
    </row>
    <row r="73" spans="1:18" x14ac:dyDescent="0.2">
      <c r="A73" s="78" t="s">
        <v>782</v>
      </c>
      <c r="B73" s="61" t="s">
        <v>94</v>
      </c>
      <c r="C73" s="457" t="str">
        <f>VLOOKUP(B73,'201617'!$B$26:$C$351,2,0)</f>
        <v>EM</v>
      </c>
      <c r="D73" s="92" t="s">
        <v>11</v>
      </c>
      <c r="E73" s="71">
        <v>69.126999999999995</v>
      </c>
      <c r="F73" s="71">
        <v>168</v>
      </c>
      <c r="G73" s="71">
        <v>209</v>
      </c>
      <c r="H73" s="71">
        <v>377</v>
      </c>
      <c r="I73" s="99">
        <v>5.4537300909919431</v>
      </c>
      <c r="J73" s="71" t="s">
        <v>11</v>
      </c>
      <c r="K73" s="71"/>
      <c r="L73" s="71">
        <v>1</v>
      </c>
      <c r="M73" s="99">
        <v>1.4466127562312846E-2</v>
      </c>
      <c r="N73" s="71" t="s">
        <v>11</v>
      </c>
      <c r="O73" s="71"/>
      <c r="P73" s="71">
        <v>378</v>
      </c>
      <c r="Q73" s="99">
        <v>5.4681962185542554</v>
      </c>
      <c r="R73" s="71" t="s">
        <v>11</v>
      </c>
    </row>
    <row r="74" spans="1:18" x14ac:dyDescent="0.2">
      <c r="A74" s="78" t="s">
        <v>858</v>
      </c>
      <c r="B74" s="61" t="s">
        <v>169</v>
      </c>
      <c r="C74" s="457" t="str">
        <f>VLOOKUP(B74,'201617'!$B$26:$C$351,2,0)</f>
        <v>EE</v>
      </c>
      <c r="D74" s="92" t="s">
        <v>11</v>
      </c>
      <c r="E74" s="71">
        <v>71.664000000000001</v>
      </c>
      <c r="F74" s="71">
        <v>38</v>
      </c>
      <c r="G74" s="71">
        <v>255</v>
      </c>
      <c r="H74" s="71">
        <v>293</v>
      </c>
      <c r="I74" s="99">
        <v>4.0885242241571778</v>
      </c>
      <c r="J74" s="71" t="s">
        <v>11</v>
      </c>
      <c r="K74" s="71"/>
      <c r="L74" s="71">
        <v>2</v>
      </c>
      <c r="M74" s="99">
        <v>2.7908015181960257E-2</v>
      </c>
      <c r="N74" s="71" t="s">
        <v>11</v>
      </c>
      <c r="O74" s="71"/>
      <c r="P74" s="71">
        <v>295</v>
      </c>
      <c r="Q74" s="99">
        <v>4.1164322393391384</v>
      </c>
      <c r="R74" s="71" t="s">
        <v>11</v>
      </c>
    </row>
    <row r="75" spans="1:18" x14ac:dyDescent="0.2">
      <c r="A75" s="78" t="s">
        <v>1000</v>
      </c>
      <c r="B75" s="61" t="s">
        <v>311</v>
      </c>
      <c r="C75" s="457" t="str">
        <f>VLOOKUP(B75,'201617'!$B$26:$C$351,2,0)</f>
        <v>SW</v>
      </c>
      <c r="D75" s="92" t="s">
        <v>11</v>
      </c>
      <c r="E75" s="71">
        <v>52.081000000000003</v>
      </c>
      <c r="F75" s="71">
        <v>70</v>
      </c>
      <c r="G75" s="71">
        <v>209</v>
      </c>
      <c r="H75" s="71">
        <v>279</v>
      </c>
      <c r="I75" s="99">
        <v>5.3570399953917933</v>
      </c>
      <c r="J75" s="71" t="s">
        <v>11</v>
      </c>
      <c r="K75" s="71"/>
      <c r="L75" s="71">
        <v>0</v>
      </c>
      <c r="M75" s="99">
        <v>0</v>
      </c>
      <c r="N75" s="71" t="s">
        <v>11</v>
      </c>
      <c r="O75" s="71"/>
      <c r="P75" s="71">
        <v>279</v>
      </c>
      <c r="Q75" s="99">
        <v>5.3570399953917933</v>
      </c>
      <c r="R75" s="71" t="s">
        <v>11</v>
      </c>
    </row>
    <row r="76" spans="1:18" x14ac:dyDescent="0.2">
      <c r="A76" s="78" t="s">
        <v>937</v>
      </c>
      <c r="B76" s="61" t="s">
        <v>248</v>
      </c>
      <c r="C76" s="457" t="str">
        <f>VLOOKUP(B76,'201617'!$B$26:$C$351,2,0)</f>
        <v>SE</v>
      </c>
      <c r="D76" s="92" t="s">
        <v>11</v>
      </c>
      <c r="E76" s="71">
        <v>58.548000000000002</v>
      </c>
      <c r="F76" s="71">
        <v>164</v>
      </c>
      <c r="G76" s="71">
        <v>201</v>
      </c>
      <c r="H76" s="71">
        <v>365</v>
      </c>
      <c r="I76" s="99">
        <v>6.2342009974721595</v>
      </c>
      <c r="J76" s="71" t="s">
        <v>11</v>
      </c>
      <c r="K76" s="71"/>
      <c r="L76" s="71">
        <v>8</v>
      </c>
      <c r="M76" s="99">
        <v>0.13664002186240348</v>
      </c>
      <c r="N76" s="71" t="s">
        <v>11</v>
      </c>
      <c r="O76" s="71"/>
      <c r="P76" s="71">
        <v>373</v>
      </c>
      <c r="Q76" s="99">
        <v>6.3708410193345628</v>
      </c>
      <c r="R76" s="71" t="s">
        <v>11</v>
      </c>
    </row>
    <row r="77" spans="1:18" x14ac:dyDescent="0.2">
      <c r="A77" s="78" t="s">
        <v>721</v>
      </c>
      <c r="B77" s="61" t="s">
        <v>33</v>
      </c>
      <c r="C77" s="457" t="str">
        <f>VLOOKUP(B77,'201617'!$B$26:$C$351,2,0)</f>
        <v>NW</v>
      </c>
      <c r="D77" s="92" t="s">
        <v>11</v>
      </c>
      <c r="E77" s="71">
        <v>163.02199999999999</v>
      </c>
      <c r="F77" s="71">
        <v>122</v>
      </c>
      <c r="G77" s="71">
        <v>663</v>
      </c>
      <c r="H77" s="71">
        <v>785</v>
      </c>
      <c r="I77" s="99">
        <v>4.8153010023187059</v>
      </c>
      <c r="J77" s="71" t="s">
        <v>11</v>
      </c>
      <c r="K77" s="71"/>
      <c r="L77" s="71">
        <v>21</v>
      </c>
      <c r="M77" s="99">
        <v>0.12881696948878066</v>
      </c>
      <c r="N77" s="71" t="s">
        <v>11</v>
      </c>
      <c r="O77" s="71"/>
      <c r="P77" s="71">
        <v>806</v>
      </c>
      <c r="Q77" s="99">
        <v>4.9441179718074864</v>
      </c>
      <c r="R77" s="71" t="s">
        <v>11</v>
      </c>
    </row>
    <row r="78" spans="1:18" x14ac:dyDescent="0.2">
      <c r="A78" s="78" t="s">
        <v>722</v>
      </c>
      <c r="B78" s="61" t="s">
        <v>34</v>
      </c>
      <c r="C78" s="457" t="str">
        <f>VLOOKUP(B78,'201617'!$B$26:$C$351,2,0)</f>
        <v>NW</v>
      </c>
      <c r="D78" s="92" t="s">
        <v>11</v>
      </c>
      <c r="E78" s="71">
        <v>143.21799999999999</v>
      </c>
      <c r="F78" s="71">
        <v>253</v>
      </c>
      <c r="G78" s="71">
        <v>931</v>
      </c>
      <c r="H78" s="71">
        <v>1184</v>
      </c>
      <c r="I78" s="99">
        <v>8.2671172617967024</v>
      </c>
      <c r="J78" s="71" t="s">
        <v>11</v>
      </c>
      <c r="K78" s="71"/>
      <c r="L78" s="71">
        <v>9</v>
      </c>
      <c r="M78" s="99">
        <v>6.2841262969738451E-2</v>
      </c>
      <c r="N78" s="71" t="s">
        <v>11</v>
      </c>
      <c r="O78" s="71"/>
      <c r="P78" s="71">
        <v>1193</v>
      </c>
      <c r="Q78" s="99">
        <v>8.3299585247664414</v>
      </c>
      <c r="R78" s="71" t="s">
        <v>11</v>
      </c>
    </row>
    <row r="79" spans="1:18" x14ac:dyDescent="0.2">
      <c r="A79" s="78" t="s">
        <v>783</v>
      </c>
      <c r="B79" s="61" t="s">
        <v>95</v>
      </c>
      <c r="C79" s="457" t="str">
        <f>VLOOKUP(B79,'201617'!$B$26:$C$351,2,0)</f>
        <v>EM</v>
      </c>
      <c r="D79" s="92" t="s">
        <v>11</v>
      </c>
      <c r="E79" s="71">
        <v>47.372999999999998</v>
      </c>
      <c r="F79" s="71">
        <v>533</v>
      </c>
      <c r="G79" s="71">
        <v>68</v>
      </c>
      <c r="H79" s="71">
        <v>601</v>
      </c>
      <c r="I79" s="99">
        <v>12.686551411141368</v>
      </c>
      <c r="J79" s="71" t="s">
        <v>11</v>
      </c>
      <c r="K79" s="71"/>
      <c r="L79" s="71">
        <v>24</v>
      </c>
      <c r="M79" s="99">
        <v>0.50661769362294984</v>
      </c>
      <c r="N79" s="71" t="s">
        <v>11</v>
      </c>
      <c r="O79" s="71"/>
      <c r="P79" s="71">
        <v>625</v>
      </c>
      <c r="Q79" s="99">
        <v>13.193169104764317</v>
      </c>
      <c r="R79" s="71" t="s">
        <v>11</v>
      </c>
    </row>
    <row r="80" spans="1:18" x14ac:dyDescent="0.2">
      <c r="A80" s="78" t="s">
        <v>938</v>
      </c>
      <c r="B80" s="61" t="s">
        <v>249</v>
      </c>
      <c r="C80" s="457" t="str">
        <f>VLOOKUP(B80,'201617'!$B$26:$C$351,2,0)</f>
        <v>SE</v>
      </c>
      <c r="D80" s="92" t="s">
        <v>11</v>
      </c>
      <c r="E80" s="71">
        <v>51.173999999999999</v>
      </c>
      <c r="F80" s="71">
        <v>71</v>
      </c>
      <c r="G80" s="71">
        <v>188</v>
      </c>
      <c r="H80" s="71">
        <v>259</v>
      </c>
      <c r="I80" s="99">
        <v>5.0611638722788914</v>
      </c>
      <c r="J80" s="71" t="s">
        <v>11</v>
      </c>
      <c r="K80" s="71"/>
      <c r="L80" s="71">
        <v>3</v>
      </c>
      <c r="M80" s="99">
        <v>5.8623519756126161E-2</v>
      </c>
      <c r="N80" s="71" t="s">
        <v>11</v>
      </c>
      <c r="O80" s="71"/>
      <c r="P80" s="71">
        <v>262</v>
      </c>
      <c r="Q80" s="99">
        <v>5.1197873920350174</v>
      </c>
      <c r="R80" s="71" t="s">
        <v>11</v>
      </c>
    </row>
    <row r="81" spans="1:18" x14ac:dyDescent="0.2">
      <c r="A81" s="78" t="s">
        <v>939</v>
      </c>
      <c r="B81" s="61" t="s">
        <v>250</v>
      </c>
      <c r="C81" s="457" t="str">
        <f>VLOOKUP(B81,'201617'!$B$26:$C$351,2,0)</f>
        <v>SE</v>
      </c>
      <c r="D81" s="92" t="s">
        <v>11</v>
      </c>
      <c r="E81" s="71">
        <v>37.426000000000002</v>
      </c>
      <c r="F81" s="71">
        <v>51</v>
      </c>
      <c r="G81" s="71">
        <v>25</v>
      </c>
      <c r="H81" s="71">
        <v>76</v>
      </c>
      <c r="I81" s="99">
        <v>2.0306738630898304</v>
      </c>
      <c r="J81" s="71" t="s">
        <v>11</v>
      </c>
      <c r="K81" s="71"/>
      <c r="L81" s="71">
        <v>0</v>
      </c>
      <c r="M81" s="99">
        <v>0</v>
      </c>
      <c r="N81" s="71" t="s">
        <v>11</v>
      </c>
      <c r="O81" s="71"/>
      <c r="P81" s="71">
        <v>76</v>
      </c>
      <c r="Q81" s="99">
        <v>2.0306738630898304</v>
      </c>
      <c r="R81" s="71" t="s">
        <v>11</v>
      </c>
    </row>
    <row r="82" spans="1:18" x14ac:dyDescent="0.2">
      <c r="A82" s="78" t="s">
        <v>723</v>
      </c>
      <c r="B82" s="61" t="s">
        <v>35</v>
      </c>
      <c r="C82" s="457" t="str">
        <f>VLOOKUP(B82,'201617'!$B$26:$C$351,2,0)</f>
        <v>NW</v>
      </c>
      <c r="D82" s="92" t="s">
        <v>11</v>
      </c>
      <c r="E82" s="71">
        <v>46.896000000000001</v>
      </c>
      <c r="F82" s="71">
        <v>424</v>
      </c>
      <c r="G82" s="71">
        <v>379</v>
      </c>
      <c r="H82" s="71">
        <v>803</v>
      </c>
      <c r="I82" s="99">
        <v>17.122995564653703</v>
      </c>
      <c r="J82" s="71" t="s">
        <v>11</v>
      </c>
      <c r="K82" s="71"/>
      <c r="L82" s="71">
        <v>5</v>
      </c>
      <c r="M82" s="99">
        <v>0.10661890139883999</v>
      </c>
      <c r="N82" s="71" t="s">
        <v>11</v>
      </c>
      <c r="O82" s="71"/>
      <c r="P82" s="71">
        <v>808</v>
      </c>
      <c r="Q82" s="99">
        <v>17.229614466052542</v>
      </c>
      <c r="R82" s="71" t="s">
        <v>11</v>
      </c>
    </row>
    <row r="83" spans="1:18" x14ac:dyDescent="0.2">
      <c r="A83" s="78" t="s">
        <v>1001</v>
      </c>
      <c r="B83" s="61" t="s">
        <v>312</v>
      </c>
      <c r="C83" s="457" t="str">
        <f>VLOOKUP(B83,'201617'!$B$26:$C$351,2,0)</f>
        <v>SW</v>
      </c>
      <c r="D83" s="92" t="s">
        <v>11</v>
      </c>
      <c r="E83" s="71">
        <v>21.850999999999999</v>
      </c>
      <c r="F83" s="71">
        <v>37</v>
      </c>
      <c r="G83" s="71">
        <v>99</v>
      </c>
      <c r="H83" s="71">
        <v>136</v>
      </c>
      <c r="I83" s="99">
        <v>6.2239714429545563</v>
      </c>
      <c r="J83" s="71" t="s">
        <v>11</v>
      </c>
      <c r="K83" s="71"/>
      <c r="L83" s="71">
        <v>36</v>
      </c>
      <c r="M83" s="99">
        <v>1.6475218525467943</v>
      </c>
      <c r="N83" s="71" t="s">
        <v>11</v>
      </c>
      <c r="O83" s="71"/>
      <c r="P83" s="71">
        <v>172</v>
      </c>
      <c r="Q83" s="99">
        <v>7.8714932955013506</v>
      </c>
      <c r="R83" s="71" t="s">
        <v>11</v>
      </c>
    </row>
    <row r="84" spans="1:18" x14ac:dyDescent="0.2">
      <c r="A84" s="78" t="s">
        <v>901</v>
      </c>
      <c r="B84" s="61" t="s">
        <v>212</v>
      </c>
      <c r="C84" s="457" t="str">
        <f>VLOOKUP(B84,'201617'!$B$26:$C$351,2,0)</f>
        <v>L</v>
      </c>
      <c r="D84" s="92" t="s">
        <v>11</v>
      </c>
      <c r="E84" s="71">
        <v>4.7240000000000002</v>
      </c>
      <c r="F84" s="71">
        <v>11</v>
      </c>
      <c r="G84" s="71">
        <v>0</v>
      </c>
      <c r="H84" s="71">
        <v>11</v>
      </c>
      <c r="I84" s="99">
        <v>2.3285351397121081</v>
      </c>
      <c r="J84" s="71" t="s">
        <v>11</v>
      </c>
      <c r="K84" s="71"/>
      <c r="L84" s="71">
        <v>23</v>
      </c>
      <c r="M84" s="99">
        <v>4.868755292125317</v>
      </c>
      <c r="N84" s="71" t="s">
        <v>11</v>
      </c>
      <c r="O84" s="71"/>
      <c r="P84" s="71">
        <v>34</v>
      </c>
      <c r="Q84" s="99">
        <v>7.197290431837426</v>
      </c>
      <c r="R84" s="71" t="s">
        <v>11</v>
      </c>
    </row>
    <row r="85" spans="1:18" x14ac:dyDescent="0.2">
      <c r="A85" s="78" t="s">
        <v>859</v>
      </c>
      <c r="B85" s="61" t="s">
        <v>170</v>
      </c>
      <c r="C85" s="457" t="str">
        <f>VLOOKUP(B85,'201617'!$B$26:$C$351,2,0)</f>
        <v>EE</v>
      </c>
      <c r="D85" s="92" t="s">
        <v>11</v>
      </c>
      <c r="E85" s="71">
        <v>74.498000000000005</v>
      </c>
      <c r="F85" s="71">
        <v>124</v>
      </c>
      <c r="G85" s="71">
        <v>368</v>
      </c>
      <c r="H85" s="71">
        <v>492</v>
      </c>
      <c r="I85" s="99">
        <v>6.6042041397084486</v>
      </c>
      <c r="J85" s="71" t="s">
        <v>11</v>
      </c>
      <c r="K85" s="71"/>
      <c r="L85" s="71">
        <v>6</v>
      </c>
      <c r="M85" s="99">
        <v>8.0539074874493272E-2</v>
      </c>
      <c r="N85" s="71" t="s">
        <v>11</v>
      </c>
      <c r="O85" s="71"/>
      <c r="P85" s="71">
        <v>498</v>
      </c>
      <c r="Q85" s="99">
        <v>6.6847432145829417</v>
      </c>
      <c r="R85" s="71" t="s">
        <v>11</v>
      </c>
    </row>
    <row r="86" spans="1:18" x14ac:dyDescent="0.2">
      <c r="A86" s="78" t="s">
        <v>724</v>
      </c>
      <c r="B86" s="61" t="s">
        <v>36</v>
      </c>
      <c r="C86" s="457" t="str">
        <f>VLOOKUP(B86,'201617'!$B$26:$C$351,2,0)</f>
        <v>NW</v>
      </c>
      <c r="D86" s="92" t="s">
        <v>11</v>
      </c>
      <c r="E86" s="71">
        <v>30.759</v>
      </c>
      <c r="F86" s="71">
        <v>58</v>
      </c>
      <c r="G86" s="71">
        <v>63</v>
      </c>
      <c r="H86" s="71">
        <v>121</v>
      </c>
      <c r="I86" s="99">
        <v>3.9338079911570598</v>
      </c>
      <c r="J86" s="71" t="s">
        <v>11</v>
      </c>
      <c r="K86" s="71"/>
      <c r="L86" s="71">
        <v>11</v>
      </c>
      <c r="M86" s="99">
        <v>0.35761890828700543</v>
      </c>
      <c r="N86" s="71" t="s">
        <v>11</v>
      </c>
      <c r="O86" s="71"/>
      <c r="P86" s="71">
        <v>132</v>
      </c>
      <c r="Q86" s="99">
        <v>4.2914268994440654</v>
      </c>
      <c r="R86" s="71" t="s">
        <v>11</v>
      </c>
    </row>
    <row r="87" spans="1:18" x14ac:dyDescent="0.2">
      <c r="A87" s="78" t="s">
        <v>784</v>
      </c>
      <c r="B87" s="61" t="s">
        <v>96</v>
      </c>
      <c r="C87" s="457" t="str">
        <f>VLOOKUP(B87,'201617'!$B$26:$C$351,2,0)</f>
        <v>EM</v>
      </c>
      <c r="D87" s="92" t="s">
        <v>11</v>
      </c>
      <c r="E87" s="71">
        <v>26.658000000000001</v>
      </c>
      <c r="F87" s="71">
        <v>463</v>
      </c>
      <c r="G87" s="71">
        <v>277</v>
      </c>
      <c r="H87" s="71">
        <v>740</v>
      </c>
      <c r="I87" s="99">
        <v>27.759021682046665</v>
      </c>
      <c r="J87" s="71" t="s">
        <v>11</v>
      </c>
      <c r="K87" s="71"/>
      <c r="L87" s="71">
        <v>2</v>
      </c>
      <c r="M87" s="99">
        <v>7.5024382924450447E-2</v>
      </c>
      <c r="N87" s="71" t="s">
        <v>11</v>
      </c>
      <c r="O87" s="71"/>
      <c r="P87" s="71">
        <v>742</v>
      </c>
      <c r="Q87" s="99">
        <v>27.834046064971115</v>
      </c>
      <c r="R87" s="71" t="s">
        <v>11</v>
      </c>
    </row>
    <row r="88" spans="1:18" x14ac:dyDescent="0.2">
      <c r="A88" s="78" t="s">
        <v>1002</v>
      </c>
      <c r="B88" s="118" t="s">
        <v>313</v>
      </c>
      <c r="C88" s="457" t="str">
        <f>VLOOKUP(B88,'201617'!$B$26:$C$351,2,0)</f>
        <v>SW</v>
      </c>
      <c r="D88" s="93" t="s">
        <v>11</v>
      </c>
      <c r="E88" s="71">
        <v>237.434</v>
      </c>
      <c r="F88" s="71">
        <v>345</v>
      </c>
      <c r="G88" s="71">
        <v>1271</v>
      </c>
      <c r="H88" s="71">
        <v>1616</v>
      </c>
      <c r="I88" s="99">
        <v>6.8061019062139376</v>
      </c>
      <c r="J88" s="71" t="s">
        <v>11</v>
      </c>
      <c r="K88" s="71"/>
      <c r="L88" s="71">
        <v>6</v>
      </c>
      <c r="M88" s="99">
        <v>2.5270180344853729E-2</v>
      </c>
      <c r="N88" s="71" t="s">
        <v>11</v>
      </c>
      <c r="O88" s="71"/>
      <c r="P88" s="71">
        <v>1622</v>
      </c>
      <c r="Q88" s="99">
        <v>6.8313720865587912</v>
      </c>
      <c r="R88" s="71" t="s">
        <v>11</v>
      </c>
    </row>
    <row r="89" spans="1:18" x14ac:dyDescent="0.2">
      <c r="A89" s="78" t="s">
        <v>1003</v>
      </c>
      <c r="B89" s="61" t="s">
        <v>314</v>
      </c>
      <c r="C89" s="457" t="str">
        <f>VLOOKUP(B89,'201617'!$B$26:$C$351,2,0)</f>
        <v>SW</v>
      </c>
      <c r="D89" s="92" t="s">
        <v>11</v>
      </c>
      <c r="E89" s="71">
        <v>37.107999999999997</v>
      </c>
      <c r="F89" s="71">
        <v>28</v>
      </c>
      <c r="G89" s="71">
        <v>51</v>
      </c>
      <c r="H89" s="71">
        <v>79</v>
      </c>
      <c r="I89" s="99">
        <v>2.1289209873881645</v>
      </c>
      <c r="J89" s="71" t="s">
        <v>11</v>
      </c>
      <c r="K89" s="71"/>
      <c r="L89" s="71">
        <v>2</v>
      </c>
      <c r="M89" s="99">
        <v>5.3896733857928217E-2</v>
      </c>
      <c r="N89" s="71" t="s">
        <v>11</v>
      </c>
      <c r="O89" s="71"/>
      <c r="P89" s="71">
        <v>81</v>
      </c>
      <c r="Q89" s="99">
        <v>2.1828177212460926</v>
      </c>
      <c r="R89" s="71" t="s">
        <v>11</v>
      </c>
    </row>
    <row r="90" spans="1:18" x14ac:dyDescent="0.2">
      <c r="A90" s="78" t="s">
        <v>700</v>
      </c>
      <c r="B90" s="119" t="s">
        <v>10</v>
      </c>
      <c r="C90" s="457" t="str">
        <f>VLOOKUP(B90,'201617'!$B$26:$C$351,2,0)</f>
        <v>NE</v>
      </c>
      <c r="D90" s="94" t="s">
        <v>11</v>
      </c>
      <c r="E90" s="71">
        <v>227.16399999999999</v>
      </c>
      <c r="F90" s="71">
        <v>571</v>
      </c>
      <c r="G90" s="71">
        <v>683</v>
      </c>
      <c r="H90" s="71">
        <v>1254</v>
      </c>
      <c r="I90" s="99">
        <v>5.5202408832385412</v>
      </c>
      <c r="J90" s="71" t="s">
        <v>11</v>
      </c>
      <c r="K90" s="71"/>
      <c r="L90" s="71">
        <v>22</v>
      </c>
      <c r="M90" s="99">
        <v>9.6846331284886691E-2</v>
      </c>
      <c r="N90" s="71" t="s">
        <v>11</v>
      </c>
      <c r="O90" s="71"/>
      <c r="P90" s="71">
        <v>1276</v>
      </c>
      <c r="Q90" s="99">
        <v>5.6170872145234281</v>
      </c>
      <c r="R90" s="71" t="s">
        <v>11</v>
      </c>
    </row>
    <row r="91" spans="1:18" x14ac:dyDescent="0.2">
      <c r="A91" s="78" t="s">
        <v>819</v>
      </c>
      <c r="B91" s="61" t="s">
        <v>131</v>
      </c>
      <c r="C91" s="457" t="str">
        <f>VLOOKUP(B91,'201617'!$B$26:$C$351,2,0)</f>
        <v>WM</v>
      </c>
      <c r="D91" s="92" t="s">
        <v>11</v>
      </c>
      <c r="E91" s="71">
        <v>134.459</v>
      </c>
      <c r="F91" s="71">
        <v>161</v>
      </c>
      <c r="G91" s="71">
        <v>1396</v>
      </c>
      <c r="H91" s="71">
        <v>1557</v>
      </c>
      <c r="I91" s="99">
        <v>11.57973806141649</v>
      </c>
      <c r="J91" s="71" t="s">
        <v>11</v>
      </c>
      <c r="K91" s="71"/>
      <c r="L91" s="71">
        <v>5</v>
      </c>
      <c r="M91" s="99">
        <v>3.7186056716173706E-2</v>
      </c>
      <c r="N91" s="71" t="s">
        <v>11</v>
      </c>
      <c r="O91" s="71"/>
      <c r="P91" s="71">
        <v>1562</v>
      </c>
      <c r="Q91" s="99">
        <v>11.616924118132665</v>
      </c>
      <c r="R91" s="71" t="s">
        <v>11</v>
      </c>
    </row>
    <row r="92" spans="1:18" x14ac:dyDescent="0.2">
      <c r="A92" s="78" t="s">
        <v>756</v>
      </c>
      <c r="B92" s="61" t="s">
        <v>68</v>
      </c>
      <c r="C92" s="457" t="str">
        <f>VLOOKUP(B92,'201617'!$B$26:$C$351,2,0)</f>
        <v>YH</v>
      </c>
      <c r="D92" s="92" t="s">
        <v>11</v>
      </c>
      <c r="E92" s="71">
        <v>24.87</v>
      </c>
      <c r="F92" s="71">
        <v>176</v>
      </c>
      <c r="G92" s="71">
        <v>51</v>
      </c>
      <c r="H92" s="71">
        <v>227</v>
      </c>
      <c r="I92" s="99">
        <v>9.1274628065942895</v>
      </c>
      <c r="J92" s="71" t="s">
        <v>11</v>
      </c>
      <c r="K92" s="71"/>
      <c r="L92" s="71">
        <v>16</v>
      </c>
      <c r="M92" s="99">
        <v>0.64334539605950947</v>
      </c>
      <c r="N92" s="71" t="s">
        <v>11</v>
      </c>
      <c r="O92" s="71"/>
      <c r="P92" s="71">
        <v>243</v>
      </c>
      <c r="Q92" s="99">
        <v>9.7708082026538001</v>
      </c>
      <c r="R92" s="71" t="s">
        <v>11</v>
      </c>
    </row>
    <row r="93" spans="1:18" x14ac:dyDescent="0.2">
      <c r="A93" s="78" t="s">
        <v>940</v>
      </c>
      <c r="B93" s="61" t="s">
        <v>251</v>
      </c>
      <c r="C93" s="457" t="str">
        <f>VLOOKUP(B93,'201617'!$B$26:$C$351,2,0)</f>
        <v>SE</v>
      </c>
      <c r="D93" s="92" t="s">
        <v>11</v>
      </c>
      <c r="E93" s="71">
        <v>44.768000000000001</v>
      </c>
      <c r="F93" s="71">
        <v>226</v>
      </c>
      <c r="G93" s="71">
        <v>329</v>
      </c>
      <c r="H93" s="71">
        <v>555</v>
      </c>
      <c r="I93" s="99">
        <v>12.397248034310222</v>
      </c>
      <c r="J93" s="71" t="s">
        <v>11</v>
      </c>
      <c r="K93" s="71"/>
      <c r="L93" s="71">
        <v>72</v>
      </c>
      <c r="M93" s="99">
        <v>1.6082916368834881</v>
      </c>
      <c r="N93" s="71" t="s">
        <v>11</v>
      </c>
      <c r="O93" s="71"/>
      <c r="P93" s="71">
        <v>627</v>
      </c>
      <c r="Q93" s="99">
        <v>14.005539671193709</v>
      </c>
      <c r="R93" s="71" t="s">
        <v>11</v>
      </c>
    </row>
    <row r="94" spans="1:18" x14ac:dyDescent="0.2">
      <c r="A94" s="78" t="s">
        <v>902</v>
      </c>
      <c r="B94" s="61" t="s">
        <v>213</v>
      </c>
      <c r="C94" s="457" t="str">
        <f>VLOOKUP(B94,'201617'!$B$26:$C$351,2,0)</f>
        <v>L</v>
      </c>
      <c r="D94" s="92" t="s">
        <v>11</v>
      </c>
      <c r="E94" s="71">
        <v>152.10900000000001</v>
      </c>
      <c r="F94" s="71">
        <v>427</v>
      </c>
      <c r="G94" s="71">
        <v>285</v>
      </c>
      <c r="H94" s="71">
        <v>712</v>
      </c>
      <c r="I94" s="99">
        <v>4.6808538613757236</v>
      </c>
      <c r="J94" s="71" t="s">
        <v>11</v>
      </c>
      <c r="K94" s="71"/>
      <c r="L94" s="71">
        <v>375</v>
      </c>
      <c r="M94" s="99">
        <v>2.4653373567638996</v>
      </c>
      <c r="N94" s="71" t="s">
        <v>11</v>
      </c>
      <c r="O94" s="71"/>
      <c r="P94" s="71">
        <v>1087</v>
      </c>
      <c r="Q94" s="99">
        <v>7.1461912181396228</v>
      </c>
      <c r="R94" s="71" t="s">
        <v>11</v>
      </c>
    </row>
    <row r="95" spans="1:18" x14ac:dyDescent="0.2">
      <c r="A95" s="78" t="s">
        <v>860</v>
      </c>
      <c r="B95" s="61" t="s">
        <v>171</v>
      </c>
      <c r="C95" s="457" t="str">
        <f>VLOOKUP(B95,'201617'!$B$26:$C$351,2,0)</f>
        <v>EE</v>
      </c>
      <c r="D95" s="92" t="s">
        <v>11</v>
      </c>
      <c r="E95" s="71">
        <v>62.148000000000003</v>
      </c>
      <c r="F95" s="71">
        <v>361</v>
      </c>
      <c r="G95" s="71">
        <v>243</v>
      </c>
      <c r="H95" s="71">
        <v>604</v>
      </c>
      <c r="I95" s="99">
        <v>9.7187359207054129</v>
      </c>
      <c r="J95" s="71" t="s">
        <v>11</v>
      </c>
      <c r="K95" s="71"/>
      <c r="L95" s="71">
        <v>253</v>
      </c>
      <c r="M95" s="99">
        <v>4.0709274634742867</v>
      </c>
      <c r="N95" s="71" t="s">
        <v>11</v>
      </c>
      <c r="O95" s="71"/>
      <c r="P95" s="71">
        <v>857</v>
      </c>
      <c r="Q95" s="99">
        <v>13.789663384179699</v>
      </c>
      <c r="R95" s="71" t="s">
        <v>11</v>
      </c>
    </row>
    <row r="96" spans="1:18" x14ac:dyDescent="0.2">
      <c r="A96" s="78" t="s">
        <v>701</v>
      </c>
      <c r="B96" s="119" t="s">
        <v>12</v>
      </c>
      <c r="C96" s="457" t="str">
        <f>VLOOKUP(B96,'201617'!$B$26:$C$351,2,0)</f>
        <v>NE</v>
      </c>
      <c r="D96" s="94" t="s">
        <v>11</v>
      </c>
      <c r="E96" s="71">
        <v>47.030999999999999</v>
      </c>
      <c r="F96" s="71">
        <v>377</v>
      </c>
      <c r="G96" s="71">
        <v>358</v>
      </c>
      <c r="H96" s="71">
        <v>735</v>
      </c>
      <c r="I96" s="99">
        <v>15.627990049116541</v>
      </c>
      <c r="J96" s="71" t="s">
        <v>11</v>
      </c>
      <c r="K96" s="71"/>
      <c r="L96" s="71">
        <v>155</v>
      </c>
      <c r="M96" s="99">
        <v>3.2956985817864815</v>
      </c>
      <c r="N96" s="71" t="s">
        <v>11</v>
      </c>
      <c r="O96" s="71"/>
      <c r="P96" s="71">
        <v>890</v>
      </c>
      <c r="Q96" s="99">
        <v>18.923688630903023</v>
      </c>
      <c r="R96" s="71" t="s">
        <v>11</v>
      </c>
    </row>
    <row r="97" spans="1:18" x14ac:dyDescent="0.2">
      <c r="A97" s="78" t="s">
        <v>941</v>
      </c>
      <c r="B97" s="61" t="s">
        <v>252</v>
      </c>
      <c r="C97" s="457" t="str">
        <f>VLOOKUP(B97,'201617'!$B$26:$C$351,2,0)</f>
        <v>SE</v>
      </c>
      <c r="D97" s="92" t="s">
        <v>11</v>
      </c>
      <c r="E97" s="71">
        <v>41.956000000000003</v>
      </c>
      <c r="F97" s="71">
        <v>16</v>
      </c>
      <c r="G97" s="71">
        <v>60</v>
      </c>
      <c r="H97" s="71">
        <v>76</v>
      </c>
      <c r="I97" s="99">
        <v>1.8114214891791398</v>
      </c>
      <c r="J97" s="71" t="s">
        <v>11</v>
      </c>
      <c r="K97" s="71"/>
      <c r="L97" s="71">
        <v>11</v>
      </c>
      <c r="M97" s="99">
        <v>0.26217942606540184</v>
      </c>
      <c r="N97" s="71" t="s">
        <v>11</v>
      </c>
      <c r="O97" s="71"/>
      <c r="P97" s="71">
        <v>87</v>
      </c>
      <c r="Q97" s="99">
        <v>2.0736009152445418</v>
      </c>
      <c r="R97" s="71" t="s">
        <v>11</v>
      </c>
    </row>
    <row r="98" spans="1:18" x14ac:dyDescent="0.2">
      <c r="A98" s="78" t="s">
        <v>785</v>
      </c>
      <c r="B98" s="61" t="s">
        <v>97</v>
      </c>
      <c r="C98" s="457" t="str">
        <f>VLOOKUP(B98,'201617'!$B$26:$C$351,2,0)</f>
        <v>EM</v>
      </c>
      <c r="D98" s="92" t="s">
        <v>11</v>
      </c>
      <c r="E98" s="71">
        <v>32.515000000000001</v>
      </c>
      <c r="F98" s="71">
        <v>6</v>
      </c>
      <c r="G98" s="71">
        <v>4</v>
      </c>
      <c r="H98" s="71">
        <v>10</v>
      </c>
      <c r="I98" s="99">
        <v>0.30755036137167463</v>
      </c>
      <c r="J98" s="71" t="s">
        <v>11</v>
      </c>
      <c r="K98" s="71"/>
      <c r="L98" s="71">
        <v>16</v>
      </c>
      <c r="M98" s="99">
        <v>0.49208057819467937</v>
      </c>
      <c r="N98" s="71" t="s">
        <v>11</v>
      </c>
      <c r="O98" s="71"/>
      <c r="P98" s="71">
        <v>26</v>
      </c>
      <c r="Q98" s="99">
        <v>0.799630939566354</v>
      </c>
      <c r="R98" s="71" t="s">
        <v>11</v>
      </c>
    </row>
    <row r="99" spans="1:18" x14ac:dyDescent="0.2">
      <c r="A99" s="78" t="s">
        <v>786</v>
      </c>
      <c r="B99" s="118" t="s">
        <v>98</v>
      </c>
      <c r="C99" s="457" t="str">
        <f>VLOOKUP(B99,'201617'!$B$26:$C$351,2,0)</f>
        <v>EM</v>
      </c>
      <c r="D99" s="93" t="s">
        <v>11</v>
      </c>
      <c r="E99" s="71">
        <v>104.611</v>
      </c>
      <c r="F99" s="71">
        <v>185</v>
      </c>
      <c r="G99" s="71">
        <v>766</v>
      </c>
      <c r="H99" s="71">
        <v>951</v>
      </c>
      <c r="I99" s="99">
        <v>9.0908221888711509</v>
      </c>
      <c r="J99" s="71" t="s">
        <v>11</v>
      </c>
      <c r="K99" s="71"/>
      <c r="L99" s="71">
        <v>235</v>
      </c>
      <c r="M99" s="99">
        <v>2.2464176807410308</v>
      </c>
      <c r="N99" s="71" t="s">
        <v>11</v>
      </c>
      <c r="O99" s="71"/>
      <c r="P99" s="71">
        <v>1186</v>
      </c>
      <c r="Q99" s="99">
        <v>11.337239869612182</v>
      </c>
      <c r="R99" s="71" t="s">
        <v>11</v>
      </c>
    </row>
    <row r="100" spans="1:18" x14ac:dyDescent="0.2">
      <c r="A100" s="78" t="s">
        <v>787</v>
      </c>
      <c r="B100" s="61" t="s">
        <v>99</v>
      </c>
      <c r="C100" s="457" t="str">
        <f>VLOOKUP(B100,'201617'!$B$26:$C$351,2,0)</f>
        <v>EM</v>
      </c>
      <c r="D100" s="92" t="s">
        <v>11</v>
      </c>
      <c r="E100" s="71">
        <v>31.399000000000001</v>
      </c>
      <c r="F100" s="71">
        <v>0</v>
      </c>
      <c r="G100" s="71">
        <v>3</v>
      </c>
      <c r="H100" s="71">
        <v>3</v>
      </c>
      <c r="I100" s="99">
        <v>9.5544444090576136E-2</v>
      </c>
      <c r="J100" s="71" t="s">
        <v>11</v>
      </c>
      <c r="K100" s="71"/>
      <c r="L100" s="71">
        <v>0</v>
      </c>
      <c r="M100" s="99">
        <v>0</v>
      </c>
      <c r="N100" s="71" t="s">
        <v>11</v>
      </c>
      <c r="O100" s="71"/>
      <c r="P100" s="71">
        <v>3</v>
      </c>
      <c r="Q100" s="99">
        <v>9.5544444090576136E-2</v>
      </c>
      <c r="R100" s="71" t="s">
        <v>11</v>
      </c>
    </row>
    <row r="101" spans="1:18" x14ac:dyDescent="0.2">
      <c r="A101" s="78" t="s">
        <v>757</v>
      </c>
      <c r="B101" s="61" t="s">
        <v>69</v>
      </c>
      <c r="C101" s="457" t="str">
        <f>VLOOKUP(B101,'201617'!$B$26:$C$351,2,0)</f>
        <v>YH</v>
      </c>
      <c r="D101" s="92" t="s">
        <v>11</v>
      </c>
      <c r="E101" s="71">
        <v>128.274</v>
      </c>
      <c r="F101" s="71">
        <v>21</v>
      </c>
      <c r="G101" s="71">
        <v>236</v>
      </c>
      <c r="H101" s="71">
        <v>257</v>
      </c>
      <c r="I101" s="99">
        <v>2.0035237070645651</v>
      </c>
      <c r="J101" s="71" t="s">
        <v>11</v>
      </c>
      <c r="K101" s="71"/>
      <c r="L101" s="71">
        <v>4</v>
      </c>
      <c r="M101" s="99">
        <v>3.1183248358981557E-2</v>
      </c>
      <c r="N101" s="71" t="s">
        <v>11</v>
      </c>
      <c r="O101" s="71"/>
      <c r="P101" s="71">
        <v>261</v>
      </c>
      <c r="Q101" s="99">
        <v>2.0347069554235464</v>
      </c>
      <c r="R101" s="71" t="s">
        <v>11</v>
      </c>
    </row>
    <row r="102" spans="1:18" x14ac:dyDescent="0.2">
      <c r="A102" s="78" t="s">
        <v>942</v>
      </c>
      <c r="B102" s="61" t="s">
        <v>253</v>
      </c>
      <c r="C102" s="457" t="str">
        <f>VLOOKUP(B102,'201617'!$B$26:$C$351,2,0)</f>
        <v>SE</v>
      </c>
      <c r="D102" s="92" t="s">
        <v>11</v>
      </c>
      <c r="E102" s="71">
        <v>49.252000000000002</v>
      </c>
      <c r="F102" s="71">
        <v>11</v>
      </c>
      <c r="G102" s="71">
        <v>118</v>
      </c>
      <c r="H102" s="71">
        <v>129</v>
      </c>
      <c r="I102" s="99">
        <v>2.6191829773410213</v>
      </c>
      <c r="J102" s="71" t="s">
        <v>11</v>
      </c>
      <c r="K102" s="71"/>
      <c r="L102" s="71">
        <v>1</v>
      </c>
      <c r="M102" s="99">
        <v>2.0303744010395516E-2</v>
      </c>
      <c r="N102" s="71" t="s">
        <v>11</v>
      </c>
      <c r="O102" s="71"/>
      <c r="P102" s="71">
        <v>130</v>
      </c>
      <c r="Q102" s="99">
        <v>2.639486721351417</v>
      </c>
      <c r="R102" s="71" t="s">
        <v>11</v>
      </c>
    </row>
    <row r="103" spans="1:18" x14ac:dyDescent="0.2">
      <c r="A103" s="78" t="s">
        <v>820</v>
      </c>
      <c r="B103" s="61" t="s">
        <v>132</v>
      </c>
      <c r="C103" s="457" t="str">
        <f>VLOOKUP(B103,'201617'!$B$26:$C$351,2,0)</f>
        <v>WM</v>
      </c>
      <c r="D103" s="92" t="s">
        <v>11</v>
      </c>
      <c r="E103" s="71">
        <v>131.49600000000001</v>
      </c>
      <c r="F103" s="71">
        <v>943</v>
      </c>
      <c r="G103" s="71">
        <v>371</v>
      </c>
      <c r="H103" s="71">
        <v>1314</v>
      </c>
      <c r="I103" s="99">
        <v>9.99269939770031</v>
      </c>
      <c r="J103" s="71" t="s">
        <v>11</v>
      </c>
      <c r="K103" s="71"/>
      <c r="L103" s="71">
        <v>17</v>
      </c>
      <c r="M103" s="99">
        <v>0.12928149905700553</v>
      </c>
      <c r="N103" s="71" t="s">
        <v>11</v>
      </c>
      <c r="O103" s="71"/>
      <c r="P103" s="71">
        <v>1331</v>
      </c>
      <c r="Q103" s="99">
        <v>10.121980896757314</v>
      </c>
      <c r="R103" s="71" t="s">
        <v>11</v>
      </c>
    </row>
    <row r="104" spans="1:18" x14ac:dyDescent="0.2">
      <c r="A104" s="78" t="s">
        <v>903</v>
      </c>
      <c r="B104" s="61" t="s">
        <v>214</v>
      </c>
      <c r="C104" s="457" t="str">
        <f>VLOOKUP(B104,'201617'!$B$26:$C$351,2,0)</f>
        <v>L</v>
      </c>
      <c r="D104" s="92" t="s">
        <v>11</v>
      </c>
      <c r="E104" s="71">
        <v>129.43899999999999</v>
      </c>
      <c r="F104" s="71">
        <v>1949</v>
      </c>
      <c r="G104" s="71">
        <v>105</v>
      </c>
      <c r="H104" s="71">
        <v>2054</v>
      </c>
      <c r="I104" s="99">
        <v>15.868478588369813</v>
      </c>
      <c r="J104" s="71" t="s">
        <v>11</v>
      </c>
      <c r="K104" s="71"/>
      <c r="L104" s="71">
        <v>186</v>
      </c>
      <c r="M104" s="99">
        <v>1.4369703103392333</v>
      </c>
      <c r="N104" s="71" t="s">
        <v>11</v>
      </c>
      <c r="O104" s="71"/>
      <c r="P104" s="71">
        <v>2240</v>
      </c>
      <c r="Q104" s="99">
        <v>17.305448898709045</v>
      </c>
      <c r="R104" s="71" t="s">
        <v>11</v>
      </c>
    </row>
    <row r="105" spans="1:18" x14ac:dyDescent="0.2">
      <c r="A105" s="78" t="s">
        <v>861</v>
      </c>
      <c r="B105" s="61" t="s">
        <v>172</v>
      </c>
      <c r="C105" s="457" t="str">
        <f>VLOOKUP(B105,'201617'!$B$26:$C$351,2,0)</f>
        <v>EE</v>
      </c>
      <c r="D105" s="92" t="s">
        <v>11</v>
      </c>
      <c r="E105" s="71">
        <v>36.268999999999998</v>
      </c>
      <c r="F105" s="71">
        <v>91</v>
      </c>
      <c r="G105" s="71">
        <v>261</v>
      </c>
      <c r="H105" s="71">
        <v>352</v>
      </c>
      <c r="I105" s="99">
        <v>9.7052579337726446</v>
      </c>
      <c r="J105" s="71" t="s">
        <v>11</v>
      </c>
      <c r="K105" s="71"/>
      <c r="L105" s="71">
        <v>1</v>
      </c>
      <c r="M105" s="99">
        <v>2.7571755493672283E-2</v>
      </c>
      <c r="N105" s="71" t="s">
        <v>11</v>
      </c>
      <c r="O105" s="71"/>
      <c r="P105" s="71">
        <v>353</v>
      </c>
      <c r="Q105" s="99">
        <v>9.7328296892663158</v>
      </c>
      <c r="R105" s="71" t="s">
        <v>11</v>
      </c>
    </row>
    <row r="106" spans="1:18" x14ac:dyDescent="0.2">
      <c r="A106" s="78" t="s">
        <v>1004</v>
      </c>
      <c r="B106" s="61" t="s">
        <v>315</v>
      </c>
      <c r="C106" s="457" t="str">
        <f>VLOOKUP(B106,'201617'!$B$26:$C$351,2,0)</f>
        <v>SW</v>
      </c>
      <c r="D106" s="92" t="s">
        <v>11</v>
      </c>
      <c r="E106" s="71">
        <v>60.779000000000003</v>
      </c>
      <c r="F106" s="71">
        <v>72</v>
      </c>
      <c r="G106" s="71">
        <v>153</v>
      </c>
      <c r="H106" s="71">
        <v>225</v>
      </c>
      <c r="I106" s="99">
        <v>3.7019365241283992</v>
      </c>
      <c r="J106" s="71" t="s">
        <v>11</v>
      </c>
      <c r="K106" s="71"/>
      <c r="L106" s="71">
        <v>20</v>
      </c>
      <c r="M106" s="99">
        <v>0.32906102436696882</v>
      </c>
      <c r="N106" s="71" t="s">
        <v>11</v>
      </c>
      <c r="O106" s="71"/>
      <c r="P106" s="71">
        <v>245</v>
      </c>
      <c r="Q106" s="99">
        <v>4.0309975484953684</v>
      </c>
      <c r="R106" s="71" t="s">
        <v>11</v>
      </c>
    </row>
    <row r="107" spans="1:18" x14ac:dyDescent="0.2">
      <c r="A107" s="78" t="s">
        <v>1005</v>
      </c>
      <c r="B107" s="61" t="s">
        <v>316</v>
      </c>
      <c r="C107" s="457" t="str">
        <f>VLOOKUP(B107,'201617'!$B$26:$C$351,2,0)</f>
        <v>SW</v>
      </c>
      <c r="D107" s="92" t="s">
        <v>11</v>
      </c>
      <c r="E107" s="71">
        <v>38.314</v>
      </c>
      <c r="F107" s="71">
        <v>27</v>
      </c>
      <c r="G107" s="71">
        <v>68</v>
      </c>
      <c r="H107" s="71">
        <v>95</v>
      </c>
      <c r="I107" s="99">
        <v>2.4795114057524663</v>
      </c>
      <c r="J107" s="71" t="s">
        <v>11</v>
      </c>
      <c r="K107" s="71"/>
      <c r="L107" s="71">
        <v>33</v>
      </c>
      <c r="M107" s="99">
        <v>0.86130396199822523</v>
      </c>
      <c r="N107" s="71" t="s">
        <v>11</v>
      </c>
      <c r="O107" s="71"/>
      <c r="P107" s="71">
        <v>128</v>
      </c>
      <c r="Q107" s="99">
        <v>3.3408153677506918</v>
      </c>
      <c r="R107" s="71" t="s">
        <v>11</v>
      </c>
    </row>
    <row r="108" spans="1:18" x14ac:dyDescent="0.2">
      <c r="A108" s="78" t="s">
        <v>943</v>
      </c>
      <c r="B108" s="61" t="s">
        <v>254</v>
      </c>
      <c r="C108" s="457" t="str">
        <f>VLOOKUP(B108,'201617'!$B$26:$C$351,2,0)</f>
        <v>SE</v>
      </c>
      <c r="D108" s="92" t="s">
        <v>11</v>
      </c>
      <c r="E108" s="71">
        <v>48.603999999999999</v>
      </c>
      <c r="F108" s="71">
        <v>269</v>
      </c>
      <c r="G108" s="71">
        <v>220</v>
      </c>
      <c r="H108" s="71">
        <v>489</v>
      </c>
      <c r="I108" s="99">
        <v>10.060900337420788</v>
      </c>
      <c r="J108" s="71" t="s">
        <v>11</v>
      </c>
      <c r="K108" s="71"/>
      <c r="L108" s="71">
        <v>0</v>
      </c>
      <c r="M108" s="99">
        <v>0</v>
      </c>
      <c r="N108" s="71" t="s">
        <v>11</v>
      </c>
      <c r="O108" s="71"/>
      <c r="P108" s="71">
        <v>489</v>
      </c>
      <c r="Q108" s="99">
        <v>10.060900337420788</v>
      </c>
      <c r="R108" s="71" t="s">
        <v>11</v>
      </c>
    </row>
    <row r="109" spans="1:18" x14ac:dyDescent="0.2">
      <c r="A109" s="78" t="s">
        <v>1056</v>
      </c>
      <c r="B109" s="61" t="s">
        <v>173</v>
      </c>
      <c r="C109" s="457" t="str">
        <f>VLOOKUP(B109,'201617'!$B$26:$C$351,2,0)</f>
        <v>EE</v>
      </c>
      <c r="D109" s="92" t="s">
        <v>11</v>
      </c>
      <c r="E109" s="71">
        <v>59.243000000000002</v>
      </c>
      <c r="F109" s="71">
        <v>2</v>
      </c>
      <c r="G109" s="71">
        <v>86</v>
      </c>
      <c r="H109" s="71">
        <v>88</v>
      </c>
      <c r="I109" s="99">
        <v>1.4854075586989179</v>
      </c>
      <c r="J109" s="71" t="s">
        <v>11</v>
      </c>
      <c r="K109" s="71"/>
      <c r="L109" s="71">
        <v>181</v>
      </c>
      <c r="M109" s="99">
        <v>3.0552132741420928</v>
      </c>
      <c r="N109" s="71" t="s">
        <v>11</v>
      </c>
      <c r="O109" s="71"/>
      <c r="P109" s="71">
        <v>269</v>
      </c>
      <c r="Q109" s="99">
        <v>4.5406208328410109</v>
      </c>
      <c r="R109" s="71" t="s">
        <v>11</v>
      </c>
    </row>
    <row r="110" spans="1:18" x14ac:dyDescent="0.2">
      <c r="A110" s="78" t="s">
        <v>788</v>
      </c>
      <c r="B110" s="61" t="s">
        <v>100</v>
      </c>
      <c r="C110" s="457" t="str">
        <f>VLOOKUP(B110,'201617'!$B$26:$C$351,2,0)</f>
        <v>EM</v>
      </c>
      <c r="D110" s="92" t="s">
        <v>11</v>
      </c>
      <c r="E110" s="71">
        <v>61.77</v>
      </c>
      <c r="F110" s="71">
        <v>190</v>
      </c>
      <c r="G110" s="71">
        <v>275</v>
      </c>
      <c r="H110" s="71">
        <v>465</v>
      </c>
      <c r="I110" s="99">
        <v>7.5279261777561919</v>
      </c>
      <c r="J110" s="71" t="s">
        <v>11</v>
      </c>
      <c r="K110" s="71"/>
      <c r="L110" s="71">
        <v>17</v>
      </c>
      <c r="M110" s="99">
        <v>0.27521450542334464</v>
      </c>
      <c r="N110" s="71" t="s">
        <v>11</v>
      </c>
      <c r="O110" s="71"/>
      <c r="P110" s="71">
        <v>482</v>
      </c>
      <c r="Q110" s="99">
        <v>7.8031406831795369</v>
      </c>
      <c r="R110" s="71" t="s">
        <v>11</v>
      </c>
    </row>
    <row r="111" spans="1:18" x14ac:dyDescent="0.2">
      <c r="A111" s="78" t="s">
        <v>789</v>
      </c>
      <c r="B111" s="61" t="s">
        <v>101</v>
      </c>
      <c r="C111" s="457" t="str">
        <f>VLOOKUP(B111,'201617'!$B$26:$C$351,2,0)</f>
        <v>EM</v>
      </c>
      <c r="D111" s="92" t="s">
        <v>11</v>
      </c>
      <c r="E111" s="71">
        <v>36.584000000000003</v>
      </c>
      <c r="F111" s="71">
        <v>113</v>
      </c>
      <c r="G111" s="71">
        <v>129</v>
      </c>
      <c r="H111" s="71">
        <v>242</v>
      </c>
      <c r="I111" s="99">
        <v>6.6149136234419412</v>
      </c>
      <c r="J111" s="71" t="s">
        <v>11</v>
      </c>
      <c r="K111" s="71"/>
      <c r="L111" s="71">
        <v>28</v>
      </c>
      <c r="M111" s="99">
        <v>0.7653619068445221</v>
      </c>
      <c r="N111" s="71" t="s">
        <v>11</v>
      </c>
      <c r="O111" s="71"/>
      <c r="P111" s="71">
        <v>270</v>
      </c>
      <c r="Q111" s="99">
        <v>7.3802755302864638</v>
      </c>
      <c r="R111" s="71" t="s">
        <v>11</v>
      </c>
    </row>
    <row r="112" spans="1:18" s="115" customFormat="1" x14ac:dyDescent="0.2">
      <c r="A112" s="78" t="s">
        <v>758</v>
      </c>
      <c r="B112" s="118" t="s">
        <v>70</v>
      </c>
      <c r="C112" s="457" t="str">
        <f>VLOOKUP(B112,'201617'!$B$26:$C$351,2,0)</f>
        <v>YH</v>
      </c>
      <c r="D112" s="93" t="s">
        <v>11</v>
      </c>
      <c r="E112" s="71">
        <v>145.99799999999999</v>
      </c>
      <c r="F112" s="113">
        <v>198</v>
      </c>
      <c r="G112" s="113">
        <v>195</v>
      </c>
      <c r="H112" s="113">
        <v>393</v>
      </c>
      <c r="I112" s="114">
        <v>2.6918176961328237</v>
      </c>
      <c r="J112" s="113">
        <v>1</v>
      </c>
      <c r="K112" s="113"/>
      <c r="L112" s="113">
        <v>89</v>
      </c>
      <c r="M112" s="114">
        <v>0.60959739174509242</v>
      </c>
      <c r="N112" s="113">
        <v>1</v>
      </c>
      <c r="O112" s="113"/>
      <c r="P112" s="113">
        <v>482</v>
      </c>
      <c r="Q112" s="114">
        <v>3.3014150878779165</v>
      </c>
      <c r="R112" s="113">
        <v>1</v>
      </c>
    </row>
    <row r="113" spans="1:18" x14ac:dyDescent="0.2">
      <c r="A113" s="78" t="s">
        <v>821</v>
      </c>
      <c r="B113" s="61" t="s">
        <v>133</v>
      </c>
      <c r="C113" s="457" t="str">
        <f>VLOOKUP(B113,'201617'!$B$26:$C$351,2,0)</f>
        <v>WM</v>
      </c>
      <c r="D113" s="92" t="s">
        <v>11</v>
      </c>
      <c r="E113" s="71">
        <v>48.695999999999998</v>
      </c>
      <c r="F113" s="71">
        <v>15</v>
      </c>
      <c r="G113" s="71">
        <v>40</v>
      </c>
      <c r="H113" s="71">
        <v>55</v>
      </c>
      <c r="I113" s="99">
        <v>1.1294562181698702</v>
      </c>
      <c r="J113" s="71" t="s">
        <v>11</v>
      </c>
      <c r="K113" s="71"/>
      <c r="L113" s="71">
        <v>15</v>
      </c>
      <c r="M113" s="99">
        <v>0.30803351404632823</v>
      </c>
      <c r="N113" s="71" t="s">
        <v>11</v>
      </c>
      <c r="O113" s="71"/>
      <c r="P113" s="71">
        <v>70</v>
      </c>
      <c r="Q113" s="99">
        <v>1.4374897322161986</v>
      </c>
      <c r="R113" s="71" t="s">
        <v>11</v>
      </c>
    </row>
    <row r="114" spans="1:18" x14ac:dyDescent="0.2">
      <c r="A114" s="78" t="s">
        <v>944</v>
      </c>
      <c r="B114" s="61" t="s">
        <v>255</v>
      </c>
      <c r="C114" s="457" t="str">
        <f>VLOOKUP(B114,'201617'!$B$26:$C$351,2,0)</f>
        <v>SE</v>
      </c>
      <c r="D114" s="92" t="s">
        <v>11</v>
      </c>
      <c r="E114" s="71">
        <v>46.119</v>
      </c>
      <c r="F114" s="71">
        <v>102</v>
      </c>
      <c r="G114" s="71">
        <v>227</v>
      </c>
      <c r="H114" s="71">
        <v>329</v>
      </c>
      <c r="I114" s="99">
        <v>7.1337192913983394</v>
      </c>
      <c r="J114" s="71" t="s">
        <v>11</v>
      </c>
      <c r="K114" s="71"/>
      <c r="L114" s="71">
        <v>132</v>
      </c>
      <c r="M114" s="99">
        <v>2.862160931503285</v>
      </c>
      <c r="N114" s="71" t="s">
        <v>11</v>
      </c>
      <c r="O114" s="71"/>
      <c r="P114" s="71">
        <v>461</v>
      </c>
      <c r="Q114" s="99">
        <v>9.9958802229016239</v>
      </c>
      <c r="R114" s="71" t="s">
        <v>11</v>
      </c>
    </row>
    <row r="115" spans="1:18" x14ac:dyDescent="0.2">
      <c r="A115" s="78" t="s">
        <v>945</v>
      </c>
      <c r="B115" s="61" t="s">
        <v>256</v>
      </c>
      <c r="C115" s="457" t="str">
        <f>VLOOKUP(B115,'201617'!$B$26:$C$351,2,0)</f>
        <v>SE</v>
      </c>
      <c r="D115" s="92" t="s">
        <v>11</v>
      </c>
      <c r="E115" s="71">
        <v>53.997999999999998</v>
      </c>
      <c r="F115" s="71">
        <v>3</v>
      </c>
      <c r="G115" s="71">
        <v>119</v>
      </c>
      <c r="H115" s="71">
        <v>122</v>
      </c>
      <c r="I115" s="99">
        <v>2.2593429386273565</v>
      </c>
      <c r="J115" s="71" t="s">
        <v>11</v>
      </c>
      <c r="K115" s="71"/>
      <c r="L115" s="71">
        <v>1</v>
      </c>
      <c r="M115" s="99">
        <v>1.8519204414978334E-2</v>
      </c>
      <c r="N115" s="71" t="s">
        <v>11</v>
      </c>
      <c r="O115" s="71"/>
      <c r="P115" s="71">
        <v>123</v>
      </c>
      <c r="Q115" s="99">
        <v>2.2778621430423351</v>
      </c>
      <c r="R115" s="71" t="s">
        <v>11</v>
      </c>
    </row>
    <row r="116" spans="1:18" x14ac:dyDescent="0.2">
      <c r="A116" s="78" t="s">
        <v>725</v>
      </c>
      <c r="B116" s="61" t="s">
        <v>37</v>
      </c>
      <c r="C116" s="457" t="str">
        <f>VLOOKUP(B116,'201617'!$B$26:$C$351,2,0)</f>
        <v>NW</v>
      </c>
      <c r="D116" s="92" t="s">
        <v>11</v>
      </c>
      <c r="E116" s="71">
        <v>23.356999999999999</v>
      </c>
      <c r="F116" s="71">
        <v>3</v>
      </c>
      <c r="G116" s="71">
        <v>79</v>
      </c>
      <c r="H116" s="71">
        <v>82</v>
      </c>
      <c r="I116" s="99">
        <v>3.5107248362375305</v>
      </c>
      <c r="J116" s="71" t="s">
        <v>11</v>
      </c>
      <c r="K116" s="71"/>
      <c r="L116" s="71">
        <v>5</v>
      </c>
      <c r="M116" s="99">
        <v>0.21406858757545918</v>
      </c>
      <c r="N116" s="71" t="s">
        <v>11</v>
      </c>
      <c r="O116" s="71"/>
      <c r="P116" s="71">
        <v>87</v>
      </c>
      <c r="Q116" s="99">
        <v>3.7247934238129896</v>
      </c>
      <c r="R116" s="71" t="s">
        <v>11</v>
      </c>
    </row>
    <row r="117" spans="1:18" x14ac:dyDescent="0.2">
      <c r="A117" s="78" t="s">
        <v>946</v>
      </c>
      <c r="B117" s="61" t="s">
        <v>257</v>
      </c>
      <c r="C117" s="457" t="str">
        <f>VLOOKUP(B117,'201617'!$B$26:$C$351,2,0)</f>
        <v>SE</v>
      </c>
      <c r="D117" s="92" t="s">
        <v>11</v>
      </c>
      <c r="E117" s="71">
        <v>53.631</v>
      </c>
      <c r="F117" s="71">
        <v>81</v>
      </c>
      <c r="G117" s="71">
        <v>162</v>
      </c>
      <c r="H117" s="71">
        <v>243</v>
      </c>
      <c r="I117" s="99">
        <v>4.5309615707333446</v>
      </c>
      <c r="J117" s="71" t="s">
        <v>11</v>
      </c>
      <c r="K117" s="71"/>
      <c r="L117" s="71">
        <v>1</v>
      </c>
      <c r="M117" s="99">
        <v>1.8645932389849153E-2</v>
      </c>
      <c r="N117" s="71" t="s">
        <v>11</v>
      </c>
      <c r="O117" s="71"/>
      <c r="P117" s="71">
        <v>244</v>
      </c>
      <c r="Q117" s="99">
        <v>4.5496075031231937</v>
      </c>
      <c r="R117" s="71" t="s">
        <v>11</v>
      </c>
    </row>
    <row r="118" spans="1:18" x14ac:dyDescent="0.2">
      <c r="A118" s="78" t="s">
        <v>904</v>
      </c>
      <c r="B118" s="61" t="s">
        <v>215</v>
      </c>
      <c r="C118" s="457" t="str">
        <f>VLOOKUP(B118,'201617'!$B$26:$C$351,2,0)</f>
        <v>L</v>
      </c>
      <c r="D118" s="92" t="s">
        <v>11</v>
      </c>
      <c r="E118" s="71">
        <v>126.545</v>
      </c>
      <c r="F118" s="71">
        <v>111</v>
      </c>
      <c r="G118" s="71">
        <v>354</v>
      </c>
      <c r="H118" s="71">
        <v>465</v>
      </c>
      <c r="I118" s="99">
        <v>3.6745821644474299</v>
      </c>
      <c r="J118" s="71" t="s">
        <v>11</v>
      </c>
      <c r="K118" s="71"/>
      <c r="L118" s="71">
        <v>0</v>
      </c>
      <c r="M118" s="99">
        <v>0</v>
      </c>
      <c r="N118" s="71" t="s">
        <v>11</v>
      </c>
      <c r="O118" s="71"/>
      <c r="P118" s="71">
        <v>465</v>
      </c>
      <c r="Q118" s="99">
        <v>3.6745821644474299</v>
      </c>
      <c r="R118" s="71" t="s">
        <v>11</v>
      </c>
    </row>
    <row r="119" spans="1:18" x14ac:dyDescent="0.2">
      <c r="A119" s="78" t="s">
        <v>863</v>
      </c>
      <c r="B119" s="61" t="s">
        <v>174</v>
      </c>
      <c r="C119" s="457" t="str">
        <f>VLOOKUP(B119,'201617'!$B$26:$C$351,2,0)</f>
        <v>EE</v>
      </c>
      <c r="D119" s="92" t="s">
        <v>11</v>
      </c>
      <c r="E119" s="71">
        <v>53.603999999999999</v>
      </c>
      <c r="F119" s="71">
        <v>338</v>
      </c>
      <c r="G119" s="71">
        <v>0</v>
      </c>
      <c r="H119" s="71">
        <v>338</v>
      </c>
      <c r="I119" s="99">
        <v>6.3054995895828672</v>
      </c>
      <c r="J119" s="71" t="s">
        <v>11</v>
      </c>
      <c r="K119" s="71"/>
      <c r="L119" s="71">
        <v>277</v>
      </c>
      <c r="M119" s="99">
        <v>5.1675248115812256</v>
      </c>
      <c r="N119" s="71" t="s">
        <v>11</v>
      </c>
      <c r="O119" s="71"/>
      <c r="P119" s="71">
        <v>615</v>
      </c>
      <c r="Q119" s="99">
        <v>11.473024401164093</v>
      </c>
      <c r="R119" s="71" t="s">
        <v>11</v>
      </c>
    </row>
    <row r="120" spans="1:18" x14ac:dyDescent="0.2">
      <c r="A120" s="78" t="s">
        <v>947</v>
      </c>
      <c r="B120" s="61" t="s">
        <v>258</v>
      </c>
      <c r="C120" s="457" t="str">
        <f>VLOOKUP(B120,'201617'!$B$26:$C$351,2,0)</f>
        <v>SE</v>
      </c>
      <c r="D120" s="92" t="s">
        <v>11</v>
      </c>
      <c r="E120" s="71">
        <v>30.849</v>
      </c>
      <c r="F120" s="71">
        <v>126</v>
      </c>
      <c r="G120" s="71">
        <v>78</v>
      </c>
      <c r="H120" s="71">
        <v>204</v>
      </c>
      <c r="I120" s="99">
        <v>6.6128561703782944</v>
      </c>
      <c r="J120" s="71" t="s">
        <v>11</v>
      </c>
      <c r="K120" s="71"/>
      <c r="L120" s="71">
        <v>1</v>
      </c>
      <c r="M120" s="99">
        <v>3.2415961619501443E-2</v>
      </c>
      <c r="N120" s="71" t="s">
        <v>11</v>
      </c>
      <c r="O120" s="71"/>
      <c r="P120" s="71">
        <v>205</v>
      </c>
      <c r="Q120" s="99">
        <v>6.6452721319977961</v>
      </c>
      <c r="R120" s="71" t="s">
        <v>11</v>
      </c>
    </row>
    <row r="121" spans="1:18" x14ac:dyDescent="0.2">
      <c r="A121" s="78" t="s">
        <v>790</v>
      </c>
      <c r="B121" s="61" t="s">
        <v>102</v>
      </c>
      <c r="C121" s="457" t="str">
        <f>VLOOKUP(B121,'201617'!$B$26:$C$351,2,0)</f>
        <v>EM</v>
      </c>
      <c r="D121" s="92" t="s">
        <v>11</v>
      </c>
      <c r="E121" s="71">
        <v>49.906999999999996</v>
      </c>
      <c r="F121" s="71">
        <v>28</v>
      </c>
      <c r="G121" s="71">
        <v>178</v>
      </c>
      <c r="H121" s="71">
        <v>206</v>
      </c>
      <c r="I121" s="99">
        <v>4.1276774801130101</v>
      </c>
      <c r="J121" s="71" t="s">
        <v>11</v>
      </c>
      <c r="K121" s="71"/>
      <c r="L121" s="71">
        <v>17</v>
      </c>
      <c r="M121" s="99">
        <v>0.34063357845592807</v>
      </c>
      <c r="N121" s="71" t="s">
        <v>11</v>
      </c>
      <c r="O121" s="71"/>
      <c r="P121" s="71">
        <v>223</v>
      </c>
      <c r="Q121" s="99">
        <v>4.468311058568939</v>
      </c>
      <c r="R121" s="71" t="s">
        <v>11</v>
      </c>
    </row>
    <row r="122" spans="1:18" x14ac:dyDescent="0.2">
      <c r="A122" s="78" t="s">
        <v>1006</v>
      </c>
      <c r="B122" s="61" t="s">
        <v>317</v>
      </c>
      <c r="C122" s="457" t="str">
        <f>VLOOKUP(B122,'201617'!$B$26:$C$351,2,0)</f>
        <v>SW</v>
      </c>
      <c r="D122" s="92" t="s">
        <v>11</v>
      </c>
      <c r="E122" s="71">
        <v>50.539000000000001</v>
      </c>
      <c r="F122" s="71">
        <v>64</v>
      </c>
      <c r="G122" s="71">
        <v>106</v>
      </c>
      <c r="H122" s="71">
        <v>170</v>
      </c>
      <c r="I122" s="99">
        <v>3.3637388947149724</v>
      </c>
      <c r="J122" s="71" t="s">
        <v>11</v>
      </c>
      <c r="K122" s="71"/>
      <c r="L122" s="71">
        <v>22</v>
      </c>
      <c r="M122" s="99">
        <v>0.43530738637487881</v>
      </c>
      <c r="N122" s="71" t="s">
        <v>11</v>
      </c>
      <c r="O122" s="71"/>
      <c r="P122" s="71">
        <v>192</v>
      </c>
      <c r="Q122" s="99">
        <v>3.7990462810898511</v>
      </c>
      <c r="R122" s="71" t="s">
        <v>11</v>
      </c>
    </row>
    <row r="123" spans="1:18" x14ac:dyDescent="0.2">
      <c r="A123" s="78" t="s">
        <v>948</v>
      </c>
      <c r="B123" s="61" t="s">
        <v>259</v>
      </c>
      <c r="C123" s="457" t="str">
        <f>VLOOKUP(B123,'201617'!$B$26:$C$351,2,0)</f>
        <v>SE</v>
      </c>
      <c r="D123" s="92" t="s">
        <v>11</v>
      </c>
      <c r="E123" s="71">
        <v>47.960999999999999</v>
      </c>
      <c r="F123" s="71">
        <v>24</v>
      </c>
      <c r="G123" s="71">
        <v>49</v>
      </c>
      <c r="H123" s="71">
        <v>73</v>
      </c>
      <c r="I123" s="99">
        <v>1.5220700152207003</v>
      </c>
      <c r="J123" s="71" t="s">
        <v>11</v>
      </c>
      <c r="K123" s="71"/>
      <c r="L123" s="71">
        <v>0</v>
      </c>
      <c r="M123" s="99">
        <v>0</v>
      </c>
      <c r="N123" s="71" t="s">
        <v>11</v>
      </c>
      <c r="O123" s="71"/>
      <c r="P123" s="71">
        <v>73</v>
      </c>
      <c r="Q123" s="99">
        <v>1.5220700152207003</v>
      </c>
      <c r="R123" s="71" t="s">
        <v>11</v>
      </c>
    </row>
    <row r="124" spans="1:18" x14ac:dyDescent="0.2">
      <c r="A124" s="78" t="s">
        <v>864</v>
      </c>
      <c r="B124" s="61" t="s">
        <v>175</v>
      </c>
      <c r="C124" s="457" t="str">
        <f>VLOOKUP(B124,'201617'!$B$26:$C$351,2,0)</f>
        <v>EE</v>
      </c>
      <c r="D124" s="92" t="s">
        <v>11</v>
      </c>
      <c r="E124" s="71">
        <v>41.914000000000001</v>
      </c>
      <c r="F124" s="71">
        <v>37</v>
      </c>
      <c r="G124" s="71">
        <v>16</v>
      </c>
      <c r="H124" s="71">
        <v>53</v>
      </c>
      <c r="I124" s="99">
        <v>1.2644939638307009</v>
      </c>
      <c r="J124" s="71" t="s">
        <v>11</v>
      </c>
      <c r="K124" s="71"/>
      <c r="L124" s="71">
        <v>1</v>
      </c>
      <c r="M124" s="99">
        <v>2.3858376676050962E-2</v>
      </c>
      <c r="N124" s="71" t="s">
        <v>11</v>
      </c>
      <c r="O124" s="71"/>
      <c r="P124" s="71">
        <v>54</v>
      </c>
      <c r="Q124" s="99">
        <v>1.2883523405067518</v>
      </c>
      <c r="R124" s="71" t="s">
        <v>11</v>
      </c>
    </row>
    <row r="125" spans="1:18" x14ac:dyDescent="0.2">
      <c r="A125" s="78" t="s">
        <v>865</v>
      </c>
      <c r="B125" s="61" t="s">
        <v>176</v>
      </c>
      <c r="C125" s="457" t="str">
        <f>VLOOKUP(B125,'201617'!$B$26:$C$351,2,0)</f>
        <v>EE</v>
      </c>
      <c r="D125" s="92" t="s">
        <v>11</v>
      </c>
      <c r="E125" s="71">
        <v>25.893999999999998</v>
      </c>
      <c r="F125" s="71">
        <v>27</v>
      </c>
      <c r="G125" s="71">
        <v>141</v>
      </c>
      <c r="H125" s="71">
        <v>168</v>
      </c>
      <c r="I125" s="99">
        <v>6.4879894956360555</v>
      </c>
      <c r="J125" s="71" t="s">
        <v>11</v>
      </c>
      <c r="K125" s="71"/>
      <c r="L125" s="71">
        <v>2</v>
      </c>
      <c r="M125" s="99">
        <v>7.7237970186143506E-2</v>
      </c>
      <c r="N125" s="71" t="s">
        <v>11</v>
      </c>
      <c r="O125" s="71"/>
      <c r="P125" s="71">
        <v>170</v>
      </c>
      <c r="Q125" s="99">
        <v>6.5652274658221987</v>
      </c>
      <c r="R125" s="71" t="s">
        <v>11</v>
      </c>
    </row>
    <row r="126" spans="1:18" x14ac:dyDescent="0.2">
      <c r="A126" s="78" t="s">
        <v>1007</v>
      </c>
      <c r="B126" s="61" t="s">
        <v>318</v>
      </c>
      <c r="C126" s="457" t="str">
        <f>VLOOKUP(B126,'201617'!$B$26:$C$351,2,0)</f>
        <v>SW</v>
      </c>
      <c r="D126" s="92" t="s">
        <v>11</v>
      </c>
      <c r="E126" s="71">
        <v>35.100999999999999</v>
      </c>
      <c r="F126" s="71">
        <v>49</v>
      </c>
      <c r="G126" s="71">
        <v>129</v>
      </c>
      <c r="H126" s="71">
        <v>178</v>
      </c>
      <c r="I126" s="99">
        <v>5.0710805959944159</v>
      </c>
      <c r="J126" s="71" t="s">
        <v>11</v>
      </c>
      <c r="K126" s="71"/>
      <c r="L126" s="71">
        <v>36</v>
      </c>
      <c r="M126" s="99">
        <v>1.025611805931455</v>
      </c>
      <c r="N126" s="71" t="s">
        <v>11</v>
      </c>
      <c r="O126" s="71"/>
      <c r="P126" s="71">
        <v>214</v>
      </c>
      <c r="Q126" s="99">
        <v>6.0966924019258713</v>
      </c>
      <c r="R126" s="71" t="s">
        <v>11</v>
      </c>
    </row>
    <row r="127" spans="1:18" x14ac:dyDescent="0.2">
      <c r="A127" s="78" t="s">
        <v>726</v>
      </c>
      <c r="B127" s="61" t="s">
        <v>38</v>
      </c>
      <c r="C127" s="457" t="str">
        <f>VLOOKUP(B127,'201617'!$B$26:$C$351,2,0)</f>
        <v>NW</v>
      </c>
      <c r="D127" s="92" t="s">
        <v>11</v>
      </c>
      <c r="E127" s="71">
        <v>35.545000000000002</v>
      </c>
      <c r="F127" s="71">
        <v>24</v>
      </c>
      <c r="G127" s="71">
        <v>30</v>
      </c>
      <c r="H127" s="71">
        <v>54</v>
      </c>
      <c r="I127" s="99">
        <v>1.5192010128006752</v>
      </c>
      <c r="J127" s="71" t="s">
        <v>11</v>
      </c>
      <c r="K127" s="71"/>
      <c r="L127" s="71">
        <v>5</v>
      </c>
      <c r="M127" s="99">
        <v>0.14066676044450696</v>
      </c>
      <c r="N127" s="71" t="s">
        <v>11</v>
      </c>
      <c r="O127" s="71"/>
      <c r="P127" s="71">
        <v>59</v>
      </c>
      <c r="Q127" s="99">
        <v>1.6598677732451821</v>
      </c>
      <c r="R127" s="71" t="s">
        <v>11</v>
      </c>
    </row>
    <row r="128" spans="1:18" x14ac:dyDescent="0.2">
      <c r="A128" s="78" t="s">
        <v>1055</v>
      </c>
      <c r="B128" s="61" t="s">
        <v>13</v>
      </c>
      <c r="C128" s="457" t="str">
        <f>VLOOKUP(B128,'201617'!$B$26:$C$351,2,0)</f>
        <v>NE</v>
      </c>
      <c r="D128" s="92" t="s">
        <v>11</v>
      </c>
      <c r="E128" s="71">
        <v>90.143000000000001</v>
      </c>
      <c r="F128" s="71">
        <v>2584</v>
      </c>
      <c r="G128" s="71">
        <v>1087</v>
      </c>
      <c r="H128" s="71">
        <v>3671</v>
      </c>
      <c r="I128" s="99">
        <v>40.724182687507628</v>
      </c>
      <c r="J128" s="71" t="s">
        <v>11</v>
      </c>
      <c r="K128" s="71"/>
      <c r="L128" s="71">
        <v>0</v>
      </c>
      <c r="M128" s="99">
        <v>0</v>
      </c>
      <c r="N128" s="71" t="s">
        <v>11</v>
      </c>
      <c r="O128" s="71"/>
      <c r="P128" s="71">
        <v>3671</v>
      </c>
      <c r="Q128" s="99">
        <v>40.724182687507628</v>
      </c>
      <c r="R128" s="71" t="s">
        <v>11</v>
      </c>
    </row>
    <row r="129" spans="1:18" x14ac:dyDescent="0.2">
      <c r="A129" s="78" t="s">
        <v>791</v>
      </c>
      <c r="B129" s="61" t="s">
        <v>103</v>
      </c>
      <c r="C129" s="457" t="str">
        <f>VLOOKUP(B129,'201617'!$B$26:$C$351,2,0)</f>
        <v>EM</v>
      </c>
      <c r="D129" s="92" t="s">
        <v>11</v>
      </c>
      <c r="E129" s="71">
        <v>50.396999999999998</v>
      </c>
      <c r="F129" s="71">
        <v>37</v>
      </c>
      <c r="G129" s="71">
        <v>194</v>
      </c>
      <c r="H129" s="71">
        <v>231</v>
      </c>
      <c r="I129" s="99">
        <v>4.5836061670337518</v>
      </c>
      <c r="J129" s="71" t="s">
        <v>11</v>
      </c>
      <c r="K129" s="71"/>
      <c r="L129" s="71">
        <v>21</v>
      </c>
      <c r="M129" s="99">
        <v>0.4166914697303411</v>
      </c>
      <c r="N129" s="71" t="s">
        <v>11</v>
      </c>
      <c r="O129" s="71"/>
      <c r="P129" s="71">
        <v>252</v>
      </c>
      <c r="Q129" s="99">
        <v>5.0002976367640937</v>
      </c>
      <c r="R129" s="71" t="s">
        <v>11</v>
      </c>
    </row>
    <row r="130" spans="1:18" x14ac:dyDescent="0.2">
      <c r="A130" s="78" t="s">
        <v>1008</v>
      </c>
      <c r="B130" s="61" t="s">
        <v>319</v>
      </c>
      <c r="C130" s="457" t="str">
        <f>VLOOKUP(B130,'201617'!$B$26:$C$351,2,0)</f>
        <v>SW</v>
      </c>
      <c r="D130" s="92" t="s">
        <v>11</v>
      </c>
      <c r="E130" s="71">
        <v>52.470999999999997</v>
      </c>
      <c r="F130" s="71">
        <v>77</v>
      </c>
      <c r="G130" s="71">
        <v>314</v>
      </c>
      <c r="H130" s="71">
        <v>391</v>
      </c>
      <c r="I130" s="99">
        <v>7.4517352442301465</v>
      </c>
      <c r="J130" s="71" t="s">
        <v>11</v>
      </c>
      <c r="K130" s="71"/>
      <c r="L130" s="71">
        <v>125</v>
      </c>
      <c r="M130" s="99">
        <v>2.3822683005850851</v>
      </c>
      <c r="N130" s="71" t="s">
        <v>11</v>
      </c>
      <c r="O130" s="71"/>
      <c r="P130" s="71">
        <v>516</v>
      </c>
      <c r="Q130" s="99">
        <v>9.8340035448152321</v>
      </c>
      <c r="R130" s="71" t="s">
        <v>11</v>
      </c>
    </row>
    <row r="131" spans="1:18" x14ac:dyDescent="0.2">
      <c r="A131" s="78" t="s">
        <v>949</v>
      </c>
      <c r="B131" s="61" t="s">
        <v>260</v>
      </c>
      <c r="C131" s="457" t="str">
        <f>VLOOKUP(B131,'201617'!$B$26:$C$351,2,0)</f>
        <v>SE</v>
      </c>
      <c r="D131" s="92" t="s">
        <v>11</v>
      </c>
      <c r="E131" s="71">
        <v>36.314</v>
      </c>
      <c r="F131" s="71">
        <v>92</v>
      </c>
      <c r="G131" s="71">
        <v>272</v>
      </c>
      <c r="H131" s="71">
        <v>364</v>
      </c>
      <c r="I131" s="99">
        <v>10.023682326375502</v>
      </c>
      <c r="J131" s="71" t="s">
        <v>11</v>
      </c>
      <c r="K131" s="71"/>
      <c r="L131" s="71">
        <v>0</v>
      </c>
      <c r="M131" s="99">
        <v>0</v>
      </c>
      <c r="N131" s="71" t="s">
        <v>11</v>
      </c>
      <c r="O131" s="71"/>
      <c r="P131" s="71">
        <v>364</v>
      </c>
      <c r="Q131" s="99">
        <v>10.023682326375502</v>
      </c>
      <c r="R131" s="71" t="s">
        <v>11</v>
      </c>
    </row>
    <row r="132" spans="1:18" x14ac:dyDescent="0.2">
      <c r="A132" s="78" t="s">
        <v>950</v>
      </c>
      <c r="B132" s="61" t="s">
        <v>261</v>
      </c>
      <c r="C132" s="457" t="str">
        <f>VLOOKUP(B132,'201617'!$B$26:$C$351,2,0)</f>
        <v>SE</v>
      </c>
      <c r="D132" s="92" t="s">
        <v>11</v>
      </c>
      <c r="E132" s="71">
        <v>41.802999999999997</v>
      </c>
      <c r="F132" s="71">
        <v>76</v>
      </c>
      <c r="G132" s="71">
        <v>122</v>
      </c>
      <c r="H132" s="71">
        <v>198</v>
      </c>
      <c r="I132" s="99">
        <v>4.7365021649163941</v>
      </c>
      <c r="J132" s="71" t="s">
        <v>11</v>
      </c>
      <c r="K132" s="71"/>
      <c r="L132" s="71">
        <v>0</v>
      </c>
      <c r="M132" s="99">
        <v>0</v>
      </c>
      <c r="N132" s="71" t="s">
        <v>11</v>
      </c>
      <c r="O132" s="71"/>
      <c r="P132" s="71">
        <v>198</v>
      </c>
      <c r="Q132" s="99">
        <v>4.7365021649163941</v>
      </c>
      <c r="R132" s="71" t="s">
        <v>11</v>
      </c>
    </row>
    <row r="133" spans="1:18" x14ac:dyDescent="0.2">
      <c r="A133" s="78" t="s">
        <v>866</v>
      </c>
      <c r="B133" s="61" t="s">
        <v>177</v>
      </c>
      <c r="C133" s="457" t="str">
        <f>VLOOKUP(B133,'201617'!$B$26:$C$351,2,0)</f>
        <v>EE</v>
      </c>
      <c r="D133" s="92" t="s">
        <v>11</v>
      </c>
      <c r="E133" s="71">
        <v>43.106999999999999</v>
      </c>
      <c r="F133" s="71">
        <v>14</v>
      </c>
      <c r="G133" s="71">
        <v>159</v>
      </c>
      <c r="H133" s="71">
        <v>173</v>
      </c>
      <c r="I133" s="99">
        <v>4.0132693066091356</v>
      </c>
      <c r="J133" s="71" t="s">
        <v>11</v>
      </c>
      <c r="K133" s="71"/>
      <c r="L133" s="71">
        <v>91</v>
      </c>
      <c r="M133" s="99">
        <v>2.1110260514533601</v>
      </c>
      <c r="N133" s="71" t="s">
        <v>11</v>
      </c>
      <c r="O133" s="71"/>
      <c r="P133" s="71">
        <v>264</v>
      </c>
      <c r="Q133" s="99">
        <v>6.1242953580624961</v>
      </c>
      <c r="R133" s="71" t="s">
        <v>11</v>
      </c>
    </row>
    <row r="134" spans="1:18" x14ac:dyDescent="0.2">
      <c r="A134" s="78" t="s">
        <v>905</v>
      </c>
      <c r="B134" s="61" t="s">
        <v>216</v>
      </c>
      <c r="C134" s="457" t="str">
        <f>VLOOKUP(B134,'201617'!$B$26:$C$351,2,0)</f>
        <v>L</v>
      </c>
      <c r="D134" s="92" t="s">
        <v>11</v>
      </c>
      <c r="E134" s="71">
        <v>106.973</v>
      </c>
      <c r="F134" s="71">
        <v>1089</v>
      </c>
      <c r="G134" s="71">
        <v>889</v>
      </c>
      <c r="H134" s="71">
        <v>1978</v>
      </c>
      <c r="I134" s="99">
        <v>18.490647172651045</v>
      </c>
      <c r="J134" s="71" t="s">
        <v>11</v>
      </c>
      <c r="K134" s="71"/>
      <c r="L134" s="71">
        <v>0</v>
      </c>
      <c r="M134" s="99">
        <v>0</v>
      </c>
      <c r="N134" s="71" t="s">
        <v>11</v>
      </c>
      <c r="O134" s="71"/>
      <c r="P134" s="71">
        <v>1978</v>
      </c>
      <c r="Q134" s="99">
        <v>18.490647172651045</v>
      </c>
      <c r="R134" s="71" t="s">
        <v>11</v>
      </c>
    </row>
    <row r="135" spans="1:18" x14ac:dyDescent="0.2">
      <c r="A135" s="78" t="s">
        <v>951</v>
      </c>
      <c r="B135" s="61" t="s">
        <v>262</v>
      </c>
      <c r="C135" s="457" t="str">
        <f>VLOOKUP(B135,'201617'!$B$26:$C$351,2,0)</f>
        <v>SE</v>
      </c>
      <c r="D135" s="92" t="s">
        <v>11</v>
      </c>
      <c r="E135" s="71">
        <v>55.658999999999999</v>
      </c>
      <c r="F135" s="71">
        <v>220</v>
      </c>
      <c r="G135" s="71">
        <v>283</v>
      </c>
      <c r="H135" s="71">
        <v>503</v>
      </c>
      <c r="I135" s="99">
        <v>9.037172784275679</v>
      </c>
      <c r="J135" s="71" t="s">
        <v>11</v>
      </c>
      <c r="K135" s="71"/>
      <c r="L135" s="71">
        <v>1</v>
      </c>
      <c r="M135" s="99">
        <v>1.7966546290806518E-2</v>
      </c>
      <c r="N135" s="71" t="s">
        <v>11</v>
      </c>
      <c r="O135" s="71"/>
      <c r="P135" s="71">
        <v>504</v>
      </c>
      <c r="Q135" s="99">
        <v>9.0551393305664849</v>
      </c>
      <c r="R135" s="71" t="s">
        <v>11</v>
      </c>
    </row>
    <row r="136" spans="1:18" x14ac:dyDescent="0.2">
      <c r="A136" s="78" t="s">
        <v>906</v>
      </c>
      <c r="B136" s="61" t="s">
        <v>217</v>
      </c>
      <c r="C136" s="457" t="str">
        <f>VLOOKUP(B136,'201617'!$B$26:$C$351,2,0)</f>
        <v>L</v>
      </c>
      <c r="D136" s="92" t="s">
        <v>11</v>
      </c>
      <c r="E136" s="71">
        <v>108.34099999999999</v>
      </c>
      <c r="F136" s="71">
        <v>619</v>
      </c>
      <c r="G136" s="71">
        <v>219</v>
      </c>
      <c r="H136" s="71">
        <v>838</v>
      </c>
      <c r="I136" s="99">
        <v>7.7348372269039425</v>
      </c>
      <c r="J136" s="71" t="s">
        <v>11</v>
      </c>
      <c r="K136" s="71"/>
      <c r="L136" s="71">
        <v>98</v>
      </c>
      <c r="M136" s="99">
        <v>0.90455137021072363</v>
      </c>
      <c r="N136" s="71" t="s">
        <v>11</v>
      </c>
      <c r="O136" s="71"/>
      <c r="P136" s="71">
        <v>936</v>
      </c>
      <c r="Q136" s="99">
        <v>8.6393885971146656</v>
      </c>
      <c r="R136" s="71" t="s">
        <v>11</v>
      </c>
    </row>
    <row r="137" spans="1:18" x14ac:dyDescent="0.2">
      <c r="A137" s="78" t="s">
        <v>727</v>
      </c>
      <c r="B137" s="119" t="s">
        <v>39</v>
      </c>
      <c r="C137" s="457" t="str">
        <f>VLOOKUP(B137,'201617'!$B$26:$C$351,2,0)</f>
        <v>NW</v>
      </c>
      <c r="D137" s="94" t="s">
        <v>11</v>
      </c>
      <c r="E137" s="71">
        <v>54.238</v>
      </c>
      <c r="F137" s="71">
        <v>524</v>
      </c>
      <c r="G137" s="71">
        <v>270</v>
      </c>
      <c r="H137" s="71">
        <v>794</v>
      </c>
      <c r="I137" s="99">
        <v>14.639182860724953</v>
      </c>
      <c r="J137" s="71" t="s">
        <v>11</v>
      </c>
      <c r="K137" s="71"/>
      <c r="L137" s="71">
        <v>4</v>
      </c>
      <c r="M137" s="99">
        <v>7.3749032043954429E-2</v>
      </c>
      <c r="N137" s="71" t="s">
        <v>11</v>
      </c>
      <c r="O137" s="71"/>
      <c r="P137" s="71">
        <v>798</v>
      </c>
      <c r="Q137" s="99">
        <v>14.712931892768907</v>
      </c>
      <c r="R137" s="71" t="s">
        <v>11</v>
      </c>
    </row>
    <row r="138" spans="1:18" x14ac:dyDescent="0.2">
      <c r="A138" s="78" t="s">
        <v>759</v>
      </c>
      <c r="B138" s="61" t="s">
        <v>71</v>
      </c>
      <c r="C138" s="457" t="str">
        <f>VLOOKUP(B138,'201617'!$B$26:$C$351,2,0)</f>
        <v>YH</v>
      </c>
      <c r="D138" s="92" t="s">
        <v>11</v>
      </c>
      <c r="E138" s="71">
        <v>39.043999999999997</v>
      </c>
      <c r="F138" s="71">
        <v>379</v>
      </c>
      <c r="G138" s="71">
        <v>82</v>
      </c>
      <c r="H138" s="71">
        <v>461</v>
      </c>
      <c r="I138" s="99">
        <v>11.807191886077247</v>
      </c>
      <c r="J138" s="71" t="s">
        <v>11</v>
      </c>
      <c r="K138" s="71"/>
      <c r="L138" s="71">
        <v>0</v>
      </c>
      <c r="M138" s="99">
        <v>0</v>
      </c>
      <c r="N138" s="71" t="s">
        <v>11</v>
      </c>
      <c r="O138" s="71"/>
      <c r="P138" s="71">
        <v>461</v>
      </c>
      <c r="Q138" s="99">
        <v>11.807191886077247</v>
      </c>
      <c r="R138" s="71" t="s">
        <v>11</v>
      </c>
    </row>
    <row r="139" spans="1:18" x14ac:dyDescent="0.2">
      <c r="A139" s="78" t="s">
        <v>907</v>
      </c>
      <c r="B139" s="61" t="s">
        <v>218</v>
      </c>
      <c r="C139" s="457" t="str">
        <f>VLOOKUP(B139,'201617'!$B$26:$C$351,2,0)</f>
        <v>L</v>
      </c>
      <c r="D139" s="92" t="s">
        <v>11</v>
      </c>
      <c r="E139" s="71">
        <v>80.481999999999999</v>
      </c>
      <c r="F139" s="71">
        <v>73</v>
      </c>
      <c r="G139" s="71">
        <v>236</v>
      </c>
      <c r="H139" s="71">
        <v>309</v>
      </c>
      <c r="I139" s="99">
        <v>3.8393678089510699</v>
      </c>
      <c r="J139" s="71" t="s">
        <v>11</v>
      </c>
      <c r="K139" s="71"/>
      <c r="L139" s="71">
        <v>0</v>
      </c>
      <c r="M139" s="99">
        <v>0</v>
      </c>
      <c r="N139" s="71" t="s">
        <v>11</v>
      </c>
      <c r="O139" s="71"/>
      <c r="P139" s="71">
        <v>309</v>
      </c>
      <c r="Q139" s="99">
        <v>3.8393678089510699</v>
      </c>
      <c r="R139" s="71" t="s">
        <v>11</v>
      </c>
    </row>
    <row r="140" spans="1:18" x14ac:dyDescent="0.2">
      <c r="A140" s="78" t="s">
        <v>792</v>
      </c>
      <c r="B140" s="61" t="s">
        <v>104</v>
      </c>
      <c r="C140" s="457" t="str">
        <f>VLOOKUP(B140,'201617'!$B$26:$C$351,2,0)</f>
        <v>EM</v>
      </c>
      <c r="D140" s="92" t="s">
        <v>11</v>
      </c>
      <c r="E140" s="71">
        <v>36.24</v>
      </c>
      <c r="F140" s="71">
        <v>21</v>
      </c>
      <c r="G140" s="71">
        <v>30</v>
      </c>
      <c r="H140" s="71">
        <v>51</v>
      </c>
      <c r="I140" s="99">
        <v>1.4072847682119205</v>
      </c>
      <c r="J140" s="71" t="s">
        <v>11</v>
      </c>
      <c r="K140" s="71"/>
      <c r="L140" s="71">
        <v>30</v>
      </c>
      <c r="M140" s="99">
        <v>0.82781456953642385</v>
      </c>
      <c r="N140" s="71" t="s">
        <v>11</v>
      </c>
      <c r="O140" s="71"/>
      <c r="P140" s="71">
        <v>81</v>
      </c>
      <c r="Q140" s="99">
        <v>2.2350993377483444</v>
      </c>
      <c r="R140" s="71" t="s">
        <v>11</v>
      </c>
    </row>
    <row r="141" spans="1:18" x14ac:dyDescent="0.2">
      <c r="A141" s="78" t="s">
        <v>908</v>
      </c>
      <c r="B141" s="61" t="s">
        <v>219</v>
      </c>
      <c r="C141" s="457" t="str">
        <f>VLOOKUP(B141,'201617'!$B$26:$C$351,2,0)</f>
        <v>L</v>
      </c>
      <c r="D141" s="92" t="s">
        <v>11</v>
      </c>
      <c r="E141" s="71">
        <v>108.95399999999999</v>
      </c>
      <c r="F141" s="71">
        <v>338</v>
      </c>
      <c r="G141" s="71">
        <v>309</v>
      </c>
      <c r="H141" s="71">
        <v>647</v>
      </c>
      <c r="I141" s="99">
        <v>5.9382858821153883</v>
      </c>
      <c r="J141" s="71" t="s">
        <v>11</v>
      </c>
      <c r="K141" s="71"/>
      <c r="L141" s="71">
        <v>0</v>
      </c>
      <c r="M141" s="99">
        <v>0</v>
      </c>
      <c r="N141" s="71" t="s">
        <v>11</v>
      </c>
      <c r="O141" s="71"/>
      <c r="P141" s="71">
        <v>647</v>
      </c>
      <c r="Q141" s="99">
        <v>5.9382858821153883</v>
      </c>
      <c r="R141" s="71" t="s">
        <v>11</v>
      </c>
    </row>
    <row r="142" spans="1:18" x14ac:dyDescent="0.2">
      <c r="A142" s="78" t="s">
        <v>867</v>
      </c>
      <c r="B142" s="61" t="s">
        <v>178</v>
      </c>
      <c r="C142" s="457" t="str">
        <f>VLOOKUP(B142,'201617'!$B$26:$C$351,2,0)</f>
        <v>EE</v>
      </c>
      <c r="D142" s="92" t="s">
        <v>11</v>
      </c>
      <c r="E142" s="71">
        <v>35.465000000000003</v>
      </c>
      <c r="F142" s="71">
        <v>56</v>
      </c>
      <c r="G142" s="71">
        <v>160</v>
      </c>
      <c r="H142" s="71">
        <v>216</v>
      </c>
      <c r="I142" s="99">
        <v>6.0905117721697444</v>
      </c>
      <c r="J142" s="71" t="s">
        <v>11</v>
      </c>
      <c r="K142" s="71"/>
      <c r="L142" s="71">
        <v>0</v>
      </c>
      <c r="M142" s="99">
        <v>0</v>
      </c>
      <c r="N142" s="71" t="s">
        <v>11</v>
      </c>
      <c r="O142" s="71"/>
      <c r="P142" s="71">
        <v>216</v>
      </c>
      <c r="Q142" s="99">
        <v>6.0905117721697444</v>
      </c>
      <c r="R142" s="71" t="s">
        <v>11</v>
      </c>
    </row>
    <row r="143" spans="1:18" x14ac:dyDescent="0.2">
      <c r="A143" s="78" t="s">
        <v>760</v>
      </c>
      <c r="B143" s="61" t="s">
        <v>72</v>
      </c>
      <c r="C143" s="457" t="str">
        <f>VLOOKUP(B143,'201617'!$B$26:$C$351,2,0)</f>
        <v>YH</v>
      </c>
      <c r="D143" s="92" t="s">
        <v>11</v>
      </c>
      <c r="E143" s="71">
        <v>68.483000000000004</v>
      </c>
      <c r="F143" s="71">
        <v>430</v>
      </c>
      <c r="G143" s="71">
        <v>299</v>
      </c>
      <c r="H143" s="71">
        <v>729</v>
      </c>
      <c r="I143" s="99">
        <v>10.644977585678197</v>
      </c>
      <c r="J143" s="71" t="s">
        <v>11</v>
      </c>
      <c r="K143" s="71"/>
      <c r="L143" s="71">
        <v>0</v>
      </c>
      <c r="M143" s="99">
        <v>0</v>
      </c>
      <c r="N143" s="71" t="s">
        <v>11</v>
      </c>
      <c r="O143" s="71"/>
      <c r="P143" s="71">
        <v>729</v>
      </c>
      <c r="Q143" s="99">
        <v>10.644977585678197</v>
      </c>
      <c r="R143" s="71" t="s">
        <v>11</v>
      </c>
    </row>
    <row r="144" spans="1:18" x14ac:dyDescent="0.2">
      <c r="A144" s="78" t="s">
        <v>909</v>
      </c>
      <c r="B144" s="61" t="s">
        <v>220</v>
      </c>
      <c r="C144" s="457" t="str">
        <f>VLOOKUP(B144,'201617'!$B$26:$C$351,2,0)</f>
        <v>L</v>
      </c>
      <c r="D144" s="92" t="s">
        <v>11</v>
      </c>
      <c r="E144" s="71">
        <v>88.775999999999996</v>
      </c>
      <c r="F144" s="71">
        <v>802</v>
      </c>
      <c r="G144" s="71">
        <v>602</v>
      </c>
      <c r="H144" s="71">
        <v>1404</v>
      </c>
      <c r="I144" s="99">
        <v>15.815085158150852</v>
      </c>
      <c r="J144" s="71" t="s">
        <v>11</v>
      </c>
      <c r="K144" s="71"/>
      <c r="L144" s="71">
        <v>22</v>
      </c>
      <c r="M144" s="99">
        <v>0.24781472470036947</v>
      </c>
      <c r="N144" s="71" t="s">
        <v>11</v>
      </c>
      <c r="O144" s="71"/>
      <c r="P144" s="71">
        <v>1426</v>
      </c>
      <c r="Q144" s="99">
        <v>16.062899882851223</v>
      </c>
      <c r="R144" s="71" t="s">
        <v>11</v>
      </c>
    </row>
    <row r="145" spans="1:18" x14ac:dyDescent="0.2">
      <c r="A145" s="78" t="s">
        <v>952</v>
      </c>
      <c r="B145" s="61" t="s">
        <v>263</v>
      </c>
      <c r="C145" s="457" t="str">
        <f>VLOOKUP(B145,'201617'!$B$26:$C$351,2,0)</f>
        <v>SE</v>
      </c>
      <c r="D145" s="92" t="s">
        <v>11</v>
      </c>
      <c r="E145" s="71">
        <v>36.515000000000001</v>
      </c>
      <c r="F145" s="71">
        <v>76</v>
      </c>
      <c r="G145" s="71">
        <v>114</v>
      </c>
      <c r="H145" s="71">
        <v>190</v>
      </c>
      <c r="I145" s="99">
        <v>5.2033410927016295</v>
      </c>
      <c r="J145" s="71" t="s">
        <v>11</v>
      </c>
      <c r="K145" s="71"/>
      <c r="L145" s="71">
        <v>2</v>
      </c>
      <c r="M145" s="99">
        <v>5.4772011502122415E-2</v>
      </c>
      <c r="N145" s="71" t="s">
        <v>11</v>
      </c>
      <c r="O145" s="71"/>
      <c r="P145" s="71">
        <v>192</v>
      </c>
      <c r="Q145" s="99">
        <v>5.2581131042037521</v>
      </c>
      <c r="R145" s="71" t="s">
        <v>11</v>
      </c>
    </row>
    <row r="146" spans="1:18" x14ac:dyDescent="0.2">
      <c r="A146" s="78" t="s">
        <v>703</v>
      </c>
      <c r="B146" s="119" t="s">
        <v>14</v>
      </c>
      <c r="C146" s="457" t="str">
        <f>VLOOKUP(B146,'201617'!$B$26:$C$351,2,0)</f>
        <v>NE</v>
      </c>
      <c r="D146" s="94" t="s">
        <v>11</v>
      </c>
      <c r="E146" s="71">
        <v>41.179000000000002</v>
      </c>
      <c r="F146" s="71">
        <v>45</v>
      </c>
      <c r="G146" s="71">
        <v>252</v>
      </c>
      <c r="H146" s="71">
        <v>297</v>
      </c>
      <c r="I146" s="99">
        <v>7.2124140945627619</v>
      </c>
      <c r="J146" s="71" t="s">
        <v>11</v>
      </c>
      <c r="K146" s="71"/>
      <c r="L146" s="71">
        <v>0</v>
      </c>
      <c r="M146" s="99">
        <v>0</v>
      </c>
      <c r="N146" s="71" t="s">
        <v>11</v>
      </c>
      <c r="O146" s="71"/>
      <c r="P146" s="71">
        <v>297</v>
      </c>
      <c r="Q146" s="99">
        <v>7.2124140945627619</v>
      </c>
      <c r="R146" s="71" t="s">
        <v>11</v>
      </c>
    </row>
    <row r="147" spans="1:18" x14ac:dyDescent="0.2">
      <c r="A147" s="78" t="s">
        <v>953</v>
      </c>
      <c r="B147" s="61" t="s">
        <v>264</v>
      </c>
      <c r="C147" s="457" t="str">
        <f>VLOOKUP(B147,'201617'!$B$26:$C$351,2,0)</f>
        <v>SE</v>
      </c>
      <c r="D147" s="92" t="s">
        <v>11</v>
      </c>
      <c r="E147" s="71">
        <v>41.985999999999997</v>
      </c>
      <c r="F147" s="71">
        <v>1177</v>
      </c>
      <c r="G147" s="71">
        <v>850</v>
      </c>
      <c r="H147" s="71">
        <v>2027</v>
      </c>
      <c r="I147" s="99">
        <v>48.277997427714006</v>
      </c>
      <c r="J147" s="71" t="s">
        <v>11</v>
      </c>
      <c r="K147" s="71"/>
      <c r="L147" s="71">
        <v>170</v>
      </c>
      <c r="M147" s="99">
        <v>4.0489687038536655</v>
      </c>
      <c r="N147" s="71" t="s">
        <v>11</v>
      </c>
      <c r="O147" s="71"/>
      <c r="P147" s="71">
        <v>2197</v>
      </c>
      <c r="Q147" s="99">
        <v>52.326966131567666</v>
      </c>
      <c r="R147" s="71" t="s">
        <v>11</v>
      </c>
    </row>
    <row r="148" spans="1:18" x14ac:dyDescent="0.2">
      <c r="A148" s="78" t="s">
        <v>954</v>
      </c>
      <c r="B148" s="61" t="s">
        <v>265</v>
      </c>
      <c r="C148" s="457" t="str">
        <f>VLOOKUP(B148,'201617'!$B$26:$C$351,2,0)</f>
        <v>SE</v>
      </c>
      <c r="D148" s="92" t="s">
        <v>11</v>
      </c>
      <c r="E148" s="71">
        <v>52.277000000000001</v>
      </c>
      <c r="F148" s="71">
        <v>621</v>
      </c>
      <c r="G148" s="71">
        <v>244</v>
      </c>
      <c r="H148" s="71">
        <v>865</v>
      </c>
      <c r="I148" s="99">
        <v>16.546473592593301</v>
      </c>
      <c r="J148" s="71" t="s">
        <v>11</v>
      </c>
      <c r="K148" s="71"/>
      <c r="L148" s="71">
        <v>73</v>
      </c>
      <c r="M148" s="99">
        <v>1.3964075979876427</v>
      </c>
      <c r="N148" s="71" t="s">
        <v>11</v>
      </c>
      <c r="O148" s="71"/>
      <c r="P148" s="71">
        <v>938</v>
      </c>
      <c r="Q148" s="99">
        <v>17.942881190580945</v>
      </c>
      <c r="R148" s="71" t="s">
        <v>11</v>
      </c>
    </row>
    <row r="149" spans="1:18" x14ac:dyDescent="0.2">
      <c r="A149" s="78" t="s">
        <v>910</v>
      </c>
      <c r="B149" s="61" t="s">
        <v>221</v>
      </c>
      <c r="C149" s="457" t="str">
        <f>VLOOKUP(B149,'201617'!$B$26:$C$351,2,0)</f>
        <v>L</v>
      </c>
      <c r="D149" s="92" t="s">
        <v>11</v>
      </c>
      <c r="E149" s="71">
        <v>100.122</v>
      </c>
      <c r="F149" s="71">
        <v>54</v>
      </c>
      <c r="G149" s="71">
        <v>79</v>
      </c>
      <c r="H149" s="71">
        <v>133</v>
      </c>
      <c r="I149" s="99">
        <v>1.3283793771598649</v>
      </c>
      <c r="J149" s="71" t="s">
        <v>11</v>
      </c>
      <c r="K149" s="71"/>
      <c r="L149" s="71">
        <v>24</v>
      </c>
      <c r="M149" s="99">
        <v>0.23970755678072753</v>
      </c>
      <c r="N149" s="71" t="s">
        <v>11</v>
      </c>
      <c r="O149" s="71"/>
      <c r="P149" s="71">
        <v>157</v>
      </c>
      <c r="Q149" s="99">
        <v>1.5680869339405925</v>
      </c>
      <c r="R149" s="71" t="s">
        <v>11</v>
      </c>
    </row>
    <row r="150" spans="1:18" x14ac:dyDescent="0.2">
      <c r="A150" s="78" t="s">
        <v>822</v>
      </c>
      <c r="B150" s="118" t="s">
        <v>134</v>
      </c>
      <c r="C150" s="457" t="str">
        <f>VLOOKUP(B150,'201617'!$B$26:$C$351,2,0)</f>
        <v>WM</v>
      </c>
      <c r="D150" s="93" t="s">
        <v>11</v>
      </c>
      <c r="E150" s="71">
        <v>80.569999999999993</v>
      </c>
      <c r="F150" s="71">
        <v>191</v>
      </c>
      <c r="G150" s="71">
        <v>430</v>
      </c>
      <c r="H150" s="71">
        <v>621</v>
      </c>
      <c r="I150" s="99">
        <v>7.7075834677919826</v>
      </c>
      <c r="J150" s="71" t="s">
        <v>11</v>
      </c>
      <c r="K150" s="71"/>
      <c r="L150" s="71">
        <v>54</v>
      </c>
      <c r="M150" s="99">
        <v>0.67022464937321591</v>
      </c>
      <c r="N150" s="71" t="s">
        <v>11</v>
      </c>
      <c r="O150" s="71"/>
      <c r="P150" s="71">
        <v>675</v>
      </c>
      <c r="Q150" s="99">
        <v>8.3778081171651984</v>
      </c>
      <c r="R150" s="71" t="s">
        <v>11</v>
      </c>
    </row>
    <row r="151" spans="1:18" x14ac:dyDescent="0.2">
      <c r="A151" s="78" t="s">
        <v>868</v>
      </c>
      <c r="B151" s="61" t="s">
        <v>179</v>
      </c>
      <c r="C151" s="457" t="str">
        <f>VLOOKUP(B151,'201617'!$B$26:$C$351,2,0)</f>
        <v>EE</v>
      </c>
      <c r="D151" s="92" t="s">
        <v>11</v>
      </c>
      <c r="E151" s="71">
        <v>41.02</v>
      </c>
      <c r="F151" s="71">
        <v>0</v>
      </c>
      <c r="G151" s="71">
        <v>1062</v>
      </c>
      <c r="H151" s="71">
        <v>1062</v>
      </c>
      <c r="I151" s="99">
        <v>25.889809848854217</v>
      </c>
      <c r="J151" s="71" t="s">
        <v>11</v>
      </c>
      <c r="K151" s="71"/>
      <c r="L151" s="71">
        <v>36</v>
      </c>
      <c r="M151" s="99">
        <v>0.87762067284251577</v>
      </c>
      <c r="N151" s="71" t="s">
        <v>11</v>
      </c>
      <c r="O151" s="71"/>
      <c r="P151" s="71">
        <v>1098</v>
      </c>
      <c r="Q151" s="99">
        <v>26.767430521696731</v>
      </c>
      <c r="R151" s="71" t="s">
        <v>11</v>
      </c>
    </row>
    <row r="152" spans="1:18" x14ac:dyDescent="0.2">
      <c r="A152" s="78" t="s">
        <v>793</v>
      </c>
      <c r="B152" s="61" t="s">
        <v>105</v>
      </c>
      <c r="C152" s="457" t="str">
        <f>VLOOKUP(B152,'201617'!$B$26:$C$351,2,0)</f>
        <v>EM</v>
      </c>
      <c r="D152" s="92" t="s">
        <v>11</v>
      </c>
      <c r="E152" s="71">
        <v>39.758000000000003</v>
      </c>
      <c r="F152" s="71">
        <v>16</v>
      </c>
      <c r="G152" s="71">
        <v>165</v>
      </c>
      <c r="H152" s="71">
        <v>181</v>
      </c>
      <c r="I152" s="99">
        <v>4.5525428844509275</v>
      </c>
      <c r="J152" s="71" t="s">
        <v>11</v>
      </c>
      <c r="K152" s="71"/>
      <c r="L152" s="71">
        <v>6</v>
      </c>
      <c r="M152" s="99">
        <v>0.15091302379395341</v>
      </c>
      <c r="N152" s="71" t="s">
        <v>11</v>
      </c>
      <c r="O152" s="71"/>
      <c r="P152" s="71">
        <v>187</v>
      </c>
      <c r="Q152" s="99">
        <v>4.703455908244881</v>
      </c>
      <c r="R152" s="71" t="s">
        <v>11</v>
      </c>
    </row>
    <row r="153" spans="1:18" x14ac:dyDescent="0.2">
      <c r="A153" s="78" t="s">
        <v>911</v>
      </c>
      <c r="B153" s="61" t="s">
        <v>222</v>
      </c>
      <c r="C153" s="457" t="str">
        <f>VLOOKUP(B153,'201617'!$B$26:$C$351,2,0)</f>
        <v>L</v>
      </c>
      <c r="D153" s="92" t="s">
        <v>11</v>
      </c>
      <c r="E153" s="71">
        <v>106.375</v>
      </c>
      <c r="F153" s="71">
        <v>484</v>
      </c>
      <c r="G153" s="71">
        <v>0</v>
      </c>
      <c r="H153" s="71">
        <v>484</v>
      </c>
      <c r="I153" s="99">
        <v>4.5499412455934198</v>
      </c>
      <c r="J153" s="71" t="s">
        <v>11</v>
      </c>
      <c r="K153" s="71"/>
      <c r="L153" s="71">
        <v>386</v>
      </c>
      <c r="M153" s="99">
        <v>3.6286721504112807</v>
      </c>
      <c r="N153" s="71" t="s">
        <v>11</v>
      </c>
      <c r="O153" s="71"/>
      <c r="P153" s="71">
        <v>870</v>
      </c>
      <c r="Q153" s="99">
        <v>8.1786133960046996</v>
      </c>
      <c r="R153" s="71" t="s">
        <v>11</v>
      </c>
    </row>
    <row r="154" spans="1:18" s="115" customFormat="1" x14ac:dyDescent="0.2">
      <c r="A154" s="78" t="s">
        <v>794</v>
      </c>
      <c r="B154" s="61" t="s">
        <v>106</v>
      </c>
      <c r="C154" s="457" t="str">
        <f>VLOOKUP(B154,'201617'!$B$26:$C$351,2,0)</f>
        <v>EM</v>
      </c>
      <c r="D154" s="92" t="s">
        <v>11</v>
      </c>
      <c r="E154" s="71">
        <v>46.531999999999996</v>
      </c>
      <c r="F154" s="113">
        <v>236</v>
      </c>
      <c r="G154" s="113">
        <v>202</v>
      </c>
      <c r="H154" s="113">
        <v>438</v>
      </c>
      <c r="I154" s="114">
        <v>9.4128771598040064</v>
      </c>
      <c r="J154" s="113">
        <v>1</v>
      </c>
      <c r="K154" s="113"/>
      <c r="L154" s="113">
        <v>139</v>
      </c>
      <c r="M154" s="114">
        <v>2.9871916100747873</v>
      </c>
      <c r="N154" s="113">
        <v>1</v>
      </c>
      <c r="O154" s="113"/>
      <c r="P154" s="113">
        <v>577</v>
      </c>
      <c r="Q154" s="114">
        <v>12.400068769878795</v>
      </c>
      <c r="R154" s="113" t="s">
        <v>11</v>
      </c>
    </row>
    <row r="155" spans="1:18" x14ac:dyDescent="0.2">
      <c r="A155" s="78" t="s">
        <v>955</v>
      </c>
      <c r="B155" s="61" t="s">
        <v>266</v>
      </c>
      <c r="C155" s="457" t="str">
        <f>VLOOKUP(B155,'201617'!$B$26:$C$351,2,0)</f>
        <v>SE</v>
      </c>
      <c r="D155" s="92" t="s">
        <v>11</v>
      </c>
      <c r="E155" s="71">
        <v>56.581000000000003</v>
      </c>
      <c r="F155" s="71">
        <v>29</v>
      </c>
      <c r="G155" s="71">
        <v>144</v>
      </c>
      <c r="H155" s="71">
        <v>173</v>
      </c>
      <c r="I155" s="99">
        <v>3.0575634930453686</v>
      </c>
      <c r="J155" s="71" t="s">
        <v>11</v>
      </c>
      <c r="K155" s="71"/>
      <c r="L155" s="71">
        <v>0</v>
      </c>
      <c r="M155" s="99">
        <v>0</v>
      </c>
      <c r="N155" s="71" t="s">
        <v>11</v>
      </c>
      <c r="O155" s="71"/>
      <c r="P155" s="71">
        <v>173</v>
      </c>
      <c r="Q155" s="99">
        <v>3.0575634930453686</v>
      </c>
      <c r="R155" s="71" t="s">
        <v>11</v>
      </c>
    </row>
    <row r="156" spans="1:18" x14ac:dyDescent="0.2">
      <c r="A156" s="78" t="s">
        <v>912</v>
      </c>
      <c r="B156" s="61" t="s">
        <v>223</v>
      </c>
      <c r="C156" s="457" t="str">
        <f>VLOOKUP(B156,'201617'!$B$26:$C$351,2,0)</f>
        <v>L</v>
      </c>
      <c r="D156" s="92" t="s">
        <v>11</v>
      </c>
      <c r="E156" s="71">
        <v>101.69199999999999</v>
      </c>
      <c r="F156" s="71">
        <v>29</v>
      </c>
      <c r="G156" s="71">
        <v>49</v>
      </c>
      <c r="H156" s="71">
        <v>78</v>
      </c>
      <c r="I156" s="99">
        <v>0.76702198796365506</v>
      </c>
      <c r="J156" s="71" t="s">
        <v>11</v>
      </c>
      <c r="K156" s="71"/>
      <c r="L156" s="71">
        <v>0</v>
      </c>
      <c r="M156" s="99">
        <v>0</v>
      </c>
      <c r="N156" s="71" t="s">
        <v>11</v>
      </c>
      <c r="O156" s="71"/>
      <c r="P156" s="71">
        <v>78</v>
      </c>
      <c r="Q156" s="99">
        <v>0.76702198796365506</v>
      </c>
      <c r="R156" s="71" t="s">
        <v>11</v>
      </c>
    </row>
    <row r="157" spans="1:18" x14ac:dyDescent="0.2">
      <c r="A157" s="78" t="s">
        <v>869</v>
      </c>
      <c r="B157" s="61" t="s">
        <v>180</v>
      </c>
      <c r="C157" s="457" t="str">
        <f>VLOOKUP(B157,'201617'!$B$26:$C$351,2,0)</f>
        <v>EE</v>
      </c>
      <c r="D157" s="92" t="s">
        <v>11</v>
      </c>
      <c r="E157" s="71">
        <v>71.765000000000001</v>
      </c>
      <c r="F157" s="71">
        <v>61</v>
      </c>
      <c r="G157" s="71">
        <v>128</v>
      </c>
      <c r="H157" s="71">
        <v>189</v>
      </c>
      <c r="I157" s="99">
        <v>2.6335957639517869</v>
      </c>
      <c r="J157" s="71" t="s">
        <v>11</v>
      </c>
      <c r="K157" s="71"/>
      <c r="L157" s="71">
        <v>32</v>
      </c>
      <c r="M157" s="99">
        <v>0.44589981188601685</v>
      </c>
      <c r="N157" s="71" t="s">
        <v>11</v>
      </c>
      <c r="O157" s="71"/>
      <c r="P157" s="71">
        <v>221</v>
      </c>
      <c r="Q157" s="99">
        <v>3.0794955758378038</v>
      </c>
      <c r="R157" s="71" t="s">
        <v>11</v>
      </c>
    </row>
    <row r="158" spans="1:18" x14ac:dyDescent="0.2">
      <c r="A158" s="78" t="s">
        <v>728</v>
      </c>
      <c r="B158" s="61" t="s">
        <v>40</v>
      </c>
      <c r="C158" s="457" t="str">
        <f>VLOOKUP(B158,'201617'!$B$26:$C$351,2,0)</f>
        <v>NW</v>
      </c>
      <c r="D158" s="92" t="s">
        <v>11</v>
      </c>
      <c r="E158" s="71">
        <v>34.363</v>
      </c>
      <c r="F158" s="71">
        <v>34</v>
      </c>
      <c r="G158" s="71">
        <v>149</v>
      </c>
      <c r="H158" s="71">
        <v>183</v>
      </c>
      <c r="I158" s="99">
        <v>5.3254954456828569</v>
      </c>
      <c r="J158" s="71" t="s">
        <v>11</v>
      </c>
      <c r="K158" s="71"/>
      <c r="L158" s="71">
        <v>0</v>
      </c>
      <c r="M158" s="99">
        <v>0</v>
      </c>
      <c r="N158" s="71" t="s">
        <v>11</v>
      </c>
      <c r="O158" s="71"/>
      <c r="P158" s="71">
        <v>183</v>
      </c>
      <c r="Q158" s="99">
        <v>5.3254954456828569</v>
      </c>
      <c r="R158" s="71" t="s">
        <v>11</v>
      </c>
    </row>
    <row r="159" spans="1:18" x14ac:dyDescent="0.2">
      <c r="A159" s="78" t="s">
        <v>870</v>
      </c>
      <c r="B159" s="61" t="s">
        <v>181</v>
      </c>
      <c r="C159" s="457" t="str">
        <f>VLOOKUP(B159,'201617'!$B$26:$C$351,2,0)</f>
        <v>EE</v>
      </c>
      <c r="D159" s="92" t="s">
        <v>11</v>
      </c>
      <c r="E159" s="71">
        <v>58.932000000000002</v>
      </c>
      <c r="F159" s="71">
        <v>115</v>
      </c>
      <c r="G159" s="71">
        <v>305</v>
      </c>
      <c r="H159" s="71">
        <v>420</v>
      </c>
      <c r="I159" s="99">
        <v>7.126858073712075</v>
      </c>
      <c r="J159" s="71" t="s">
        <v>11</v>
      </c>
      <c r="K159" s="71"/>
      <c r="L159" s="71">
        <v>102</v>
      </c>
      <c r="M159" s="99">
        <v>1.7308083893300752</v>
      </c>
      <c r="N159" s="71" t="s">
        <v>11</v>
      </c>
      <c r="O159" s="71"/>
      <c r="P159" s="71">
        <v>522</v>
      </c>
      <c r="Q159" s="99">
        <v>8.8576664630421504</v>
      </c>
      <c r="R159" s="71" t="s">
        <v>11</v>
      </c>
    </row>
    <row r="160" spans="1:18" x14ac:dyDescent="0.2">
      <c r="A160" s="78" t="s">
        <v>956</v>
      </c>
      <c r="B160" s="118" t="s">
        <v>1059</v>
      </c>
      <c r="C160" s="457" t="str">
        <f>VLOOKUP(B160,'201617'!$B$26:$C$351,2,0)</f>
        <v>SE</v>
      </c>
      <c r="D160" s="93" t="s">
        <v>11</v>
      </c>
      <c r="E160" s="71">
        <v>62.445999999999998</v>
      </c>
      <c r="F160" s="71">
        <v>59</v>
      </c>
      <c r="G160" s="71">
        <v>226</v>
      </c>
      <c r="H160" s="71">
        <v>285</v>
      </c>
      <c r="I160" s="99">
        <v>4.563943246965378</v>
      </c>
      <c r="J160" s="71" t="s">
        <v>11</v>
      </c>
      <c r="K160" s="71"/>
      <c r="L160" s="71">
        <v>52</v>
      </c>
      <c r="M160" s="99">
        <v>0.83271946962175325</v>
      </c>
      <c r="N160" s="71" t="s">
        <v>11</v>
      </c>
      <c r="O160" s="71"/>
      <c r="P160" s="71">
        <v>337</v>
      </c>
      <c r="Q160" s="99">
        <v>5.396662716587131</v>
      </c>
      <c r="R160" s="71" t="s">
        <v>11</v>
      </c>
    </row>
    <row r="161" spans="1:19" x14ac:dyDescent="0.2">
      <c r="A161" s="78" t="s">
        <v>698</v>
      </c>
      <c r="B161" s="118" t="s">
        <v>320</v>
      </c>
      <c r="C161" s="457" t="str">
        <f>VLOOKUP(B161,'201617'!$B$26:$C$351,2,0)</f>
        <v>SW</v>
      </c>
      <c r="D161" s="93" t="s">
        <v>11</v>
      </c>
      <c r="E161" s="71">
        <v>0.98599999999999999</v>
      </c>
      <c r="F161" s="71">
        <v>0</v>
      </c>
      <c r="G161" s="71">
        <v>0</v>
      </c>
      <c r="H161" s="71">
        <v>0</v>
      </c>
      <c r="I161" s="99">
        <v>0</v>
      </c>
      <c r="J161" s="71" t="s">
        <v>11</v>
      </c>
      <c r="K161" s="71"/>
      <c r="L161" s="71">
        <v>0</v>
      </c>
      <c r="M161" s="99">
        <v>0</v>
      </c>
      <c r="N161" s="71" t="s">
        <v>11</v>
      </c>
      <c r="O161" s="71"/>
      <c r="P161" s="71">
        <v>0</v>
      </c>
      <c r="Q161" s="99">
        <v>0</v>
      </c>
      <c r="R161" s="71" t="s">
        <v>11</v>
      </c>
    </row>
    <row r="162" spans="1:19" x14ac:dyDescent="0.2">
      <c r="A162" s="78" t="s">
        <v>913</v>
      </c>
      <c r="B162" s="61" t="s">
        <v>224</v>
      </c>
      <c r="C162" s="457" t="str">
        <f>VLOOKUP(B162,'201617'!$B$26:$C$351,2,0)</f>
        <v>L</v>
      </c>
      <c r="D162" s="92" t="s">
        <v>11</v>
      </c>
      <c r="E162" s="71">
        <v>100.28700000000001</v>
      </c>
      <c r="F162" s="71">
        <v>140</v>
      </c>
      <c r="G162" s="71">
        <v>228</v>
      </c>
      <c r="H162" s="71">
        <v>368</v>
      </c>
      <c r="I162" s="99">
        <v>3.6694686250461173</v>
      </c>
      <c r="J162" s="71" t="s">
        <v>11</v>
      </c>
      <c r="K162" s="71"/>
      <c r="L162" s="71">
        <v>0</v>
      </c>
      <c r="M162" s="99">
        <v>0</v>
      </c>
      <c r="N162" s="71" t="s">
        <v>11</v>
      </c>
      <c r="O162" s="71"/>
      <c r="P162" s="71">
        <v>368</v>
      </c>
      <c r="Q162" s="99">
        <v>3.6694686250461173</v>
      </c>
      <c r="R162" s="71" t="s">
        <v>11</v>
      </c>
    </row>
    <row r="163" spans="1:19" x14ac:dyDescent="0.2">
      <c r="A163" s="78" t="s">
        <v>914</v>
      </c>
      <c r="B163" s="61" t="s">
        <v>225</v>
      </c>
      <c r="C163" s="457" t="str">
        <f>VLOOKUP(B163,'201617'!$B$26:$C$351,2,0)</f>
        <v>L</v>
      </c>
      <c r="D163" s="92" t="s">
        <v>11</v>
      </c>
      <c r="E163" s="71">
        <v>77.471000000000004</v>
      </c>
      <c r="F163" s="71">
        <v>60</v>
      </c>
      <c r="G163" s="71">
        <v>210</v>
      </c>
      <c r="H163" s="71">
        <v>270</v>
      </c>
      <c r="I163" s="99">
        <v>3.4851750977785234</v>
      </c>
      <c r="J163" s="71" t="s">
        <v>11</v>
      </c>
      <c r="K163" s="71"/>
      <c r="L163" s="71">
        <v>1</v>
      </c>
      <c r="M163" s="99">
        <v>1.2908055917698235E-2</v>
      </c>
      <c r="N163" s="71" t="s">
        <v>11</v>
      </c>
      <c r="O163" s="71"/>
      <c r="P163" s="71">
        <v>271</v>
      </c>
      <c r="Q163" s="99">
        <v>3.4980831536962218</v>
      </c>
      <c r="R163" s="71" t="s">
        <v>11</v>
      </c>
    </row>
    <row r="164" spans="1:19" x14ac:dyDescent="0.2">
      <c r="A164" s="78" t="s">
        <v>795</v>
      </c>
      <c r="B164" s="61" t="s">
        <v>107</v>
      </c>
      <c r="C164" s="457" t="str">
        <f>VLOOKUP(B164,'201617'!$B$26:$C$351,2,0)</f>
        <v>EM</v>
      </c>
      <c r="D164" s="92" t="s">
        <v>11</v>
      </c>
      <c r="E164" s="71">
        <v>41.225999999999999</v>
      </c>
      <c r="F164" s="71">
        <v>46</v>
      </c>
      <c r="G164" s="71">
        <v>82</v>
      </c>
      <c r="H164" s="71">
        <v>128</v>
      </c>
      <c r="I164" s="99">
        <v>3.1048367535050696</v>
      </c>
      <c r="J164" s="71" t="s">
        <v>11</v>
      </c>
      <c r="K164" s="71"/>
      <c r="L164" s="71">
        <v>12</v>
      </c>
      <c r="M164" s="99">
        <v>0.2910784456411003</v>
      </c>
      <c r="N164" s="71" t="s">
        <v>11</v>
      </c>
      <c r="O164" s="71"/>
      <c r="P164" s="71">
        <v>140</v>
      </c>
      <c r="Q164" s="99">
        <v>3.3959151991461698</v>
      </c>
      <c r="R164" s="71" t="s">
        <v>11</v>
      </c>
    </row>
    <row r="165" spans="1:19" x14ac:dyDescent="0.2">
      <c r="A165" s="78" t="s">
        <v>871</v>
      </c>
      <c r="B165" s="61" t="s">
        <v>182</v>
      </c>
      <c r="C165" s="457" t="str">
        <f>VLOOKUP(B165,'201617'!$B$26:$C$351,2,0)</f>
        <v>EE</v>
      </c>
      <c r="D165" s="92" t="s">
        <v>11</v>
      </c>
      <c r="E165" s="71">
        <v>64.412000000000006</v>
      </c>
      <c r="F165" s="71">
        <v>193</v>
      </c>
      <c r="G165" s="71">
        <v>284</v>
      </c>
      <c r="H165" s="71">
        <v>477</v>
      </c>
      <c r="I165" s="99">
        <v>7.4054524001738802</v>
      </c>
      <c r="J165" s="71" t="s">
        <v>11</v>
      </c>
      <c r="K165" s="71"/>
      <c r="L165" s="71">
        <v>8</v>
      </c>
      <c r="M165" s="99">
        <v>0.12420045954170029</v>
      </c>
      <c r="N165" s="71" t="s">
        <v>11</v>
      </c>
      <c r="O165" s="71"/>
      <c r="P165" s="71">
        <v>485</v>
      </c>
      <c r="Q165" s="99">
        <v>7.5296528597155801</v>
      </c>
      <c r="R165" s="71" t="s">
        <v>11</v>
      </c>
    </row>
    <row r="166" spans="1:19" x14ac:dyDescent="0.2">
      <c r="A166" s="78" t="s">
        <v>761</v>
      </c>
      <c r="B166" s="118" t="s">
        <v>73</v>
      </c>
      <c r="C166" s="457" t="str">
        <f>VLOOKUP(B166,'201617'!$B$26:$C$351,2,0)</f>
        <v>YH</v>
      </c>
      <c r="D166" s="93" t="s">
        <v>11</v>
      </c>
      <c r="E166" s="71">
        <v>114.051</v>
      </c>
      <c r="F166" s="71">
        <v>5054</v>
      </c>
      <c r="G166" s="71">
        <v>450</v>
      </c>
      <c r="H166" s="71">
        <v>5504</v>
      </c>
      <c r="I166" s="99">
        <v>48.259112151581313</v>
      </c>
      <c r="J166" s="71" t="s">
        <v>11</v>
      </c>
      <c r="K166" s="71"/>
      <c r="L166" s="71">
        <v>381</v>
      </c>
      <c r="M166" s="99">
        <v>3.3406107793881685</v>
      </c>
      <c r="N166" s="71" t="s">
        <v>11</v>
      </c>
      <c r="O166" s="71"/>
      <c r="P166" s="71">
        <v>5885</v>
      </c>
      <c r="Q166" s="99">
        <v>51.599722930969477</v>
      </c>
      <c r="R166" s="71" t="s">
        <v>11</v>
      </c>
    </row>
    <row r="167" spans="1:19" x14ac:dyDescent="0.2">
      <c r="A167" s="90" t="s">
        <v>915</v>
      </c>
      <c r="B167" s="61" t="s">
        <v>226</v>
      </c>
      <c r="C167" s="457" t="str">
        <f>VLOOKUP(B167,'201617'!$B$26:$C$351,2,0)</f>
        <v>L</v>
      </c>
      <c r="D167" s="92" t="s">
        <v>11</v>
      </c>
      <c r="E167" s="91">
        <v>67.100999999999999</v>
      </c>
      <c r="F167" s="91">
        <v>404</v>
      </c>
      <c r="G167" s="91">
        <v>0</v>
      </c>
      <c r="H167" s="91">
        <v>404</v>
      </c>
      <c r="I167" s="100">
        <v>6.0207746531348265</v>
      </c>
      <c r="J167" s="91" t="s">
        <v>11</v>
      </c>
      <c r="K167" s="91"/>
      <c r="L167" s="91">
        <v>140</v>
      </c>
      <c r="M167" s="100">
        <v>2.0864070580170191</v>
      </c>
      <c r="N167" s="91" t="s">
        <v>11</v>
      </c>
      <c r="O167" s="91"/>
      <c r="P167" s="91">
        <v>544</v>
      </c>
      <c r="Q167" s="100">
        <v>8.1071817111518456</v>
      </c>
      <c r="R167" s="91" t="s">
        <v>11</v>
      </c>
    </row>
    <row r="168" spans="1:19" x14ac:dyDescent="0.2">
      <c r="A168" s="78" t="s">
        <v>762</v>
      </c>
      <c r="B168" s="61" t="s">
        <v>74</v>
      </c>
      <c r="C168" s="457" t="str">
        <f>VLOOKUP(B168,'201617'!$B$26:$C$351,2,0)</f>
        <v>YH</v>
      </c>
      <c r="D168" s="92" t="s">
        <v>11</v>
      </c>
      <c r="E168" s="71">
        <v>177.52</v>
      </c>
      <c r="F168" s="71">
        <v>1327</v>
      </c>
      <c r="G168" s="71">
        <v>222</v>
      </c>
      <c r="H168" s="71">
        <v>1549</v>
      </c>
      <c r="I168" s="99">
        <v>8.7257773771969358</v>
      </c>
      <c r="J168" s="71" t="s">
        <v>11</v>
      </c>
      <c r="K168" s="71"/>
      <c r="L168" s="71">
        <v>58</v>
      </c>
      <c r="M168" s="99">
        <v>0.3267237494366832</v>
      </c>
      <c r="N168" s="71" t="s">
        <v>11</v>
      </c>
      <c r="O168" s="71"/>
      <c r="P168" s="71">
        <v>1607</v>
      </c>
      <c r="Q168" s="99">
        <v>9.0525011266336186</v>
      </c>
      <c r="R168" s="71" t="s">
        <v>11</v>
      </c>
    </row>
    <row r="169" spans="1:19" x14ac:dyDescent="0.2">
      <c r="A169" s="78" t="s">
        <v>729</v>
      </c>
      <c r="B169" s="61" t="s">
        <v>41</v>
      </c>
      <c r="C169" s="457" t="str">
        <f>VLOOKUP(B169,'201617'!$B$26:$C$351,2,0)</f>
        <v>NW</v>
      </c>
      <c r="D169" s="92" t="s">
        <v>11</v>
      </c>
      <c r="E169" s="71">
        <v>62.220999999999997</v>
      </c>
      <c r="F169" s="71">
        <v>146</v>
      </c>
      <c r="G169" s="71">
        <v>514</v>
      </c>
      <c r="H169" s="71">
        <v>660</v>
      </c>
      <c r="I169" s="99">
        <v>10.607351215827455</v>
      </c>
      <c r="J169" s="71" t="s">
        <v>11</v>
      </c>
      <c r="K169" s="71"/>
      <c r="L169" s="71">
        <v>15</v>
      </c>
      <c r="M169" s="99">
        <v>0.24107616399607851</v>
      </c>
      <c r="N169" s="71" t="s">
        <v>11</v>
      </c>
      <c r="O169" s="71"/>
      <c r="P169" s="71">
        <v>675</v>
      </c>
      <c r="Q169" s="99">
        <v>10.848427379823534</v>
      </c>
      <c r="R169" s="71" t="s">
        <v>11</v>
      </c>
    </row>
    <row r="170" spans="1:19" x14ac:dyDescent="0.2">
      <c r="A170" s="78" t="s">
        <v>916</v>
      </c>
      <c r="B170" s="61" t="s">
        <v>227</v>
      </c>
      <c r="C170" s="457" t="str">
        <f>VLOOKUP(B170,'201617'!$B$26:$C$351,2,0)</f>
        <v>L</v>
      </c>
      <c r="D170" s="92" t="s">
        <v>11</v>
      </c>
      <c r="E170" s="71">
        <v>137.828</v>
      </c>
      <c r="F170" s="71">
        <v>567</v>
      </c>
      <c r="G170" s="71">
        <v>695</v>
      </c>
      <c r="H170" s="71">
        <v>1262</v>
      </c>
      <c r="I170" s="99">
        <v>9.1563397858200073</v>
      </c>
      <c r="J170" s="71" t="s">
        <v>11</v>
      </c>
      <c r="K170" s="71"/>
      <c r="L170" s="71">
        <v>1</v>
      </c>
      <c r="M170" s="99">
        <v>7.255419798589546E-3</v>
      </c>
      <c r="N170" s="71" t="s">
        <v>11</v>
      </c>
      <c r="O170" s="71"/>
      <c r="P170" s="71">
        <v>1263</v>
      </c>
      <c r="Q170" s="99">
        <v>9.1635952056185968</v>
      </c>
      <c r="R170" s="71" t="s">
        <v>11</v>
      </c>
    </row>
    <row r="171" spans="1:19" x14ac:dyDescent="0.2">
      <c r="A171" s="78" t="s">
        <v>730</v>
      </c>
      <c r="B171" s="61" t="s">
        <v>42</v>
      </c>
      <c r="C171" s="457" t="str">
        <f>VLOOKUP(B171,'201617'!$B$26:$C$351,2,0)</f>
        <v>NW</v>
      </c>
      <c r="D171" s="92" t="s">
        <v>11</v>
      </c>
      <c r="E171" s="71">
        <v>58.731000000000002</v>
      </c>
      <c r="F171" s="71">
        <v>412</v>
      </c>
      <c r="G171" s="71">
        <v>481</v>
      </c>
      <c r="H171" s="71">
        <v>893</v>
      </c>
      <c r="I171" s="99">
        <v>15.204917334967904</v>
      </c>
      <c r="J171" s="71" t="s">
        <v>11</v>
      </c>
      <c r="K171" s="71"/>
      <c r="L171" s="71">
        <v>142</v>
      </c>
      <c r="M171" s="99">
        <v>2.4178032044405851</v>
      </c>
      <c r="N171" s="71" t="s">
        <v>11</v>
      </c>
      <c r="O171" s="71"/>
      <c r="P171" s="71">
        <v>1035</v>
      </c>
      <c r="Q171" s="99">
        <v>17.62272053940849</v>
      </c>
      <c r="R171" s="71" t="s">
        <v>11</v>
      </c>
    </row>
    <row r="172" spans="1:19" x14ac:dyDescent="0.2">
      <c r="A172" s="78" t="s">
        <v>763</v>
      </c>
      <c r="B172" s="61" t="s">
        <v>75</v>
      </c>
      <c r="C172" s="457" t="str">
        <f>VLOOKUP(B172,'201617'!$B$26:$C$351,2,0)</f>
        <v>YH</v>
      </c>
      <c r="D172" s="92" t="s">
        <v>11</v>
      </c>
      <c r="E172" s="71">
        <v>327.97500000000002</v>
      </c>
      <c r="F172" s="71">
        <v>2366</v>
      </c>
      <c r="G172" s="71">
        <v>3875</v>
      </c>
      <c r="H172" s="71">
        <v>6241</v>
      </c>
      <c r="I172" s="99">
        <v>19.0288893970577</v>
      </c>
      <c r="J172" s="71" t="s">
        <v>11</v>
      </c>
      <c r="K172" s="71"/>
      <c r="L172" s="71">
        <v>291</v>
      </c>
      <c r="M172" s="99">
        <v>0.88726274868511312</v>
      </c>
      <c r="N172" s="71" t="s">
        <v>11</v>
      </c>
      <c r="O172" s="71"/>
      <c r="P172" s="71">
        <v>6532</v>
      </c>
      <c r="Q172" s="99">
        <v>19.916152145742814</v>
      </c>
      <c r="R172" s="71" t="s">
        <v>11</v>
      </c>
    </row>
    <row r="173" spans="1:19" x14ac:dyDescent="0.2">
      <c r="A173" s="78" t="s">
        <v>796</v>
      </c>
      <c r="B173" s="118" t="s">
        <v>108</v>
      </c>
      <c r="C173" s="457" t="str">
        <f>VLOOKUP(B173,'201617'!$B$26:$C$351,2,0)</f>
        <v>EM</v>
      </c>
      <c r="D173" s="93" t="s">
        <v>11</v>
      </c>
      <c r="E173" s="71">
        <v>125.941</v>
      </c>
      <c r="F173" s="71">
        <v>603</v>
      </c>
      <c r="G173" s="71">
        <v>1101</v>
      </c>
      <c r="H173" s="71">
        <v>1704</v>
      </c>
      <c r="I173" s="99">
        <v>13.530145067928633</v>
      </c>
      <c r="J173" s="71" t="s">
        <v>11</v>
      </c>
      <c r="K173" s="71"/>
      <c r="L173" s="71">
        <v>137</v>
      </c>
      <c r="M173" s="99">
        <v>1.0878109590998959</v>
      </c>
      <c r="N173" s="71" t="s">
        <v>11</v>
      </c>
      <c r="O173" s="71"/>
      <c r="P173" s="71">
        <v>1841</v>
      </c>
      <c r="Q173" s="99">
        <v>14.617956027028528</v>
      </c>
      <c r="R173" s="71" t="s">
        <v>11</v>
      </c>
    </row>
    <row r="174" spans="1:19" x14ac:dyDescent="0.2">
      <c r="A174" s="78" t="s">
        <v>957</v>
      </c>
      <c r="B174" s="61" t="s">
        <v>268</v>
      </c>
      <c r="C174" s="457" t="str">
        <f>VLOOKUP(B174,'201617'!$B$26:$C$351,2,0)</f>
        <v>SE</v>
      </c>
      <c r="D174" s="92" t="s">
        <v>11</v>
      </c>
      <c r="E174" s="71">
        <v>43.682000000000002</v>
      </c>
      <c r="F174" s="71">
        <v>132</v>
      </c>
      <c r="G174" s="71">
        <v>131</v>
      </c>
      <c r="H174" s="71">
        <v>263</v>
      </c>
      <c r="I174" s="99">
        <v>6.0207865940204197</v>
      </c>
      <c r="J174" s="71" t="s">
        <v>11</v>
      </c>
      <c r="K174" s="71"/>
      <c r="L174" s="71">
        <v>22</v>
      </c>
      <c r="M174" s="99">
        <v>0.50363994322604277</v>
      </c>
      <c r="N174" s="71" t="s">
        <v>11</v>
      </c>
      <c r="O174" s="71"/>
      <c r="P174" s="71">
        <v>285</v>
      </c>
      <c r="Q174" s="99">
        <v>6.5244265372464625</v>
      </c>
      <c r="R174" s="71" t="s">
        <v>11</v>
      </c>
      <c r="S174" s="86"/>
    </row>
    <row r="175" spans="1:19" x14ac:dyDescent="0.2">
      <c r="A175" s="78" t="s">
        <v>917</v>
      </c>
      <c r="B175" s="61" t="s">
        <v>228</v>
      </c>
      <c r="C175" s="457" t="str">
        <f>VLOOKUP(B175,'201617'!$B$26:$C$351,2,0)</f>
        <v>L</v>
      </c>
      <c r="D175" s="92" t="s">
        <v>11</v>
      </c>
      <c r="E175" s="71">
        <v>123.363</v>
      </c>
      <c r="F175" s="71">
        <v>86</v>
      </c>
      <c r="G175" s="71">
        <v>678</v>
      </c>
      <c r="H175" s="71">
        <v>764</v>
      </c>
      <c r="I175" s="99">
        <v>6.1931049017938928</v>
      </c>
      <c r="J175" s="71" t="s">
        <v>11</v>
      </c>
      <c r="K175" s="71"/>
      <c r="L175" s="71">
        <v>52</v>
      </c>
      <c r="M175" s="99">
        <v>0.42152022891790891</v>
      </c>
      <c r="N175" s="71" t="s">
        <v>11</v>
      </c>
      <c r="O175" s="71"/>
      <c r="P175" s="71">
        <v>816</v>
      </c>
      <c r="Q175" s="99">
        <v>6.6146251307118016</v>
      </c>
      <c r="R175" s="71" t="s">
        <v>11</v>
      </c>
    </row>
    <row r="176" spans="1:19" x14ac:dyDescent="0.2">
      <c r="A176" s="78" t="s">
        <v>823</v>
      </c>
      <c r="B176" s="61" t="s">
        <v>135</v>
      </c>
      <c r="C176" s="457" t="str">
        <f>VLOOKUP(B176,'201617'!$B$26:$C$351,2,0)</f>
        <v>WM</v>
      </c>
      <c r="D176" s="92" t="s">
        <v>11</v>
      </c>
      <c r="E176" s="71">
        <v>42.314</v>
      </c>
      <c r="F176" s="71">
        <v>41</v>
      </c>
      <c r="G176" s="71">
        <v>112</v>
      </c>
      <c r="H176" s="71">
        <v>153</v>
      </c>
      <c r="I176" s="99">
        <v>3.6158245497943944</v>
      </c>
      <c r="J176" s="71" t="s">
        <v>11</v>
      </c>
      <c r="K176" s="71"/>
      <c r="L176" s="71">
        <v>0</v>
      </c>
      <c r="M176" s="99">
        <v>0</v>
      </c>
      <c r="N176" s="71" t="s">
        <v>11</v>
      </c>
      <c r="O176" s="71"/>
      <c r="P176" s="71">
        <v>153</v>
      </c>
      <c r="Q176" s="99">
        <v>3.6158245497943944</v>
      </c>
      <c r="R176" s="71" t="s">
        <v>11</v>
      </c>
    </row>
    <row r="177" spans="1:18" x14ac:dyDescent="0.2">
      <c r="A177" s="78" t="s">
        <v>797</v>
      </c>
      <c r="B177" s="61" t="s">
        <v>109</v>
      </c>
      <c r="C177" s="457" t="str">
        <f>VLOOKUP(B177,'201617'!$B$26:$C$351,2,0)</f>
        <v>EM</v>
      </c>
      <c r="D177" s="92" t="s">
        <v>11</v>
      </c>
      <c r="E177" s="71">
        <v>40.453000000000003</v>
      </c>
      <c r="F177" s="71">
        <v>641</v>
      </c>
      <c r="G177" s="71">
        <v>162</v>
      </c>
      <c r="H177" s="71">
        <v>803</v>
      </c>
      <c r="I177" s="99">
        <v>19.850196524361603</v>
      </c>
      <c r="J177" s="71" t="s">
        <v>11</v>
      </c>
      <c r="K177" s="71"/>
      <c r="L177" s="71">
        <v>1</v>
      </c>
      <c r="M177" s="99">
        <v>2.4720045484883692E-2</v>
      </c>
      <c r="N177" s="71" t="s">
        <v>11</v>
      </c>
      <c r="O177" s="71"/>
      <c r="P177" s="71">
        <v>804</v>
      </c>
      <c r="Q177" s="99">
        <v>19.874916569846487</v>
      </c>
      <c r="R177" s="71" t="s">
        <v>11</v>
      </c>
    </row>
    <row r="178" spans="1:18" x14ac:dyDescent="0.2">
      <c r="A178" s="78" t="s">
        <v>731</v>
      </c>
      <c r="B178" s="61" t="s">
        <v>43</v>
      </c>
      <c r="C178" s="457" t="str">
        <f>VLOOKUP(B178,'201617'!$B$26:$C$351,2,0)</f>
        <v>NW</v>
      </c>
      <c r="D178" s="92" t="s">
        <v>11</v>
      </c>
      <c r="E178" s="71">
        <v>210.874</v>
      </c>
      <c r="F178" s="71">
        <v>432</v>
      </c>
      <c r="G178" s="71">
        <v>1332</v>
      </c>
      <c r="H178" s="71">
        <v>1764</v>
      </c>
      <c r="I178" s="99">
        <v>8.3651848971423703</v>
      </c>
      <c r="J178" s="71" t="s">
        <v>11</v>
      </c>
      <c r="K178" s="71"/>
      <c r="L178" s="71">
        <v>88</v>
      </c>
      <c r="M178" s="99">
        <v>0.41731081119531094</v>
      </c>
      <c r="N178" s="71" t="s">
        <v>11</v>
      </c>
      <c r="O178" s="71"/>
      <c r="P178" s="71">
        <v>1852</v>
      </c>
      <c r="Q178" s="99">
        <v>8.7824957083376809</v>
      </c>
      <c r="R178" s="71" t="s">
        <v>11</v>
      </c>
    </row>
    <row r="179" spans="1:18" s="115" customFormat="1" x14ac:dyDescent="0.2">
      <c r="A179" s="78" t="s">
        <v>872</v>
      </c>
      <c r="B179" s="118" t="s">
        <v>183</v>
      </c>
      <c r="C179" s="457" t="str">
        <f>VLOOKUP(B179,'201617'!$B$26:$C$351,2,0)</f>
        <v>EE</v>
      </c>
      <c r="D179" s="93" t="s">
        <v>11</v>
      </c>
      <c r="E179" s="71">
        <v>77.435000000000002</v>
      </c>
      <c r="F179" s="113">
        <v>119</v>
      </c>
      <c r="G179" s="113">
        <v>45</v>
      </c>
      <c r="H179" s="113">
        <v>164</v>
      </c>
      <c r="I179" s="114">
        <v>2.1179053399625491</v>
      </c>
      <c r="J179" s="113">
        <v>1</v>
      </c>
      <c r="K179" s="113"/>
      <c r="L179" s="113">
        <v>70</v>
      </c>
      <c r="M179" s="114">
        <v>0.90398398656938073</v>
      </c>
      <c r="N179" s="113">
        <v>1</v>
      </c>
      <c r="O179" s="113"/>
      <c r="P179" s="113">
        <v>234</v>
      </c>
      <c r="Q179" s="114">
        <v>3.0218893265319298</v>
      </c>
      <c r="R179" s="113">
        <v>1</v>
      </c>
    </row>
    <row r="180" spans="1:18" x14ac:dyDescent="0.2">
      <c r="A180" s="78" t="s">
        <v>958</v>
      </c>
      <c r="B180" s="61" t="s">
        <v>269</v>
      </c>
      <c r="C180" s="457" t="str">
        <f>VLOOKUP(B180,'201617'!$B$26:$C$351,2,0)</f>
        <v>SE</v>
      </c>
      <c r="D180" s="92" t="s">
        <v>11</v>
      </c>
      <c r="E180" s="71">
        <v>66.117000000000004</v>
      </c>
      <c r="F180" s="71">
        <v>121</v>
      </c>
      <c r="G180" s="71">
        <v>0</v>
      </c>
      <c r="H180" s="71">
        <v>121</v>
      </c>
      <c r="I180" s="99">
        <v>1.8300890845017166</v>
      </c>
      <c r="J180" s="71" t="s">
        <v>11</v>
      </c>
      <c r="K180" s="71"/>
      <c r="L180" s="71">
        <v>131</v>
      </c>
      <c r="M180" s="99">
        <v>1.981336116278718</v>
      </c>
      <c r="N180" s="71" t="s">
        <v>11</v>
      </c>
      <c r="O180" s="71"/>
      <c r="P180" s="71">
        <v>252</v>
      </c>
      <c r="Q180" s="99">
        <v>3.8114252007804343</v>
      </c>
      <c r="R180" s="71" t="s">
        <v>11</v>
      </c>
    </row>
    <row r="181" spans="1:18" x14ac:dyDescent="0.2">
      <c r="A181" s="78" t="s">
        <v>873</v>
      </c>
      <c r="B181" s="61" t="s">
        <v>184</v>
      </c>
      <c r="C181" s="457" t="str">
        <f>VLOOKUP(B181,'201617'!$B$26:$C$351,2,0)</f>
        <v>EE</v>
      </c>
      <c r="D181" s="92" t="s">
        <v>11</v>
      </c>
      <c r="E181" s="71">
        <v>26.466000000000001</v>
      </c>
      <c r="F181" s="71">
        <v>193</v>
      </c>
      <c r="G181" s="71">
        <v>70</v>
      </c>
      <c r="H181" s="71">
        <v>263</v>
      </c>
      <c r="I181" s="99">
        <v>9.9372780170785155</v>
      </c>
      <c r="J181" s="71" t="s">
        <v>11</v>
      </c>
      <c r="K181" s="71"/>
      <c r="L181" s="71">
        <v>32</v>
      </c>
      <c r="M181" s="99">
        <v>1.2090984659563213</v>
      </c>
      <c r="N181" s="71" t="s">
        <v>11</v>
      </c>
      <c r="O181" s="71"/>
      <c r="P181" s="71">
        <v>295</v>
      </c>
      <c r="Q181" s="99">
        <v>11.146376483034837</v>
      </c>
      <c r="R181" s="71" t="s">
        <v>11</v>
      </c>
    </row>
    <row r="182" spans="1:18" x14ac:dyDescent="0.2">
      <c r="A182" s="78" t="s">
        <v>824</v>
      </c>
      <c r="B182" s="61" t="s">
        <v>136</v>
      </c>
      <c r="C182" s="457" t="str">
        <f>VLOOKUP(B182,'201617'!$B$26:$C$351,2,0)</f>
        <v>WM</v>
      </c>
      <c r="D182" s="92" t="s">
        <v>11</v>
      </c>
      <c r="E182" s="71">
        <v>32.840000000000003</v>
      </c>
      <c r="F182" s="71">
        <v>8</v>
      </c>
      <c r="G182" s="71">
        <v>151</v>
      </c>
      <c r="H182" s="71">
        <v>159</v>
      </c>
      <c r="I182" s="99">
        <v>4.8416565164433614</v>
      </c>
      <c r="J182" s="71" t="s">
        <v>11</v>
      </c>
      <c r="K182" s="71"/>
      <c r="L182" s="71">
        <v>0</v>
      </c>
      <c r="M182" s="99">
        <v>0</v>
      </c>
      <c r="N182" s="71" t="s">
        <v>11</v>
      </c>
      <c r="O182" s="71"/>
      <c r="P182" s="71">
        <v>159</v>
      </c>
      <c r="Q182" s="99">
        <v>4.8416565164433614</v>
      </c>
      <c r="R182" s="71" t="s">
        <v>11</v>
      </c>
    </row>
    <row r="183" spans="1:18" x14ac:dyDescent="0.2">
      <c r="A183" s="78" t="s">
        <v>732</v>
      </c>
      <c r="B183" s="61" t="s">
        <v>44</v>
      </c>
      <c r="C183" s="457" t="str">
        <f>VLOOKUP(B183,'201617'!$B$26:$C$351,2,0)</f>
        <v>NW</v>
      </c>
      <c r="D183" s="92" t="s">
        <v>11</v>
      </c>
      <c r="E183" s="71">
        <v>212.31399999999999</v>
      </c>
      <c r="F183" s="71">
        <v>2230</v>
      </c>
      <c r="G183" s="71">
        <v>1105</v>
      </c>
      <c r="H183" s="71">
        <v>3335</v>
      </c>
      <c r="I183" s="99">
        <v>15.70786665033865</v>
      </c>
      <c r="J183" s="71" t="s">
        <v>11</v>
      </c>
      <c r="K183" s="71"/>
      <c r="L183" s="71">
        <v>18</v>
      </c>
      <c r="M183" s="99">
        <v>8.4780089866895267E-2</v>
      </c>
      <c r="N183" s="71" t="s">
        <v>11</v>
      </c>
      <c r="O183" s="71"/>
      <c r="P183" s="71">
        <v>3353</v>
      </c>
      <c r="Q183" s="99">
        <v>15.792646740205544</v>
      </c>
      <c r="R183" s="71" t="s">
        <v>11</v>
      </c>
    </row>
    <row r="184" spans="1:18" x14ac:dyDescent="0.2">
      <c r="A184" s="78" t="s">
        <v>798</v>
      </c>
      <c r="B184" s="61" t="s">
        <v>110</v>
      </c>
      <c r="C184" s="457" t="str">
        <f>VLOOKUP(B184,'201617'!$B$26:$C$351,2,0)</f>
        <v>EM</v>
      </c>
      <c r="D184" s="92" t="s">
        <v>11</v>
      </c>
      <c r="E184" s="71">
        <v>45.741</v>
      </c>
      <c r="F184" s="71">
        <v>247</v>
      </c>
      <c r="G184" s="71">
        <v>154</v>
      </c>
      <c r="H184" s="71">
        <v>401</v>
      </c>
      <c r="I184" s="99">
        <v>8.7667519293412912</v>
      </c>
      <c r="J184" s="71" t="s">
        <v>11</v>
      </c>
      <c r="K184" s="71"/>
      <c r="L184" s="71">
        <v>0</v>
      </c>
      <c r="M184" s="99">
        <v>0</v>
      </c>
      <c r="N184" s="71" t="s">
        <v>11</v>
      </c>
      <c r="O184" s="71"/>
      <c r="P184" s="71">
        <v>401</v>
      </c>
      <c r="Q184" s="99">
        <v>8.7667519293412912</v>
      </c>
      <c r="R184" s="71" t="s">
        <v>11</v>
      </c>
    </row>
    <row r="185" spans="1:18" x14ac:dyDescent="0.2">
      <c r="A185" s="78" t="s">
        <v>959</v>
      </c>
      <c r="B185" s="118" t="s">
        <v>270</v>
      </c>
      <c r="C185" s="457" t="str">
        <f>VLOOKUP(B185,'201617'!$B$26:$C$351,2,0)</f>
        <v>SE</v>
      </c>
      <c r="D185" s="93" t="s">
        <v>11</v>
      </c>
      <c r="E185" s="71">
        <v>110.76300000000001</v>
      </c>
      <c r="F185" s="71">
        <v>199</v>
      </c>
      <c r="G185" s="71">
        <v>235</v>
      </c>
      <c r="H185" s="71">
        <v>434</v>
      </c>
      <c r="I185" s="99">
        <v>3.9182759585782252</v>
      </c>
      <c r="J185" s="71" t="s">
        <v>11</v>
      </c>
      <c r="K185" s="71"/>
      <c r="L185" s="71">
        <v>4</v>
      </c>
      <c r="M185" s="99">
        <v>3.6113142475375351E-2</v>
      </c>
      <c r="N185" s="71" t="s">
        <v>11</v>
      </c>
      <c r="O185" s="71"/>
      <c r="P185" s="71">
        <v>438</v>
      </c>
      <c r="Q185" s="99">
        <v>3.9543891010536005</v>
      </c>
      <c r="R185" s="71" t="s">
        <v>11</v>
      </c>
    </row>
    <row r="186" spans="1:18" x14ac:dyDescent="0.2">
      <c r="A186" s="78" t="s">
        <v>799</v>
      </c>
      <c r="B186" s="61" t="s">
        <v>111</v>
      </c>
      <c r="C186" s="457" t="str">
        <f>VLOOKUP(B186,'201617'!$B$26:$C$351,2,0)</f>
        <v>EM</v>
      </c>
      <c r="D186" s="92" t="s">
        <v>11</v>
      </c>
      <c r="E186" s="71">
        <v>22.024000000000001</v>
      </c>
      <c r="F186" s="71">
        <v>44</v>
      </c>
      <c r="G186" s="71">
        <v>32</v>
      </c>
      <c r="H186" s="71">
        <v>76</v>
      </c>
      <c r="I186" s="99">
        <v>3.4507809662186704</v>
      </c>
      <c r="J186" s="71" t="s">
        <v>11</v>
      </c>
      <c r="K186" s="71"/>
      <c r="L186" s="71">
        <v>9</v>
      </c>
      <c r="M186" s="99">
        <v>0.40864511442063201</v>
      </c>
      <c r="N186" s="71" t="s">
        <v>11</v>
      </c>
      <c r="O186" s="71"/>
      <c r="P186" s="71">
        <v>85</v>
      </c>
      <c r="Q186" s="99">
        <v>3.8594260806393024</v>
      </c>
      <c r="R186" s="71" t="s">
        <v>11</v>
      </c>
    </row>
    <row r="187" spans="1:18" x14ac:dyDescent="0.2">
      <c r="A187" s="78" t="s">
        <v>1009</v>
      </c>
      <c r="B187" s="61" t="s">
        <v>321</v>
      </c>
      <c r="C187" s="457" t="str">
        <f>VLOOKUP(B187,'201617'!$B$26:$C$351,2,0)</f>
        <v>SW</v>
      </c>
      <c r="D187" s="92" t="s">
        <v>11</v>
      </c>
      <c r="E187" s="71">
        <v>47.512999999999998</v>
      </c>
      <c r="F187" s="71">
        <v>71</v>
      </c>
      <c r="G187" s="71">
        <v>83</v>
      </c>
      <c r="H187" s="71">
        <v>154</v>
      </c>
      <c r="I187" s="99">
        <v>3.2412181929156234</v>
      </c>
      <c r="J187" s="71" t="s">
        <v>11</v>
      </c>
      <c r="K187" s="71"/>
      <c r="L187" s="71">
        <v>38</v>
      </c>
      <c r="M187" s="99">
        <v>0.7997811125376213</v>
      </c>
      <c r="N187" s="71" t="s">
        <v>11</v>
      </c>
      <c r="O187" s="71"/>
      <c r="P187" s="71">
        <v>192</v>
      </c>
      <c r="Q187" s="99">
        <v>4.0409993054532443</v>
      </c>
      <c r="R187" s="71" t="s">
        <v>11</v>
      </c>
    </row>
    <row r="188" spans="1:18" x14ac:dyDescent="0.2">
      <c r="A188" s="78" t="s">
        <v>918</v>
      </c>
      <c r="B188" s="61" t="s">
        <v>229</v>
      </c>
      <c r="C188" s="457" t="str">
        <f>VLOOKUP(B188,'201617'!$B$26:$C$351,2,0)</f>
        <v>L</v>
      </c>
      <c r="D188" s="92" t="s">
        <v>11</v>
      </c>
      <c r="E188" s="71">
        <v>82.683000000000007</v>
      </c>
      <c r="F188" s="71">
        <v>207</v>
      </c>
      <c r="G188" s="71">
        <v>297</v>
      </c>
      <c r="H188" s="71">
        <v>504</v>
      </c>
      <c r="I188" s="99">
        <v>6.0955698269293563</v>
      </c>
      <c r="J188" s="71" t="s">
        <v>11</v>
      </c>
      <c r="K188" s="71"/>
      <c r="L188" s="71">
        <v>23</v>
      </c>
      <c r="M188" s="99">
        <v>0.27817084527653807</v>
      </c>
      <c r="N188" s="71" t="s">
        <v>11</v>
      </c>
      <c r="O188" s="71"/>
      <c r="P188" s="71">
        <v>527</v>
      </c>
      <c r="Q188" s="99">
        <v>6.3737406722058942</v>
      </c>
      <c r="R188" s="71" t="s">
        <v>11</v>
      </c>
    </row>
    <row r="189" spans="1:18" x14ac:dyDescent="0.2">
      <c r="A189" s="78" t="s">
        <v>1010</v>
      </c>
      <c r="B189" s="61" t="s">
        <v>322</v>
      </c>
      <c r="C189" s="457" t="str">
        <f>VLOOKUP(B189,'201617'!$B$26:$C$351,2,0)</f>
        <v>SW</v>
      </c>
      <c r="D189" s="92" t="s">
        <v>11</v>
      </c>
      <c r="E189" s="71">
        <v>33.652999999999999</v>
      </c>
      <c r="F189" s="71">
        <v>240</v>
      </c>
      <c r="G189" s="71">
        <v>82</v>
      </c>
      <c r="H189" s="71">
        <v>322</v>
      </c>
      <c r="I189" s="99">
        <v>9.5682405729058342</v>
      </c>
      <c r="J189" s="71" t="s">
        <v>11</v>
      </c>
      <c r="K189" s="71"/>
      <c r="L189" s="71">
        <v>11</v>
      </c>
      <c r="M189" s="99">
        <v>0.32686536118622411</v>
      </c>
      <c r="N189" s="71" t="s">
        <v>11</v>
      </c>
      <c r="O189" s="71"/>
      <c r="P189" s="71">
        <v>333</v>
      </c>
      <c r="Q189" s="99">
        <v>9.895105934092058</v>
      </c>
      <c r="R189" s="71" t="s">
        <v>11</v>
      </c>
    </row>
    <row r="190" spans="1:18" x14ac:dyDescent="0.2">
      <c r="A190" s="78" t="s">
        <v>874</v>
      </c>
      <c r="B190" s="61" t="s">
        <v>185</v>
      </c>
      <c r="C190" s="457" t="str">
        <f>VLOOKUP(B190,'201617'!$B$26:$C$351,2,0)</f>
        <v>EE</v>
      </c>
      <c r="D190" s="92" t="s">
        <v>11</v>
      </c>
      <c r="E190" s="71">
        <v>41.779000000000003</v>
      </c>
      <c r="F190" s="71">
        <v>197</v>
      </c>
      <c r="G190" s="71">
        <v>42</v>
      </c>
      <c r="H190" s="71">
        <v>239</v>
      </c>
      <c r="I190" s="99">
        <v>5.7205773235357471</v>
      </c>
      <c r="J190" s="71" t="s">
        <v>11</v>
      </c>
      <c r="K190" s="71"/>
      <c r="L190" s="71">
        <v>0</v>
      </c>
      <c r="M190" s="99">
        <v>0</v>
      </c>
      <c r="N190" s="71" t="s">
        <v>11</v>
      </c>
      <c r="O190" s="71"/>
      <c r="P190" s="71">
        <v>239</v>
      </c>
      <c r="Q190" s="99">
        <v>5.7205773235357471</v>
      </c>
      <c r="R190" s="71" t="s">
        <v>11</v>
      </c>
    </row>
    <row r="191" spans="1:18" x14ac:dyDescent="0.2">
      <c r="A191" s="78" t="s">
        <v>960</v>
      </c>
      <c r="B191" s="61" t="s">
        <v>271</v>
      </c>
      <c r="C191" s="457" t="str">
        <f>VLOOKUP(B191,'201617'!$B$26:$C$351,2,0)</f>
        <v>SE</v>
      </c>
      <c r="D191" s="92" t="s">
        <v>11</v>
      </c>
      <c r="E191" s="71">
        <v>59.363999999999997</v>
      </c>
      <c r="F191" s="71">
        <v>31</v>
      </c>
      <c r="G191" s="71">
        <v>112</v>
      </c>
      <c r="H191" s="71">
        <v>143</v>
      </c>
      <c r="I191" s="99">
        <v>2.4088673269995287</v>
      </c>
      <c r="J191" s="71" t="s">
        <v>11</v>
      </c>
      <c r="K191" s="71"/>
      <c r="L191" s="71">
        <v>26</v>
      </c>
      <c r="M191" s="99">
        <v>0.43797587763627788</v>
      </c>
      <c r="N191" s="71" t="s">
        <v>11</v>
      </c>
      <c r="O191" s="71"/>
      <c r="P191" s="71">
        <v>169</v>
      </c>
      <c r="Q191" s="99">
        <v>2.8468432046358063</v>
      </c>
      <c r="R191" s="71" t="s">
        <v>11</v>
      </c>
    </row>
    <row r="192" spans="1:18" x14ac:dyDescent="0.2">
      <c r="A192" s="78" t="s">
        <v>704</v>
      </c>
      <c r="B192" s="119" t="s">
        <v>15</v>
      </c>
      <c r="C192" s="457" t="str">
        <f>VLOOKUP(B192,'201617'!$B$26:$C$351,2,0)</f>
        <v>NE</v>
      </c>
      <c r="D192" s="94" t="s">
        <v>11</v>
      </c>
      <c r="E192" s="71">
        <v>57.899000000000001</v>
      </c>
      <c r="F192" s="71">
        <v>41</v>
      </c>
      <c r="G192" s="71">
        <v>448</v>
      </c>
      <c r="H192" s="71">
        <v>489</v>
      </c>
      <c r="I192" s="99">
        <v>8.4457417226549687</v>
      </c>
      <c r="J192" s="71" t="s">
        <v>11</v>
      </c>
      <c r="K192" s="71"/>
      <c r="L192" s="71">
        <v>0</v>
      </c>
      <c r="M192" s="99">
        <v>0</v>
      </c>
      <c r="N192" s="71" t="s">
        <v>11</v>
      </c>
      <c r="O192" s="71"/>
      <c r="P192" s="71">
        <v>489</v>
      </c>
      <c r="Q192" s="99">
        <v>8.4457417226549687</v>
      </c>
      <c r="R192" s="71" t="s">
        <v>11</v>
      </c>
    </row>
    <row r="193" spans="1:18" s="115" customFormat="1" x14ac:dyDescent="0.2">
      <c r="A193" s="78" t="s">
        <v>961</v>
      </c>
      <c r="B193" s="118" t="s">
        <v>272</v>
      </c>
      <c r="C193" s="457" t="str">
        <f>VLOOKUP(B193,'201617'!$B$26:$C$351,2,0)</f>
        <v>SE</v>
      </c>
      <c r="D193" s="93" t="s">
        <v>11</v>
      </c>
      <c r="E193" s="71">
        <v>103.34099999999999</v>
      </c>
      <c r="F193" s="113">
        <v>124</v>
      </c>
      <c r="G193" s="113">
        <v>98</v>
      </c>
      <c r="H193" s="113">
        <v>222</v>
      </c>
      <c r="I193" s="114">
        <v>2.1482277121374866</v>
      </c>
      <c r="J193" s="113">
        <v>1</v>
      </c>
      <c r="K193" s="113"/>
      <c r="L193" s="113">
        <v>26</v>
      </c>
      <c r="M193" s="114">
        <v>0.25159423655664259</v>
      </c>
      <c r="N193" s="113">
        <v>1</v>
      </c>
      <c r="O193" s="113"/>
      <c r="P193" s="113">
        <v>248</v>
      </c>
      <c r="Q193" s="114">
        <v>2.3998219486941292</v>
      </c>
      <c r="R193" s="113">
        <v>1</v>
      </c>
    </row>
    <row r="194" spans="1:18" x14ac:dyDescent="0.2">
      <c r="A194" s="78" t="s">
        <v>962</v>
      </c>
      <c r="B194" s="61" t="s">
        <v>273</v>
      </c>
      <c r="C194" s="457" t="str">
        <f>VLOOKUP(B194,'201617'!$B$26:$C$351,2,0)</f>
        <v>SE</v>
      </c>
      <c r="D194" s="92" t="s">
        <v>11</v>
      </c>
      <c r="E194" s="71">
        <v>36.762999999999998</v>
      </c>
      <c r="F194" s="71">
        <v>5</v>
      </c>
      <c r="G194" s="71">
        <v>86</v>
      </c>
      <c r="H194" s="71">
        <v>91</v>
      </c>
      <c r="I194" s="99">
        <v>2.475314854609254</v>
      </c>
      <c r="J194" s="71" t="s">
        <v>11</v>
      </c>
      <c r="K194" s="71"/>
      <c r="L194" s="71">
        <v>0</v>
      </c>
      <c r="M194" s="99">
        <v>0</v>
      </c>
      <c r="N194" s="71" t="s">
        <v>11</v>
      </c>
      <c r="O194" s="71"/>
      <c r="P194" s="71">
        <v>91</v>
      </c>
      <c r="Q194" s="99">
        <v>2.475314854609254</v>
      </c>
      <c r="R194" s="71" t="s">
        <v>11</v>
      </c>
    </row>
    <row r="195" spans="1:18" x14ac:dyDescent="0.2">
      <c r="A195" s="78" t="s">
        <v>963</v>
      </c>
      <c r="B195" s="61" t="s">
        <v>274</v>
      </c>
      <c r="C195" s="457" t="str">
        <f>VLOOKUP(B195,'201617'!$B$26:$C$351,2,0)</f>
        <v>SE</v>
      </c>
      <c r="D195" s="92" t="s">
        <v>11</v>
      </c>
      <c r="E195" s="71">
        <v>78.704999999999998</v>
      </c>
      <c r="F195" s="71">
        <v>1</v>
      </c>
      <c r="G195" s="71">
        <v>118</v>
      </c>
      <c r="H195" s="71">
        <v>119</v>
      </c>
      <c r="I195" s="99">
        <v>1.5119750968807573</v>
      </c>
      <c r="J195" s="71" t="s">
        <v>11</v>
      </c>
      <c r="K195" s="71"/>
      <c r="L195" s="71">
        <v>5</v>
      </c>
      <c r="M195" s="99">
        <v>6.352836541515787E-2</v>
      </c>
      <c r="N195" s="71" t="s">
        <v>11</v>
      </c>
      <c r="O195" s="71"/>
      <c r="P195" s="71">
        <v>124</v>
      </c>
      <c r="Q195" s="99">
        <v>1.5755034622959152</v>
      </c>
      <c r="R195" s="71" t="s">
        <v>11</v>
      </c>
    </row>
    <row r="196" spans="1:18" x14ac:dyDescent="0.2">
      <c r="A196" s="78" t="s">
        <v>800</v>
      </c>
      <c r="B196" s="61" t="s">
        <v>112</v>
      </c>
      <c r="C196" s="457" t="str">
        <f>VLOOKUP(B196,'201617'!$B$26:$C$351,2,0)</f>
        <v>EM</v>
      </c>
      <c r="D196" s="92" t="s">
        <v>1071</v>
      </c>
      <c r="E196" s="71">
        <v>49.948</v>
      </c>
      <c r="F196" s="71">
        <v>145</v>
      </c>
      <c r="G196" s="71">
        <v>0</v>
      </c>
      <c r="H196" s="71">
        <v>145</v>
      </c>
      <c r="I196" s="99">
        <v>2.9030191399055019</v>
      </c>
      <c r="J196" s="71" t="s">
        <v>11</v>
      </c>
      <c r="K196" s="71"/>
      <c r="L196" s="71">
        <v>47</v>
      </c>
      <c r="M196" s="99">
        <v>0.94097861776247294</v>
      </c>
      <c r="N196" s="71" t="s">
        <v>11</v>
      </c>
      <c r="O196" s="71"/>
      <c r="P196" s="71">
        <v>192</v>
      </c>
      <c r="Q196" s="99">
        <v>3.8439977576679745</v>
      </c>
      <c r="R196" s="71" t="s">
        <v>11</v>
      </c>
    </row>
    <row r="197" spans="1:18" x14ac:dyDescent="0.2">
      <c r="A197" s="78" t="s">
        <v>705</v>
      </c>
      <c r="B197" s="61" t="s">
        <v>16</v>
      </c>
      <c r="C197" s="457" t="str">
        <f>VLOOKUP(B197,'201617'!$B$26:$C$351,2,0)</f>
        <v>NE</v>
      </c>
      <c r="D197" s="92" t="s">
        <v>11</v>
      </c>
      <c r="E197" s="71">
        <v>119.294</v>
      </c>
      <c r="F197" s="71">
        <v>2045</v>
      </c>
      <c r="G197" s="71">
        <v>1786</v>
      </c>
      <c r="H197" s="71">
        <v>3831</v>
      </c>
      <c r="I197" s="99">
        <v>32.113936995993093</v>
      </c>
      <c r="J197" s="71" t="s">
        <v>11</v>
      </c>
      <c r="K197" s="71"/>
      <c r="L197" s="71">
        <v>291</v>
      </c>
      <c r="M197" s="99">
        <v>2.4393515180981442</v>
      </c>
      <c r="N197" s="71" t="s">
        <v>11</v>
      </c>
      <c r="O197" s="71"/>
      <c r="P197" s="71">
        <v>4122</v>
      </c>
      <c r="Q197" s="99">
        <v>34.553288514091236</v>
      </c>
      <c r="R197" s="71" t="s">
        <v>11</v>
      </c>
    </row>
    <row r="198" spans="1:18" x14ac:dyDescent="0.2">
      <c r="A198" s="78" t="s">
        <v>825</v>
      </c>
      <c r="B198" s="61" t="s">
        <v>137</v>
      </c>
      <c r="C198" s="457" t="str">
        <f>VLOOKUP(B198,'201617'!$B$26:$C$351,2,0)</f>
        <v>WM</v>
      </c>
      <c r="D198" s="92" t="s">
        <v>11</v>
      </c>
      <c r="E198" s="71">
        <v>53.198999999999998</v>
      </c>
      <c r="F198" s="71">
        <v>394</v>
      </c>
      <c r="G198" s="71">
        <v>237</v>
      </c>
      <c r="H198" s="71">
        <v>631</v>
      </c>
      <c r="I198" s="99">
        <v>11.861125209120473</v>
      </c>
      <c r="J198" s="71" t="s">
        <v>11</v>
      </c>
      <c r="K198" s="71"/>
      <c r="L198" s="71">
        <v>11</v>
      </c>
      <c r="M198" s="99">
        <v>0.20677080396248051</v>
      </c>
      <c r="N198" s="71" t="s">
        <v>11</v>
      </c>
      <c r="O198" s="71"/>
      <c r="P198" s="71">
        <v>642</v>
      </c>
      <c r="Q198" s="99">
        <v>12.067896013082953</v>
      </c>
      <c r="R198" s="71" t="s">
        <v>11</v>
      </c>
    </row>
    <row r="199" spans="1:18" s="115" customFormat="1" x14ac:dyDescent="0.2">
      <c r="A199" s="78" t="s">
        <v>919</v>
      </c>
      <c r="B199" s="61" t="s">
        <v>230</v>
      </c>
      <c r="C199" s="457" t="str">
        <f>VLOOKUP(B199,'201617'!$B$26:$C$351,2,0)</f>
        <v>L</v>
      </c>
      <c r="D199" s="92" t="s">
        <v>11</v>
      </c>
      <c r="E199" s="71">
        <v>110.346</v>
      </c>
      <c r="F199" s="113">
        <v>1120</v>
      </c>
      <c r="G199" s="113">
        <v>621</v>
      </c>
      <c r="H199" s="113">
        <v>1741</v>
      </c>
      <c r="I199" s="114">
        <v>15.777644862523335</v>
      </c>
      <c r="J199" s="113">
        <v>1</v>
      </c>
      <c r="K199" s="113"/>
      <c r="L199" s="113">
        <v>114</v>
      </c>
      <c r="M199" s="114">
        <v>1.0331140231635039</v>
      </c>
      <c r="N199" s="113">
        <v>1</v>
      </c>
      <c r="O199" s="113"/>
      <c r="P199" s="113">
        <v>1855</v>
      </c>
      <c r="Q199" s="114">
        <v>16.810758885686838</v>
      </c>
      <c r="R199" s="113">
        <v>1</v>
      </c>
    </row>
    <row r="200" spans="1:18" x14ac:dyDescent="0.2">
      <c r="A200" s="78" t="s">
        <v>1011</v>
      </c>
      <c r="B200" s="61" t="s">
        <v>323</v>
      </c>
      <c r="C200" s="457" t="str">
        <f>VLOOKUP(B200,'201617'!$B$26:$C$351,2,0)</f>
        <v>SW</v>
      </c>
      <c r="D200" s="92" t="s">
        <v>11</v>
      </c>
      <c r="E200" s="71">
        <v>40.777999999999999</v>
      </c>
      <c r="F200" s="71">
        <v>176</v>
      </c>
      <c r="G200" s="71">
        <v>373</v>
      </c>
      <c r="H200" s="71">
        <v>549</v>
      </c>
      <c r="I200" s="99">
        <v>13.463141890234931</v>
      </c>
      <c r="J200" s="71" t="s">
        <v>11</v>
      </c>
      <c r="K200" s="71"/>
      <c r="L200" s="71">
        <v>136</v>
      </c>
      <c r="M200" s="99">
        <v>3.3351316886556477</v>
      </c>
      <c r="N200" s="71" t="s">
        <v>11</v>
      </c>
      <c r="O200" s="71"/>
      <c r="P200" s="71">
        <v>685</v>
      </c>
      <c r="Q200" s="99">
        <v>16.79827357889058</v>
      </c>
      <c r="R200" s="71" t="s">
        <v>11</v>
      </c>
    </row>
    <row r="201" spans="1:18" x14ac:dyDescent="0.2">
      <c r="A201" s="78" t="s">
        <v>1012</v>
      </c>
      <c r="B201" s="61" t="s">
        <v>324</v>
      </c>
      <c r="C201" s="457" t="str">
        <f>VLOOKUP(B201,'201617'!$B$26:$C$351,2,0)</f>
        <v>SW</v>
      </c>
      <c r="D201" s="92" t="s">
        <v>11</v>
      </c>
      <c r="E201" s="71">
        <v>29.468</v>
      </c>
      <c r="F201" s="71">
        <v>27</v>
      </c>
      <c r="G201" s="71">
        <v>34</v>
      </c>
      <c r="H201" s="71">
        <v>61</v>
      </c>
      <c r="I201" s="99">
        <v>2.0700420795439118</v>
      </c>
      <c r="J201" s="71" t="s">
        <v>11</v>
      </c>
      <c r="K201" s="71"/>
      <c r="L201" s="71">
        <v>83</v>
      </c>
      <c r="M201" s="99">
        <v>2.8166146328220441</v>
      </c>
      <c r="N201" s="71" t="s">
        <v>11</v>
      </c>
      <c r="O201" s="71"/>
      <c r="P201" s="71">
        <v>144</v>
      </c>
      <c r="Q201" s="99">
        <v>4.8866567123659559</v>
      </c>
      <c r="R201" s="71" t="s">
        <v>11</v>
      </c>
    </row>
    <row r="202" spans="1:18" x14ac:dyDescent="0.2">
      <c r="A202" s="78" t="s">
        <v>801</v>
      </c>
      <c r="B202" s="61" t="s">
        <v>113</v>
      </c>
      <c r="C202" s="457" t="str">
        <f>VLOOKUP(B202,'201617'!$B$26:$C$351,2,0)</f>
        <v>EM</v>
      </c>
      <c r="D202" s="92" t="s">
        <v>11</v>
      </c>
      <c r="E202" s="71">
        <v>43.759</v>
      </c>
      <c r="F202" s="71">
        <v>166</v>
      </c>
      <c r="G202" s="71">
        <v>3</v>
      </c>
      <c r="H202" s="71">
        <v>169</v>
      </c>
      <c r="I202" s="99">
        <v>3.8620626613953699</v>
      </c>
      <c r="J202" s="71" t="s">
        <v>11</v>
      </c>
      <c r="K202" s="71"/>
      <c r="L202" s="71">
        <v>116</v>
      </c>
      <c r="M202" s="99">
        <v>2.6508832468749284</v>
      </c>
      <c r="N202" s="71" t="s">
        <v>11</v>
      </c>
      <c r="O202" s="71"/>
      <c r="P202" s="71">
        <v>285</v>
      </c>
      <c r="Q202" s="99">
        <v>6.5129459082702983</v>
      </c>
      <c r="R202" s="71" t="s">
        <v>11</v>
      </c>
    </row>
    <row r="203" spans="1:18" x14ac:dyDescent="0.2">
      <c r="A203" s="78" t="s">
        <v>764</v>
      </c>
      <c r="B203" s="118" t="s">
        <v>76</v>
      </c>
      <c r="C203" s="457" t="str">
        <f>VLOOKUP(B203,'201617'!$B$26:$C$351,2,0)</f>
        <v>YH</v>
      </c>
      <c r="D203" s="93" t="s">
        <v>11</v>
      </c>
      <c r="E203" s="71">
        <v>70.388000000000005</v>
      </c>
      <c r="F203" s="71">
        <v>137</v>
      </c>
      <c r="G203" s="71">
        <v>469</v>
      </c>
      <c r="H203" s="71">
        <v>606</v>
      </c>
      <c r="I203" s="99">
        <v>8.6094220605785079</v>
      </c>
      <c r="J203" s="71" t="s">
        <v>11</v>
      </c>
      <c r="K203" s="71"/>
      <c r="L203" s="71">
        <v>29</v>
      </c>
      <c r="M203" s="99">
        <v>0.41200204580326188</v>
      </c>
      <c r="N203" s="71" t="s">
        <v>11</v>
      </c>
      <c r="O203" s="71"/>
      <c r="P203" s="71">
        <v>635</v>
      </c>
      <c r="Q203" s="99">
        <v>9.0214241063817688</v>
      </c>
      <c r="R203" s="71" t="s">
        <v>11</v>
      </c>
    </row>
    <row r="204" spans="1:18" x14ac:dyDescent="0.2">
      <c r="A204" s="78" t="s">
        <v>875</v>
      </c>
      <c r="B204" s="61" t="s">
        <v>186</v>
      </c>
      <c r="C204" s="457" t="str">
        <f>VLOOKUP(B204,'201617'!$B$26:$C$351,2,0)</f>
        <v>EE</v>
      </c>
      <c r="D204" s="92" t="s">
        <v>11</v>
      </c>
      <c r="E204" s="71">
        <v>55.427999999999997</v>
      </c>
      <c r="F204" s="71">
        <v>98</v>
      </c>
      <c r="G204" s="71">
        <v>138</v>
      </c>
      <c r="H204" s="71">
        <v>236</v>
      </c>
      <c r="I204" s="99">
        <v>4.2577758533593135</v>
      </c>
      <c r="J204" s="71" t="s">
        <v>11</v>
      </c>
      <c r="K204" s="71"/>
      <c r="L204" s="71">
        <v>1</v>
      </c>
      <c r="M204" s="99">
        <v>1.8041423107454716E-2</v>
      </c>
      <c r="N204" s="71" t="s">
        <v>11</v>
      </c>
      <c r="O204" s="71"/>
      <c r="P204" s="71">
        <v>237</v>
      </c>
      <c r="Q204" s="99">
        <v>4.2758172764667677</v>
      </c>
      <c r="R204" s="71" t="s">
        <v>11</v>
      </c>
    </row>
    <row r="205" spans="1:18" x14ac:dyDescent="0.2">
      <c r="A205" s="78" t="s">
        <v>802</v>
      </c>
      <c r="B205" s="61" t="s">
        <v>114</v>
      </c>
      <c r="C205" s="457" t="str">
        <f>VLOOKUP(B205,'201617'!$B$26:$C$351,2,0)</f>
        <v>EM</v>
      </c>
      <c r="D205" s="92" t="s">
        <v>11</v>
      </c>
      <c r="E205" s="71">
        <v>47.677</v>
      </c>
      <c r="F205" s="71">
        <v>625</v>
      </c>
      <c r="G205" s="71">
        <v>349</v>
      </c>
      <c r="H205" s="71">
        <v>974</v>
      </c>
      <c r="I205" s="99">
        <v>20.429137739371185</v>
      </c>
      <c r="J205" s="71" t="s">
        <v>11</v>
      </c>
      <c r="K205" s="71"/>
      <c r="L205" s="71">
        <v>24</v>
      </c>
      <c r="M205" s="99">
        <v>0.50338737756150764</v>
      </c>
      <c r="N205" s="71" t="s">
        <v>11</v>
      </c>
      <c r="O205" s="71"/>
      <c r="P205" s="71">
        <v>998</v>
      </c>
      <c r="Q205" s="99">
        <v>20.932525116932695</v>
      </c>
      <c r="R205" s="71" t="s">
        <v>11</v>
      </c>
    </row>
    <row r="206" spans="1:18" x14ac:dyDescent="0.2">
      <c r="A206" s="78" t="s">
        <v>765</v>
      </c>
      <c r="B206" s="119" t="s">
        <v>77</v>
      </c>
      <c r="C206" s="457" t="str">
        <f>VLOOKUP(B206,'201617'!$B$26:$C$351,2,0)</f>
        <v>YH</v>
      </c>
      <c r="D206" s="94" t="s">
        <v>11</v>
      </c>
      <c r="E206" s="71">
        <v>72.293999999999997</v>
      </c>
      <c r="F206" s="71">
        <v>231</v>
      </c>
      <c r="G206" s="71">
        <v>723</v>
      </c>
      <c r="H206" s="71">
        <v>954</v>
      </c>
      <c r="I206" s="99">
        <v>13.196115860237365</v>
      </c>
      <c r="J206" s="71" t="s">
        <v>11</v>
      </c>
      <c r="K206" s="71"/>
      <c r="L206" s="71">
        <v>2</v>
      </c>
      <c r="M206" s="99">
        <v>2.7664813124187348E-2</v>
      </c>
      <c r="N206" s="71" t="s">
        <v>11</v>
      </c>
      <c r="O206" s="71"/>
      <c r="P206" s="71">
        <v>956</v>
      </c>
      <c r="Q206" s="99">
        <v>13.223780673361553</v>
      </c>
      <c r="R206" s="71" t="s">
        <v>11</v>
      </c>
    </row>
    <row r="207" spans="1:18" x14ac:dyDescent="0.2">
      <c r="A207" s="78" t="s">
        <v>876</v>
      </c>
      <c r="B207" s="61" t="s">
        <v>187</v>
      </c>
      <c r="C207" s="457" t="str">
        <f>VLOOKUP(B207,'201617'!$B$26:$C$351,2,0)</f>
        <v>EE</v>
      </c>
      <c r="D207" s="92" t="s">
        <v>11</v>
      </c>
      <c r="E207" s="71">
        <v>47.034999999999997</v>
      </c>
      <c r="F207" s="71">
        <v>29</v>
      </c>
      <c r="G207" s="71">
        <v>60</v>
      </c>
      <c r="H207" s="71">
        <v>89</v>
      </c>
      <c r="I207" s="99">
        <v>1.8922079302646966</v>
      </c>
      <c r="J207" s="71" t="s">
        <v>11</v>
      </c>
      <c r="K207" s="71"/>
      <c r="L207" s="71">
        <v>0</v>
      </c>
      <c r="M207" s="99">
        <v>0</v>
      </c>
      <c r="N207" s="71" t="s">
        <v>11</v>
      </c>
      <c r="O207" s="71"/>
      <c r="P207" s="71">
        <v>89</v>
      </c>
      <c r="Q207" s="99">
        <v>1.8922079302646966</v>
      </c>
      <c r="R207" s="71" t="s">
        <v>11</v>
      </c>
    </row>
    <row r="208" spans="1:18" x14ac:dyDescent="0.2">
      <c r="A208" s="78" t="s">
        <v>1013</v>
      </c>
      <c r="B208" s="118" t="s">
        <v>325</v>
      </c>
      <c r="C208" s="457" t="str">
        <f>VLOOKUP(B208,'201617'!$B$26:$C$351,2,0)</f>
        <v>SW</v>
      </c>
      <c r="D208" s="93" t="s">
        <v>11</v>
      </c>
      <c r="E208" s="71">
        <v>91.391000000000005</v>
      </c>
      <c r="F208" s="71">
        <v>111</v>
      </c>
      <c r="G208" s="71">
        <v>523</v>
      </c>
      <c r="H208" s="71">
        <v>634</v>
      </c>
      <c r="I208" s="99">
        <v>6.9372257662133032</v>
      </c>
      <c r="J208" s="71" t="s">
        <v>11</v>
      </c>
      <c r="K208" s="71"/>
      <c r="L208" s="71">
        <v>11</v>
      </c>
      <c r="M208" s="99">
        <v>0.12036196124344847</v>
      </c>
      <c r="N208" s="71" t="s">
        <v>11</v>
      </c>
      <c r="O208" s="71"/>
      <c r="P208" s="71">
        <v>645</v>
      </c>
      <c r="Q208" s="99">
        <v>7.0575877274567516</v>
      </c>
      <c r="R208" s="71" t="s">
        <v>11</v>
      </c>
    </row>
    <row r="209" spans="1:18" x14ac:dyDescent="0.2">
      <c r="A209" s="78" t="s">
        <v>706</v>
      </c>
      <c r="B209" s="61" t="s">
        <v>17</v>
      </c>
      <c r="C209" s="457" t="str">
        <f>VLOOKUP(B209,'201617'!$B$26:$C$351,2,0)</f>
        <v>NE</v>
      </c>
      <c r="D209" s="92" t="s">
        <v>11</v>
      </c>
      <c r="E209" s="71">
        <v>93.549000000000007</v>
      </c>
      <c r="F209" s="71">
        <v>321</v>
      </c>
      <c r="G209" s="71">
        <v>178</v>
      </c>
      <c r="H209" s="71">
        <v>499</v>
      </c>
      <c r="I209" s="99">
        <v>5.334102983463211</v>
      </c>
      <c r="J209" s="71" t="s">
        <v>11</v>
      </c>
      <c r="K209" s="71"/>
      <c r="L209" s="71">
        <v>1</v>
      </c>
      <c r="M209" s="99">
        <v>1.0689585137200825E-2</v>
      </c>
      <c r="N209" s="71" t="s">
        <v>11</v>
      </c>
      <c r="O209" s="71"/>
      <c r="P209" s="71">
        <v>500</v>
      </c>
      <c r="Q209" s="99">
        <v>5.3447925686004121</v>
      </c>
      <c r="R209" s="71" t="s">
        <v>11</v>
      </c>
    </row>
    <row r="210" spans="1:18" x14ac:dyDescent="0.2">
      <c r="A210" s="78" t="s">
        <v>826</v>
      </c>
      <c r="B210" s="61" t="s">
        <v>138</v>
      </c>
      <c r="C210" s="457" t="str">
        <f>VLOOKUP(B210,'201617'!$B$26:$C$351,2,0)</f>
        <v>WM</v>
      </c>
      <c r="D210" s="92" t="s">
        <v>11</v>
      </c>
      <c r="E210" s="71">
        <v>26.263000000000002</v>
      </c>
      <c r="F210" s="71">
        <v>25</v>
      </c>
      <c r="G210" s="71">
        <v>0</v>
      </c>
      <c r="H210" s="71">
        <v>25</v>
      </c>
      <c r="I210" s="99">
        <v>0.95190953051821947</v>
      </c>
      <c r="J210" s="71" t="s">
        <v>11</v>
      </c>
      <c r="K210" s="71"/>
      <c r="L210" s="71">
        <v>8</v>
      </c>
      <c r="M210" s="99">
        <v>0.30461104976583026</v>
      </c>
      <c r="N210" s="71" t="s">
        <v>11</v>
      </c>
      <c r="O210" s="71"/>
      <c r="P210" s="71">
        <v>33</v>
      </c>
      <c r="Q210" s="99">
        <v>1.2565205802840498</v>
      </c>
      <c r="R210" s="71" t="s">
        <v>11</v>
      </c>
    </row>
    <row r="211" spans="1:18" x14ac:dyDescent="0.2">
      <c r="A211" s="78" t="s">
        <v>803</v>
      </c>
      <c r="B211" s="61" t="s">
        <v>115</v>
      </c>
      <c r="C211" s="457" t="str">
        <f>VLOOKUP(B211,'201617'!$B$26:$C$351,2,0)</f>
        <v>EM</v>
      </c>
      <c r="D211" s="92" t="s">
        <v>11</v>
      </c>
      <c r="E211" s="71">
        <v>39.817</v>
      </c>
      <c r="F211" s="71">
        <v>54</v>
      </c>
      <c r="G211" s="71">
        <v>69</v>
      </c>
      <c r="H211" s="71">
        <v>123</v>
      </c>
      <c r="I211" s="99">
        <v>3.0891327824798451</v>
      </c>
      <c r="J211" s="71" t="s">
        <v>11</v>
      </c>
      <c r="K211" s="71"/>
      <c r="L211" s="71">
        <v>20</v>
      </c>
      <c r="M211" s="99">
        <v>0.50229801341135694</v>
      </c>
      <c r="N211" s="71" t="s">
        <v>11</v>
      </c>
      <c r="O211" s="71"/>
      <c r="P211" s="71">
        <v>143</v>
      </c>
      <c r="Q211" s="99">
        <v>3.5914307958912022</v>
      </c>
      <c r="R211" s="71" t="s">
        <v>11</v>
      </c>
    </row>
    <row r="212" spans="1:18" x14ac:dyDescent="0.2">
      <c r="A212" s="78" t="s">
        <v>804</v>
      </c>
      <c r="B212" s="61" t="s">
        <v>116</v>
      </c>
      <c r="C212" s="457" t="str">
        <f>VLOOKUP(B212,'201617'!$B$26:$C$351,2,0)</f>
        <v>EM</v>
      </c>
      <c r="D212" s="92" t="s">
        <v>11</v>
      </c>
      <c r="E212" s="71">
        <v>92.096999999999994</v>
      </c>
      <c r="F212" s="71">
        <v>281</v>
      </c>
      <c r="G212" s="71">
        <v>275</v>
      </c>
      <c r="H212" s="71">
        <v>556</v>
      </c>
      <c r="I212" s="99">
        <v>6.0371130438559346</v>
      </c>
      <c r="J212" s="71" t="s">
        <v>11</v>
      </c>
      <c r="K212" s="71"/>
      <c r="L212" s="71">
        <v>0</v>
      </c>
      <c r="M212" s="99">
        <v>0</v>
      </c>
      <c r="N212" s="71" t="s">
        <v>11</v>
      </c>
      <c r="O212" s="71"/>
      <c r="P212" s="71">
        <v>556</v>
      </c>
      <c r="Q212" s="99">
        <v>6.0371130438559346</v>
      </c>
      <c r="R212" s="71" t="s">
        <v>11</v>
      </c>
    </row>
    <row r="213" spans="1:18" x14ac:dyDescent="0.2">
      <c r="A213" s="78" t="s">
        <v>1054</v>
      </c>
      <c r="B213" s="119" t="s">
        <v>19</v>
      </c>
      <c r="C213" s="457" t="str">
        <f>VLOOKUP(B213,'201617'!$B$26:$C$351,2,0)</f>
        <v>NE</v>
      </c>
      <c r="D213" s="94" t="s">
        <v>11</v>
      </c>
      <c r="E213" s="71">
        <v>140.45099999999999</v>
      </c>
      <c r="F213" s="71">
        <v>65</v>
      </c>
      <c r="G213" s="71">
        <v>509</v>
      </c>
      <c r="H213" s="71">
        <v>574</v>
      </c>
      <c r="I213" s="99">
        <v>4.0868345543997551</v>
      </c>
      <c r="J213" s="71" t="s">
        <v>11</v>
      </c>
      <c r="K213" s="71"/>
      <c r="L213" s="71">
        <v>4</v>
      </c>
      <c r="M213" s="99">
        <v>2.8479683305921641E-2</v>
      </c>
      <c r="N213" s="71" t="s">
        <v>11</v>
      </c>
      <c r="O213" s="71"/>
      <c r="P213" s="71">
        <v>578</v>
      </c>
      <c r="Q213" s="99">
        <v>4.1153142377056771</v>
      </c>
      <c r="R213" s="71" t="s">
        <v>11</v>
      </c>
    </row>
    <row r="214" spans="1:18" x14ac:dyDescent="0.2">
      <c r="A214" s="78" t="s">
        <v>877</v>
      </c>
      <c r="B214" s="61" t="s">
        <v>188</v>
      </c>
      <c r="C214" s="457" t="str">
        <f>VLOOKUP(B214,'201617'!$B$26:$C$351,2,0)</f>
        <v>EE</v>
      </c>
      <c r="D214" s="92" t="s">
        <v>1071</v>
      </c>
      <c r="E214" s="71">
        <v>61.991999999999997</v>
      </c>
      <c r="F214" s="71">
        <v>104</v>
      </c>
      <c r="G214" s="71">
        <v>374</v>
      </c>
      <c r="H214" s="71">
        <v>478</v>
      </c>
      <c r="I214" s="99">
        <v>7.7106723448186862</v>
      </c>
      <c r="J214" s="71" t="s">
        <v>11</v>
      </c>
      <c r="K214" s="71"/>
      <c r="L214" s="71">
        <v>0</v>
      </c>
      <c r="M214" s="99">
        <v>0</v>
      </c>
      <c r="N214" s="71" t="s">
        <v>11</v>
      </c>
      <c r="O214" s="71"/>
      <c r="P214" s="71">
        <v>478</v>
      </c>
      <c r="Q214" s="99">
        <v>7.7106723448186862</v>
      </c>
      <c r="R214" s="71" t="s">
        <v>11</v>
      </c>
    </row>
    <row r="215" spans="1:18" x14ac:dyDescent="0.2">
      <c r="A215" s="78" t="s">
        <v>805</v>
      </c>
      <c r="B215" s="118" t="s">
        <v>117</v>
      </c>
      <c r="C215" s="457" t="str">
        <f>VLOOKUP(B215,'201617'!$B$26:$C$351,2,0)</f>
        <v>EM</v>
      </c>
      <c r="D215" s="93" t="s">
        <v>11</v>
      </c>
      <c r="E215" s="71">
        <v>128.56100000000001</v>
      </c>
      <c r="F215" s="71">
        <v>2065</v>
      </c>
      <c r="G215" s="71">
        <v>1993</v>
      </c>
      <c r="H215" s="71">
        <v>4058</v>
      </c>
      <c r="I215" s="99">
        <v>31.564782476800893</v>
      </c>
      <c r="J215" s="71" t="s">
        <v>11</v>
      </c>
      <c r="K215" s="71"/>
      <c r="L215" s="71">
        <v>120</v>
      </c>
      <c r="M215" s="99">
        <v>0.9334090431779466</v>
      </c>
      <c r="N215" s="71" t="s">
        <v>11</v>
      </c>
      <c r="O215" s="71"/>
      <c r="P215" s="71">
        <v>4178</v>
      </c>
      <c r="Q215" s="99">
        <v>32.498191519978839</v>
      </c>
      <c r="R215" s="71" t="s">
        <v>11</v>
      </c>
    </row>
    <row r="216" spans="1:18" x14ac:dyDescent="0.2">
      <c r="A216" s="78" t="s">
        <v>827</v>
      </c>
      <c r="B216" s="61" t="s">
        <v>139</v>
      </c>
      <c r="C216" s="457" t="str">
        <f>VLOOKUP(B216,'201617'!$B$26:$C$351,2,0)</f>
        <v>WM</v>
      </c>
      <c r="D216" s="92" t="s">
        <v>11</v>
      </c>
      <c r="E216" s="71">
        <v>53.935000000000002</v>
      </c>
      <c r="F216" s="71">
        <v>13</v>
      </c>
      <c r="G216" s="71">
        <v>37</v>
      </c>
      <c r="H216" s="71">
        <v>50</v>
      </c>
      <c r="I216" s="99">
        <v>0.92704180958561222</v>
      </c>
      <c r="J216" s="71" t="s">
        <v>11</v>
      </c>
      <c r="K216" s="71"/>
      <c r="L216" s="71">
        <v>33</v>
      </c>
      <c r="M216" s="99">
        <v>0.61184759432650415</v>
      </c>
      <c r="N216" s="71" t="s">
        <v>11</v>
      </c>
      <c r="O216" s="71"/>
      <c r="P216" s="71">
        <v>83</v>
      </c>
      <c r="Q216" s="99">
        <v>1.5388894039121164</v>
      </c>
      <c r="R216" s="71" t="s">
        <v>11</v>
      </c>
    </row>
    <row r="217" spans="1:18" x14ac:dyDescent="0.2">
      <c r="A217" s="78" t="s">
        <v>806</v>
      </c>
      <c r="B217" s="61" t="s">
        <v>118</v>
      </c>
      <c r="C217" s="457" t="str">
        <f>VLOOKUP(B217,'201617'!$B$26:$C$351,2,0)</f>
        <v>EM</v>
      </c>
      <c r="D217" s="92" t="s">
        <v>11</v>
      </c>
      <c r="E217" s="71">
        <v>21.359000000000002</v>
      </c>
      <c r="F217" s="71">
        <v>41</v>
      </c>
      <c r="G217" s="71">
        <v>147</v>
      </c>
      <c r="H217" s="71">
        <v>188</v>
      </c>
      <c r="I217" s="99">
        <v>8.8019102017884734</v>
      </c>
      <c r="J217" s="71" t="s">
        <v>11</v>
      </c>
      <c r="K217" s="71"/>
      <c r="L217" s="71">
        <v>24</v>
      </c>
      <c r="M217" s="99">
        <v>1.1236481108666134</v>
      </c>
      <c r="N217" s="71" t="s">
        <v>11</v>
      </c>
      <c r="O217" s="71"/>
      <c r="P217" s="71">
        <v>212</v>
      </c>
      <c r="Q217" s="99">
        <v>9.9255583126550864</v>
      </c>
      <c r="R217" s="71" t="s">
        <v>11</v>
      </c>
    </row>
    <row r="218" spans="1:18" x14ac:dyDescent="0.2">
      <c r="A218" s="78" t="s">
        <v>733</v>
      </c>
      <c r="B218" s="61" t="s">
        <v>45</v>
      </c>
      <c r="C218" s="457" t="str">
        <f>VLOOKUP(B218,'201617'!$B$26:$C$351,2,0)</f>
        <v>NW</v>
      </c>
      <c r="D218" s="92" t="s">
        <v>11</v>
      </c>
      <c r="E218" s="71">
        <v>91.63</v>
      </c>
      <c r="F218" s="71">
        <v>2343</v>
      </c>
      <c r="G218" s="71">
        <v>316</v>
      </c>
      <c r="H218" s="71">
        <v>2659</v>
      </c>
      <c r="I218" s="99">
        <v>29.018880279384483</v>
      </c>
      <c r="J218" s="71" t="s">
        <v>11</v>
      </c>
      <c r="K218" s="71"/>
      <c r="L218" s="71">
        <v>0</v>
      </c>
      <c r="M218" s="99">
        <v>0</v>
      </c>
      <c r="N218" s="71" t="s">
        <v>11</v>
      </c>
      <c r="O218" s="71"/>
      <c r="P218" s="71">
        <v>2659</v>
      </c>
      <c r="Q218" s="99">
        <v>29.018880279384483</v>
      </c>
      <c r="R218" s="71" t="s">
        <v>11</v>
      </c>
    </row>
    <row r="219" spans="1:18" x14ac:dyDescent="0.2">
      <c r="A219" s="78" t="s">
        <v>964</v>
      </c>
      <c r="B219" s="61" t="s">
        <v>275</v>
      </c>
      <c r="C219" s="457" t="str">
        <f>VLOOKUP(B219,'201617'!$B$26:$C$351,2,0)</f>
        <v>SE</v>
      </c>
      <c r="D219" s="92" t="s">
        <v>11</v>
      </c>
      <c r="E219" s="71">
        <v>55.896000000000001</v>
      </c>
      <c r="F219" s="113">
        <v>478</v>
      </c>
      <c r="G219" s="113">
        <v>670</v>
      </c>
      <c r="H219" s="71">
        <v>1148</v>
      </c>
      <c r="I219" s="99">
        <v>20.53814226420495</v>
      </c>
      <c r="J219" s="71" t="s">
        <v>11</v>
      </c>
      <c r="K219" s="71"/>
      <c r="L219" s="71">
        <v>0</v>
      </c>
      <c r="M219" s="99">
        <v>0</v>
      </c>
      <c r="N219" s="71" t="s">
        <v>11</v>
      </c>
      <c r="O219" s="71"/>
      <c r="P219" s="71">
        <v>1148</v>
      </c>
      <c r="Q219" s="99">
        <v>20.53814226420495</v>
      </c>
      <c r="R219" s="71" t="s">
        <v>11</v>
      </c>
    </row>
    <row r="220" spans="1:18" x14ac:dyDescent="0.2">
      <c r="A220" s="78" t="s">
        <v>734</v>
      </c>
      <c r="B220" s="61" t="s">
        <v>46</v>
      </c>
      <c r="C220" s="457" t="str">
        <f>VLOOKUP(B220,'201617'!$B$26:$C$351,2,0)</f>
        <v>NW</v>
      </c>
      <c r="D220" s="92" t="s">
        <v>11</v>
      </c>
      <c r="E220" s="71">
        <v>38.024999999999999</v>
      </c>
      <c r="F220" s="71">
        <v>30</v>
      </c>
      <c r="G220" s="71">
        <v>195</v>
      </c>
      <c r="H220" s="71">
        <v>225</v>
      </c>
      <c r="I220" s="99">
        <v>5.9171597633136095</v>
      </c>
      <c r="J220" s="71" t="s">
        <v>11</v>
      </c>
      <c r="K220" s="71"/>
      <c r="L220" s="71">
        <v>0</v>
      </c>
      <c r="M220" s="99">
        <v>0</v>
      </c>
      <c r="N220" s="71" t="s">
        <v>11</v>
      </c>
      <c r="O220" s="71"/>
      <c r="P220" s="71">
        <v>225</v>
      </c>
      <c r="Q220" s="99">
        <v>5.9171597633136095</v>
      </c>
      <c r="R220" s="71" t="s">
        <v>11</v>
      </c>
    </row>
    <row r="221" spans="1:18" x14ac:dyDescent="0.2">
      <c r="A221" s="78" t="s">
        <v>878</v>
      </c>
      <c r="B221" s="118" t="s">
        <v>189</v>
      </c>
      <c r="C221" s="457" t="str">
        <f>VLOOKUP(B221,'201617'!$B$26:$C$351,2,0)</f>
        <v>EE</v>
      </c>
      <c r="D221" s="93" t="s">
        <v>11</v>
      </c>
      <c r="E221" s="71">
        <v>77.165999999999997</v>
      </c>
      <c r="F221" s="71">
        <v>185</v>
      </c>
      <c r="G221" s="71">
        <v>369</v>
      </c>
      <c r="H221" s="71">
        <v>554</v>
      </c>
      <c r="I221" s="99">
        <v>7.1793276831765285</v>
      </c>
      <c r="J221" s="71" t="s">
        <v>11</v>
      </c>
      <c r="K221" s="71"/>
      <c r="L221" s="71">
        <v>112</v>
      </c>
      <c r="M221" s="99">
        <v>1.4514164269237748</v>
      </c>
      <c r="N221" s="71" t="s">
        <v>11</v>
      </c>
      <c r="O221" s="71"/>
      <c r="P221" s="71">
        <v>666</v>
      </c>
      <c r="Q221" s="99">
        <v>8.630744110100304</v>
      </c>
      <c r="R221" s="71" t="s">
        <v>11</v>
      </c>
    </row>
    <row r="222" spans="1:18" x14ac:dyDescent="0.2">
      <c r="A222" s="78" t="s">
        <v>1014</v>
      </c>
      <c r="B222" s="118" t="s">
        <v>326</v>
      </c>
      <c r="C222" s="457" t="str">
        <f>VLOOKUP(B222,'201617'!$B$26:$C$351,2,0)</f>
        <v>SW</v>
      </c>
      <c r="D222" s="93" t="s">
        <v>11</v>
      </c>
      <c r="E222" s="71">
        <v>110.878</v>
      </c>
      <c r="F222" s="71">
        <v>655</v>
      </c>
      <c r="G222" s="71">
        <v>434</v>
      </c>
      <c r="H222" s="71">
        <v>1089</v>
      </c>
      <c r="I222" s="99">
        <v>9.8216057288190619</v>
      </c>
      <c r="J222" s="71" t="s">
        <v>11</v>
      </c>
      <c r="K222" s="71"/>
      <c r="L222" s="71">
        <v>2</v>
      </c>
      <c r="M222" s="99">
        <v>1.8037843395443641E-2</v>
      </c>
      <c r="N222" s="71" t="s">
        <v>11</v>
      </c>
      <c r="O222" s="71"/>
      <c r="P222" s="71">
        <v>1091</v>
      </c>
      <c r="Q222" s="99">
        <v>9.8396435722145057</v>
      </c>
      <c r="R222" s="71" t="s">
        <v>11</v>
      </c>
    </row>
    <row r="223" spans="1:18" x14ac:dyDescent="0.2">
      <c r="A223" s="78" t="s">
        <v>1015</v>
      </c>
      <c r="B223" s="118" t="s">
        <v>327</v>
      </c>
      <c r="C223" s="457" t="str">
        <f>VLOOKUP(B223,'201617'!$B$26:$C$351,2,0)</f>
        <v>SW</v>
      </c>
      <c r="D223" s="93" t="s">
        <v>11</v>
      </c>
      <c r="E223" s="71">
        <v>65.317999999999998</v>
      </c>
      <c r="F223" s="71">
        <v>252</v>
      </c>
      <c r="G223" s="71">
        <v>504</v>
      </c>
      <c r="H223" s="71">
        <v>756</v>
      </c>
      <c r="I223" s="99">
        <v>11.574144952386785</v>
      </c>
      <c r="J223" s="71" t="s">
        <v>11</v>
      </c>
      <c r="K223" s="71"/>
      <c r="L223" s="71">
        <v>23</v>
      </c>
      <c r="M223" s="99">
        <v>0.35212345754615881</v>
      </c>
      <c r="N223" s="71" t="s">
        <v>11</v>
      </c>
      <c r="O223" s="71"/>
      <c r="P223" s="71">
        <v>779</v>
      </c>
      <c r="Q223" s="99">
        <v>11.926268409932943</v>
      </c>
      <c r="R223" s="71" t="s">
        <v>11</v>
      </c>
    </row>
    <row r="224" spans="1:18" x14ac:dyDescent="0.2">
      <c r="A224" s="78" t="s">
        <v>965</v>
      </c>
      <c r="B224" s="118" t="s">
        <v>276</v>
      </c>
      <c r="C224" s="457" t="str">
        <f>VLOOKUP(B224,'201617'!$B$26:$C$351,2,0)</f>
        <v>SE</v>
      </c>
      <c r="D224" s="93" t="s">
        <v>11</v>
      </c>
      <c r="E224" s="71">
        <v>87.801000000000002</v>
      </c>
      <c r="F224" s="71">
        <v>846</v>
      </c>
      <c r="G224" s="71">
        <v>120</v>
      </c>
      <c r="H224" s="71">
        <v>966</v>
      </c>
      <c r="I224" s="99">
        <v>11.002152595072948</v>
      </c>
      <c r="J224" s="71" t="s">
        <v>11</v>
      </c>
      <c r="K224" s="71"/>
      <c r="L224" s="71">
        <v>0</v>
      </c>
      <c r="M224" s="99">
        <v>0</v>
      </c>
      <c r="N224" s="71" t="s">
        <v>11</v>
      </c>
      <c r="O224" s="71"/>
      <c r="P224" s="71">
        <v>966</v>
      </c>
      <c r="Q224" s="99">
        <v>11.002152595072948</v>
      </c>
      <c r="R224" s="71" t="s">
        <v>11</v>
      </c>
    </row>
    <row r="225" spans="1:18" x14ac:dyDescent="0.2">
      <c r="A225" s="78" t="s">
        <v>735</v>
      </c>
      <c r="B225" s="61" t="s">
        <v>47</v>
      </c>
      <c r="C225" s="457" t="str">
        <f>VLOOKUP(B225,'201617'!$B$26:$C$351,2,0)</f>
        <v>NW</v>
      </c>
      <c r="D225" s="92" t="s">
        <v>11</v>
      </c>
      <c r="E225" s="71">
        <v>58.256999999999998</v>
      </c>
      <c r="F225" s="71">
        <v>103</v>
      </c>
      <c r="G225" s="71">
        <v>363</v>
      </c>
      <c r="H225" s="71">
        <v>466</v>
      </c>
      <c r="I225" s="99">
        <v>7.9990387421254106</v>
      </c>
      <c r="J225" s="71" t="s">
        <v>11</v>
      </c>
      <c r="K225" s="71"/>
      <c r="L225" s="71">
        <v>3</v>
      </c>
      <c r="M225" s="99">
        <v>5.1495957567330969E-2</v>
      </c>
      <c r="N225" s="71" t="s">
        <v>11</v>
      </c>
      <c r="O225" s="71"/>
      <c r="P225" s="71">
        <v>469</v>
      </c>
      <c r="Q225" s="99">
        <v>8.0505346996927418</v>
      </c>
      <c r="R225" s="71" t="s">
        <v>11</v>
      </c>
    </row>
    <row r="226" spans="1:18" x14ac:dyDescent="0.2">
      <c r="A226" s="78" t="s">
        <v>1016</v>
      </c>
      <c r="B226" s="61" t="s">
        <v>328</v>
      </c>
      <c r="C226" s="457" t="str">
        <f>VLOOKUP(B226,'201617'!$B$26:$C$351,2,0)</f>
        <v>SW</v>
      </c>
      <c r="D226" s="92" t="s">
        <v>11</v>
      </c>
      <c r="E226" s="71">
        <v>19.855</v>
      </c>
      <c r="F226" s="71">
        <v>108</v>
      </c>
      <c r="G226" s="71">
        <v>42</v>
      </c>
      <c r="H226" s="71">
        <v>150</v>
      </c>
      <c r="I226" s="99">
        <v>7.5547720977083852</v>
      </c>
      <c r="J226" s="71" t="s">
        <v>11</v>
      </c>
      <c r="K226" s="71"/>
      <c r="L226" s="71">
        <v>27</v>
      </c>
      <c r="M226" s="99">
        <v>1.3598589775875094</v>
      </c>
      <c r="N226" s="71" t="s">
        <v>11</v>
      </c>
      <c r="O226" s="71"/>
      <c r="P226" s="71">
        <v>177</v>
      </c>
      <c r="Q226" s="99">
        <v>8.9146310752958957</v>
      </c>
      <c r="R226" s="71" t="s">
        <v>11</v>
      </c>
    </row>
    <row r="227" spans="1:18" x14ac:dyDescent="0.2">
      <c r="A227" s="78" t="s">
        <v>966</v>
      </c>
      <c r="B227" s="118" t="s">
        <v>277</v>
      </c>
      <c r="C227" s="457" t="str">
        <f>VLOOKUP(B227,'201617'!$B$26:$C$351,2,0)</f>
        <v>SE</v>
      </c>
      <c r="D227" s="93" t="s">
        <v>11</v>
      </c>
      <c r="E227" s="71">
        <v>64.03</v>
      </c>
      <c r="F227" s="71">
        <v>47</v>
      </c>
      <c r="G227" s="71">
        <v>186</v>
      </c>
      <c r="H227" s="71">
        <v>233</v>
      </c>
      <c r="I227" s="99">
        <v>3.6389192565984696</v>
      </c>
      <c r="J227" s="71" t="s">
        <v>11</v>
      </c>
      <c r="K227" s="71"/>
      <c r="L227" s="71">
        <v>42</v>
      </c>
      <c r="M227" s="99">
        <v>0.6559425269404966</v>
      </c>
      <c r="N227" s="71" t="s">
        <v>11</v>
      </c>
      <c r="O227" s="71"/>
      <c r="P227" s="71">
        <v>275</v>
      </c>
      <c r="Q227" s="99">
        <v>4.2948617835389662</v>
      </c>
      <c r="R227" s="71" t="s">
        <v>11</v>
      </c>
    </row>
    <row r="228" spans="1:18" x14ac:dyDescent="0.2">
      <c r="A228" s="78" t="s">
        <v>920</v>
      </c>
      <c r="B228" s="61" t="s">
        <v>231</v>
      </c>
      <c r="C228" s="457" t="str">
        <f>VLOOKUP(B228,'201617'!$B$26:$C$351,2,0)</f>
        <v>L</v>
      </c>
      <c r="D228" s="92" t="s">
        <v>11</v>
      </c>
      <c r="E228" s="71">
        <v>105.458</v>
      </c>
      <c r="F228" s="71">
        <v>2271</v>
      </c>
      <c r="G228" s="71">
        <v>509</v>
      </c>
      <c r="H228" s="71">
        <v>2780</v>
      </c>
      <c r="I228" s="99">
        <v>26.361205408788333</v>
      </c>
      <c r="J228" s="71" t="s">
        <v>11</v>
      </c>
      <c r="K228" s="71"/>
      <c r="L228" s="71">
        <v>7</v>
      </c>
      <c r="M228" s="99">
        <v>6.6377135921409466E-2</v>
      </c>
      <c r="N228" s="71" t="s">
        <v>11</v>
      </c>
      <c r="O228" s="71"/>
      <c r="P228" s="71">
        <v>2787</v>
      </c>
      <c r="Q228" s="99">
        <v>26.427582544709743</v>
      </c>
      <c r="R228" s="71" t="s">
        <v>11</v>
      </c>
    </row>
    <row r="229" spans="1:18" x14ac:dyDescent="0.2">
      <c r="A229" s="78" t="s">
        <v>708</v>
      </c>
      <c r="B229" s="119" t="s">
        <v>20</v>
      </c>
      <c r="C229" s="457" t="str">
        <f>VLOOKUP(B229,'201617'!$B$26:$C$351,2,0)</f>
        <v>NE</v>
      </c>
      <c r="D229" s="94" t="s">
        <v>11</v>
      </c>
      <c r="E229" s="71">
        <v>60.103999999999999</v>
      </c>
      <c r="F229" s="71">
        <v>150</v>
      </c>
      <c r="G229" s="71">
        <v>134</v>
      </c>
      <c r="H229" s="71">
        <v>284</v>
      </c>
      <c r="I229" s="99">
        <v>4.7251430853187806</v>
      </c>
      <c r="J229" s="71" t="s">
        <v>11</v>
      </c>
      <c r="K229" s="71"/>
      <c r="L229" s="71">
        <v>170</v>
      </c>
      <c r="M229" s="99">
        <v>2.8284307200851857</v>
      </c>
      <c r="N229" s="71" t="s">
        <v>11</v>
      </c>
      <c r="O229" s="71"/>
      <c r="P229" s="71">
        <v>454</v>
      </c>
      <c r="Q229" s="99">
        <v>7.5535738054039667</v>
      </c>
      <c r="R229" s="71" t="s">
        <v>11</v>
      </c>
    </row>
    <row r="230" spans="1:18" x14ac:dyDescent="0.2">
      <c r="A230" s="78" t="s">
        <v>828</v>
      </c>
      <c r="B230" s="61" t="s">
        <v>140</v>
      </c>
      <c r="C230" s="457" t="str">
        <f>VLOOKUP(B230,'201617'!$B$26:$C$351,2,0)</f>
        <v>WM</v>
      </c>
      <c r="D230" s="92" t="s">
        <v>11</v>
      </c>
      <c r="E230" s="71">
        <v>35.261000000000003</v>
      </c>
      <c r="F230" s="71">
        <v>75</v>
      </c>
      <c r="G230" s="71">
        <v>0</v>
      </c>
      <c r="H230" s="71">
        <v>75</v>
      </c>
      <c r="I230" s="99">
        <v>2.1269958310881707</v>
      </c>
      <c r="J230" s="71" t="s">
        <v>11</v>
      </c>
      <c r="K230" s="71"/>
      <c r="L230" s="71">
        <v>189</v>
      </c>
      <c r="M230" s="99">
        <v>5.3600294943421902</v>
      </c>
      <c r="N230" s="71" t="s">
        <v>11</v>
      </c>
      <c r="O230" s="71"/>
      <c r="P230" s="71">
        <v>264</v>
      </c>
      <c r="Q230" s="99">
        <v>7.4870253254303618</v>
      </c>
      <c r="R230" s="71" t="s">
        <v>11</v>
      </c>
    </row>
    <row r="231" spans="1:18" x14ac:dyDescent="0.2">
      <c r="A231" s="78" t="s">
        <v>967</v>
      </c>
      <c r="B231" s="61" t="s">
        <v>278</v>
      </c>
      <c r="C231" s="457" t="str">
        <f>VLOOKUP(B231,'201617'!$B$26:$C$351,2,0)</f>
        <v>SE</v>
      </c>
      <c r="D231" s="92" t="s">
        <v>11</v>
      </c>
      <c r="E231" s="71">
        <v>58.04</v>
      </c>
      <c r="F231" s="71">
        <v>54</v>
      </c>
      <c r="G231" s="71">
        <v>124</v>
      </c>
      <c r="H231" s="71">
        <v>178</v>
      </c>
      <c r="I231" s="99">
        <v>3.0668504479669192</v>
      </c>
      <c r="J231" s="71" t="s">
        <v>11</v>
      </c>
      <c r="K231" s="71"/>
      <c r="L231" s="71">
        <v>0</v>
      </c>
      <c r="M231" s="99">
        <v>0</v>
      </c>
      <c r="N231" s="71" t="s">
        <v>11</v>
      </c>
      <c r="O231" s="71"/>
      <c r="P231" s="71">
        <v>178</v>
      </c>
      <c r="Q231" s="99">
        <v>3.0668504479669192</v>
      </c>
      <c r="R231" s="71" t="s">
        <v>11</v>
      </c>
    </row>
    <row r="232" spans="1:18" x14ac:dyDescent="0.2">
      <c r="A232" s="78" t="s">
        <v>736</v>
      </c>
      <c r="B232" s="61" t="s">
        <v>48</v>
      </c>
      <c r="C232" s="457" t="str">
        <f>VLOOKUP(B232,'201617'!$B$26:$C$351,2,0)</f>
        <v>NW</v>
      </c>
      <c r="D232" s="92" t="s">
        <v>11</v>
      </c>
      <c r="E232" s="71">
        <v>24.693999999999999</v>
      </c>
      <c r="F232" s="71">
        <v>3</v>
      </c>
      <c r="G232" s="71">
        <v>20</v>
      </c>
      <c r="H232" s="71">
        <v>23</v>
      </c>
      <c r="I232" s="99">
        <v>0.93140034016360251</v>
      </c>
      <c r="J232" s="71" t="s">
        <v>11</v>
      </c>
      <c r="K232" s="71"/>
      <c r="L232" s="71">
        <v>0</v>
      </c>
      <c r="M232" s="99">
        <v>0</v>
      </c>
      <c r="N232" s="71" t="s">
        <v>11</v>
      </c>
      <c r="O232" s="71"/>
      <c r="P232" s="71">
        <v>23</v>
      </c>
      <c r="Q232" s="99">
        <v>0.93140034016360251</v>
      </c>
      <c r="R232" s="71" t="s">
        <v>11</v>
      </c>
    </row>
    <row r="233" spans="1:18" x14ac:dyDescent="0.2">
      <c r="A233" s="78" t="s">
        <v>921</v>
      </c>
      <c r="B233" s="61" t="s">
        <v>232</v>
      </c>
      <c r="C233" s="457" t="str">
        <f>VLOOKUP(B233,'201617'!$B$26:$C$351,2,0)</f>
        <v>L</v>
      </c>
      <c r="D233" s="92" t="s">
        <v>11</v>
      </c>
      <c r="E233" s="71">
        <v>82.572999999999993</v>
      </c>
      <c r="F233" s="71">
        <v>33</v>
      </c>
      <c r="G233" s="71">
        <v>48</v>
      </c>
      <c r="H233" s="71">
        <v>81</v>
      </c>
      <c r="I233" s="99">
        <v>0.98095018952926505</v>
      </c>
      <c r="J233" s="71" t="s">
        <v>11</v>
      </c>
      <c r="K233" s="71"/>
      <c r="L233" s="71">
        <v>7</v>
      </c>
      <c r="M233" s="99">
        <v>8.4773473169195743E-2</v>
      </c>
      <c r="N233" s="71" t="s">
        <v>11</v>
      </c>
      <c r="O233" s="71"/>
      <c r="P233" s="71">
        <v>88</v>
      </c>
      <c r="Q233" s="99">
        <v>1.0657236626984607</v>
      </c>
      <c r="R233" s="71" t="s">
        <v>11</v>
      </c>
    </row>
    <row r="234" spans="1:18" x14ac:dyDescent="0.2">
      <c r="A234" s="78" t="s">
        <v>766</v>
      </c>
      <c r="B234" s="61" t="s">
        <v>78</v>
      </c>
      <c r="C234" s="457" t="str">
        <f>VLOOKUP(B234,'201617'!$B$26:$C$351,2,0)</f>
        <v>YH</v>
      </c>
      <c r="D234" s="92" t="s">
        <v>11</v>
      </c>
      <c r="E234" s="71">
        <v>21.385000000000002</v>
      </c>
      <c r="F234" s="71">
        <v>373</v>
      </c>
      <c r="G234" s="71">
        <v>123</v>
      </c>
      <c r="H234" s="71">
        <v>496</v>
      </c>
      <c r="I234" s="99">
        <v>23.193827449146596</v>
      </c>
      <c r="J234" s="71" t="s">
        <v>11</v>
      </c>
      <c r="K234" s="71"/>
      <c r="L234" s="71">
        <v>7</v>
      </c>
      <c r="M234" s="99">
        <v>0.32733224222585922</v>
      </c>
      <c r="N234" s="71" t="s">
        <v>11</v>
      </c>
      <c r="O234" s="71"/>
      <c r="P234" s="71">
        <v>503</v>
      </c>
      <c r="Q234" s="99">
        <v>23.521159691372457</v>
      </c>
      <c r="R234" s="71" t="s">
        <v>11</v>
      </c>
    </row>
    <row r="235" spans="1:18" x14ac:dyDescent="0.2">
      <c r="A235" s="78" t="s">
        <v>737</v>
      </c>
      <c r="B235" s="61" t="s">
        <v>49</v>
      </c>
      <c r="C235" s="457" t="str">
        <f>VLOOKUP(B235,'201617'!$B$26:$C$351,2,0)</f>
        <v>NW</v>
      </c>
      <c r="D235" s="92" t="s">
        <v>11</v>
      </c>
      <c r="E235" s="71">
        <v>88.722999999999999</v>
      </c>
      <c r="F235" s="71">
        <v>1063</v>
      </c>
      <c r="G235" s="71">
        <v>532</v>
      </c>
      <c r="H235" s="71">
        <v>1595</v>
      </c>
      <c r="I235" s="99">
        <v>17.977300136379519</v>
      </c>
      <c r="J235" s="71" t="s">
        <v>11</v>
      </c>
      <c r="K235" s="71"/>
      <c r="L235" s="71">
        <v>70</v>
      </c>
      <c r="M235" s="99">
        <v>0.78897241977841148</v>
      </c>
      <c r="N235" s="71" t="s">
        <v>11</v>
      </c>
      <c r="O235" s="71"/>
      <c r="P235" s="71">
        <v>1665</v>
      </c>
      <c r="Q235" s="99">
        <v>18.766272556157929</v>
      </c>
      <c r="R235" s="71" t="s">
        <v>11</v>
      </c>
    </row>
    <row r="236" spans="1:18" x14ac:dyDescent="0.2">
      <c r="A236" s="78" t="s">
        <v>879</v>
      </c>
      <c r="B236" s="61" t="s">
        <v>190</v>
      </c>
      <c r="C236" s="457" t="str">
        <f>VLOOKUP(B236,'201617'!$B$26:$C$351,2,0)</f>
        <v>EE</v>
      </c>
      <c r="D236" s="92" t="s">
        <v>11</v>
      </c>
      <c r="E236" s="71">
        <v>34.344999999999999</v>
      </c>
      <c r="F236" s="71">
        <v>8</v>
      </c>
      <c r="G236" s="71">
        <v>18</v>
      </c>
      <c r="H236" s="71">
        <v>26</v>
      </c>
      <c r="I236" s="99">
        <v>0.75702431212694721</v>
      </c>
      <c r="J236" s="71" t="s">
        <v>11</v>
      </c>
      <c r="K236" s="71"/>
      <c r="L236" s="71">
        <v>0</v>
      </c>
      <c r="M236" s="99">
        <v>0</v>
      </c>
      <c r="N236" s="71" t="s">
        <v>11</v>
      </c>
      <c r="O236" s="71"/>
      <c r="P236" s="71">
        <v>26</v>
      </c>
      <c r="Q236" s="99">
        <v>0.75702431212694721</v>
      </c>
      <c r="R236" s="71" t="s">
        <v>11</v>
      </c>
    </row>
    <row r="237" spans="1:18" x14ac:dyDescent="0.2">
      <c r="A237" s="78" t="s">
        <v>738</v>
      </c>
      <c r="B237" s="61" t="s">
        <v>50</v>
      </c>
      <c r="C237" s="457" t="str">
        <f>VLOOKUP(B237,'201617'!$B$26:$C$351,2,0)</f>
        <v>NW</v>
      </c>
      <c r="D237" s="92" t="s">
        <v>11</v>
      </c>
      <c r="E237" s="71">
        <v>29.713000000000001</v>
      </c>
      <c r="F237" s="71">
        <v>43</v>
      </c>
      <c r="G237" s="71">
        <v>141</v>
      </c>
      <c r="H237" s="71">
        <v>184</v>
      </c>
      <c r="I237" s="99">
        <v>6.1925756402921275</v>
      </c>
      <c r="J237" s="71" t="s">
        <v>11</v>
      </c>
      <c r="K237" s="71"/>
      <c r="L237" s="71">
        <v>15</v>
      </c>
      <c r="M237" s="99">
        <v>0.50482953589337998</v>
      </c>
      <c r="N237" s="71" t="s">
        <v>11</v>
      </c>
      <c r="O237" s="71"/>
      <c r="P237" s="71">
        <v>199</v>
      </c>
      <c r="Q237" s="99">
        <v>6.6974051761855078</v>
      </c>
      <c r="R237" s="71" t="s">
        <v>11</v>
      </c>
    </row>
    <row r="238" spans="1:18" x14ac:dyDescent="0.2">
      <c r="A238" s="78" t="s">
        <v>968</v>
      </c>
      <c r="B238" s="61" t="s">
        <v>279</v>
      </c>
      <c r="C238" s="457" t="str">
        <f>VLOOKUP(B238,'201617'!$B$26:$C$351,2,0)</f>
        <v>SE</v>
      </c>
      <c r="D238" s="92" t="s">
        <v>11</v>
      </c>
      <c r="E238" s="71">
        <v>41.783999999999999</v>
      </c>
      <c r="F238" s="71">
        <v>138</v>
      </c>
      <c r="G238" s="71">
        <v>83</v>
      </c>
      <c r="H238" s="71">
        <v>221</v>
      </c>
      <c r="I238" s="99">
        <v>5.2891058778479803</v>
      </c>
      <c r="J238" s="71" t="s">
        <v>11</v>
      </c>
      <c r="K238" s="71"/>
      <c r="L238" s="71">
        <v>8</v>
      </c>
      <c r="M238" s="99">
        <v>0.19146084625694046</v>
      </c>
      <c r="N238" s="71" t="s">
        <v>11</v>
      </c>
      <c r="O238" s="71"/>
      <c r="P238" s="71">
        <v>229</v>
      </c>
      <c r="Q238" s="99">
        <v>5.4805667241049205</v>
      </c>
      <c r="R238" s="71" t="s">
        <v>11</v>
      </c>
    </row>
    <row r="239" spans="1:18" x14ac:dyDescent="0.2">
      <c r="A239" s="78" t="s">
        <v>767</v>
      </c>
      <c r="B239" s="61" t="s">
        <v>79</v>
      </c>
      <c r="C239" s="457" t="str">
        <f>VLOOKUP(B239,'201617'!$B$26:$C$351,2,0)</f>
        <v>YH</v>
      </c>
      <c r="D239" s="92" t="s">
        <v>11</v>
      </c>
      <c r="E239" s="71">
        <v>109.95699999999999</v>
      </c>
      <c r="F239" s="71">
        <v>147</v>
      </c>
      <c r="G239" s="71">
        <v>588</v>
      </c>
      <c r="H239" s="71">
        <v>735</v>
      </c>
      <c r="I239" s="99">
        <v>6.6844311867366342</v>
      </c>
      <c r="J239" s="71" t="s">
        <v>11</v>
      </c>
      <c r="K239" s="71"/>
      <c r="L239" s="71">
        <v>1</v>
      </c>
      <c r="M239" s="99">
        <v>9.0944641996416782E-3</v>
      </c>
      <c r="N239" s="71" t="s">
        <v>11</v>
      </c>
      <c r="O239" s="71"/>
      <c r="P239" s="71">
        <v>736</v>
      </c>
      <c r="Q239" s="99">
        <v>6.6935256509362757</v>
      </c>
      <c r="R239" s="71" t="s">
        <v>11</v>
      </c>
    </row>
    <row r="240" spans="1:18" x14ac:dyDescent="0.2">
      <c r="A240" s="78" t="s">
        <v>829</v>
      </c>
      <c r="B240" s="61" t="s">
        <v>141</v>
      </c>
      <c r="C240" s="457" t="str">
        <f>VLOOKUP(B240,'201617'!$B$26:$C$351,2,0)</f>
        <v>WM</v>
      </c>
      <c r="D240" s="92" t="s">
        <v>11</v>
      </c>
      <c r="E240" s="71">
        <v>43.158000000000001</v>
      </c>
      <c r="F240" s="71">
        <v>93</v>
      </c>
      <c r="G240" s="71">
        <v>79</v>
      </c>
      <c r="H240" s="71">
        <v>172</v>
      </c>
      <c r="I240" s="99">
        <v>3.9853561332777234</v>
      </c>
      <c r="J240" s="71" t="s">
        <v>11</v>
      </c>
      <c r="K240" s="71"/>
      <c r="L240" s="71">
        <v>31</v>
      </c>
      <c r="M240" s="99">
        <v>0.71829093099772923</v>
      </c>
      <c r="N240" s="71" t="s">
        <v>11</v>
      </c>
      <c r="O240" s="71"/>
      <c r="P240" s="71">
        <v>203</v>
      </c>
      <c r="Q240" s="99">
        <v>4.7036470642754526</v>
      </c>
      <c r="R240" s="71" t="s">
        <v>11</v>
      </c>
    </row>
    <row r="241" spans="1:18" x14ac:dyDescent="0.2">
      <c r="A241" s="78" t="s">
        <v>969</v>
      </c>
      <c r="B241" s="61" t="s">
        <v>280</v>
      </c>
      <c r="C241" s="457" t="str">
        <f>VLOOKUP(B241,'201617'!$B$26:$C$351,2,0)</f>
        <v>SE</v>
      </c>
      <c r="D241" s="92" t="s">
        <v>11</v>
      </c>
      <c r="E241" s="71">
        <v>33.904000000000003</v>
      </c>
      <c r="F241" s="71">
        <v>96</v>
      </c>
      <c r="G241" s="71">
        <v>32</v>
      </c>
      <c r="H241" s="71">
        <v>128</v>
      </c>
      <c r="I241" s="99">
        <v>3.7753657385559221</v>
      </c>
      <c r="J241" s="71" t="s">
        <v>11</v>
      </c>
      <c r="K241" s="71"/>
      <c r="L241" s="71">
        <v>18</v>
      </c>
      <c r="M241" s="99">
        <v>0.53091080698442661</v>
      </c>
      <c r="N241" s="71" t="s">
        <v>11</v>
      </c>
      <c r="O241" s="71"/>
      <c r="P241" s="71">
        <v>146</v>
      </c>
      <c r="Q241" s="99">
        <v>4.3062765455403484</v>
      </c>
      <c r="R241" s="71" t="s">
        <v>11</v>
      </c>
    </row>
    <row r="242" spans="1:18" x14ac:dyDescent="0.2">
      <c r="A242" s="78" t="s">
        <v>807</v>
      </c>
      <c r="B242" s="61" t="s">
        <v>119</v>
      </c>
      <c r="C242" s="457" t="str">
        <f>VLOOKUP(B242,'201617'!$B$26:$C$351,2,0)</f>
        <v>EM</v>
      </c>
      <c r="D242" s="92" t="s">
        <v>11</v>
      </c>
      <c r="E242" s="71">
        <v>47.034999999999997</v>
      </c>
      <c r="F242" s="71">
        <v>37</v>
      </c>
      <c r="G242" s="71">
        <v>205</v>
      </c>
      <c r="H242" s="71">
        <v>242</v>
      </c>
      <c r="I242" s="99">
        <v>5.1451047092590629</v>
      </c>
      <c r="J242" s="71" t="s">
        <v>11</v>
      </c>
      <c r="K242" s="71"/>
      <c r="L242" s="71">
        <v>15</v>
      </c>
      <c r="M242" s="99">
        <v>0.31891144892101631</v>
      </c>
      <c r="N242" s="71" t="s">
        <v>11</v>
      </c>
      <c r="O242" s="71"/>
      <c r="P242" s="71">
        <v>257</v>
      </c>
      <c r="Q242" s="99">
        <v>5.4640161581800788</v>
      </c>
      <c r="R242" s="71" t="s">
        <v>11</v>
      </c>
    </row>
    <row r="243" spans="1:18" x14ac:dyDescent="0.2">
      <c r="A243" s="78" t="s">
        <v>970</v>
      </c>
      <c r="B243" s="61" t="s">
        <v>281</v>
      </c>
      <c r="C243" s="457" t="str">
        <f>VLOOKUP(B243,'201617'!$B$26:$C$351,2,0)</f>
        <v>SE</v>
      </c>
      <c r="D243" s="92" t="s">
        <v>11</v>
      </c>
      <c r="E243" s="71">
        <v>37.561</v>
      </c>
      <c r="F243" s="71">
        <v>160</v>
      </c>
      <c r="G243" s="71">
        <v>333</v>
      </c>
      <c r="H243" s="71">
        <v>493</v>
      </c>
      <c r="I243" s="99">
        <v>13.125316152392109</v>
      </c>
      <c r="J243" s="71" t="s">
        <v>11</v>
      </c>
      <c r="K243" s="71"/>
      <c r="L243" s="71">
        <v>7</v>
      </c>
      <c r="M243" s="99">
        <v>0.18636351534836665</v>
      </c>
      <c r="N243" s="71" t="s">
        <v>11</v>
      </c>
      <c r="O243" s="71"/>
      <c r="P243" s="71">
        <v>500</v>
      </c>
      <c r="Q243" s="99">
        <v>13.311679667740476</v>
      </c>
      <c r="R243" s="71" t="s">
        <v>11</v>
      </c>
    </row>
    <row r="244" spans="1:18" x14ac:dyDescent="0.2">
      <c r="A244" s="78" t="s">
        <v>808</v>
      </c>
      <c r="B244" s="118" t="s">
        <v>120</v>
      </c>
      <c r="C244" s="457" t="str">
        <f>VLOOKUP(B244,'201617'!$B$26:$C$351,2,0)</f>
        <v>EM</v>
      </c>
      <c r="D244" s="93" t="s">
        <v>11</v>
      </c>
      <c r="E244" s="71">
        <v>15.170999999999999</v>
      </c>
      <c r="F244" s="71">
        <v>448</v>
      </c>
      <c r="G244" s="71">
        <v>45</v>
      </c>
      <c r="H244" s="71">
        <v>493</v>
      </c>
      <c r="I244" s="99">
        <v>32.496209874101908</v>
      </c>
      <c r="J244" s="71" t="s">
        <v>11</v>
      </c>
      <c r="K244" s="71"/>
      <c r="L244" s="71">
        <v>9</v>
      </c>
      <c r="M244" s="99">
        <v>0.59323709709313821</v>
      </c>
      <c r="N244" s="71" t="s">
        <v>11</v>
      </c>
      <c r="O244" s="71"/>
      <c r="P244" s="71">
        <v>502</v>
      </c>
      <c r="Q244" s="99">
        <v>33.089446971195045</v>
      </c>
      <c r="R244" s="71" t="s">
        <v>11</v>
      </c>
    </row>
    <row r="245" spans="1:18" x14ac:dyDescent="0.2">
      <c r="A245" s="78" t="s">
        <v>768</v>
      </c>
      <c r="B245" s="61" t="s">
        <v>80</v>
      </c>
      <c r="C245" s="457" t="str">
        <f>VLOOKUP(B245,'201617'!$B$26:$C$351,2,0)</f>
        <v>YH</v>
      </c>
      <c r="D245" s="92" t="s">
        <v>11</v>
      </c>
      <c r="E245" s="71">
        <v>23.033999999999999</v>
      </c>
      <c r="F245" s="71">
        <v>85</v>
      </c>
      <c r="G245" s="71">
        <v>119</v>
      </c>
      <c r="H245" s="71">
        <v>204</v>
      </c>
      <c r="I245" s="99">
        <v>8.8564730398541283</v>
      </c>
      <c r="J245" s="71" t="s">
        <v>11</v>
      </c>
      <c r="K245" s="71"/>
      <c r="L245" s="71">
        <v>1</v>
      </c>
      <c r="M245" s="99">
        <v>4.3414083528696711E-2</v>
      </c>
      <c r="N245" s="71" t="s">
        <v>11</v>
      </c>
      <c r="O245" s="71"/>
      <c r="P245" s="71">
        <v>205</v>
      </c>
      <c r="Q245" s="99">
        <v>8.8998871233828254</v>
      </c>
      <c r="R245" s="71" t="s">
        <v>11</v>
      </c>
    </row>
    <row r="246" spans="1:18" x14ac:dyDescent="0.2">
      <c r="A246" s="78" t="s">
        <v>739</v>
      </c>
      <c r="B246" s="61" t="s">
        <v>51</v>
      </c>
      <c r="C246" s="457" t="str">
        <f>VLOOKUP(B246,'201617'!$B$26:$C$351,2,0)</f>
        <v>NW</v>
      </c>
      <c r="D246" s="92" t="s">
        <v>11</v>
      </c>
      <c r="E246" s="71">
        <v>107.706</v>
      </c>
      <c r="F246" s="71">
        <v>74</v>
      </c>
      <c r="G246" s="71">
        <v>207</v>
      </c>
      <c r="H246" s="71">
        <v>281</v>
      </c>
      <c r="I246" s="99">
        <v>2.6089540044194379</v>
      </c>
      <c r="J246" s="71" t="s">
        <v>11</v>
      </c>
      <c r="K246" s="71"/>
      <c r="L246" s="71">
        <v>24</v>
      </c>
      <c r="M246" s="99">
        <v>0.22282881176536126</v>
      </c>
      <c r="N246" s="71" t="s">
        <v>11</v>
      </c>
      <c r="O246" s="71"/>
      <c r="P246" s="71">
        <v>305</v>
      </c>
      <c r="Q246" s="99">
        <v>2.8317828161847993</v>
      </c>
      <c r="R246" s="71" t="s">
        <v>11</v>
      </c>
    </row>
    <row r="247" spans="1:18" x14ac:dyDescent="0.2">
      <c r="A247" s="78" t="s">
        <v>830</v>
      </c>
      <c r="B247" s="61" t="s">
        <v>142</v>
      </c>
      <c r="C247" s="457" t="str">
        <f>VLOOKUP(B247,'201617'!$B$26:$C$351,2,0)</f>
        <v>WM</v>
      </c>
      <c r="D247" s="92" t="s">
        <v>11</v>
      </c>
      <c r="E247" s="71">
        <v>125.06399999999999</v>
      </c>
      <c r="F247" s="71">
        <v>1103</v>
      </c>
      <c r="G247" s="71">
        <v>638</v>
      </c>
      <c r="H247" s="71">
        <v>1741</v>
      </c>
      <c r="I247" s="99">
        <v>13.920872513273205</v>
      </c>
      <c r="J247" s="71" t="s">
        <v>11</v>
      </c>
      <c r="K247" s="71"/>
      <c r="L247" s="71">
        <v>0</v>
      </c>
      <c r="M247" s="99">
        <v>0</v>
      </c>
      <c r="N247" s="71" t="s">
        <v>11</v>
      </c>
      <c r="O247" s="71"/>
      <c r="P247" s="71">
        <v>1741</v>
      </c>
      <c r="Q247" s="99">
        <v>13.920872513273205</v>
      </c>
      <c r="R247" s="71" t="s">
        <v>11</v>
      </c>
    </row>
    <row r="248" spans="1:18" x14ac:dyDescent="0.2">
      <c r="A248" s="78" t="s">
        <v>769</v>
      </c>
      <c r="B248" s="61" t="s">
        <v>81</v>
      </c>
      <c r="C248" s="457" t="str">
        <f>VLOOKUP(B248,'201617'!$B$26:$C$351,2,0)</f>
        <v>YH</v>
      </c>
      <c r="D248" s="92" t="s">
        <v>11</v>
      </c>
      <c r="E248" s="71">
        <v>49.807000000000002</v>
      </c>
      <c r="F248" s="71">
        <v>226</v>
      </c>
      <c r="G248" s="71">
        <v>640</v>
      </c>
      <c r="H248" s="71">
        <v>866</v>
      </c>
      <c r="I248" s="99">
        <v>17.387114261047643</v>
      </c>
      <c r="J248" s="71" t="s">
        <v>11</v>
      </c>
      <c r="K248" s="71"/>
      <c r="L248" s="71">
        <v>7</v>
      </c>
      <c r="M248" s="99">
        <v>0.14054249402694399</v>
      </c>
      <c r="N248" s="71" t="s">
        <v>11</v>
      </c>
      <c r="O248" s="71"/>
      <c r="P248" s="71">
        <v>873</v>
      </c>
      <c r="Q248" s="99">
        <v>17.527656755074588</v>
      </c>
      <c r="R248" s="71" t="s">
        <v>11</v>
      </c>
    </row>
    <row r="249" spans="1:18" x14ac:dyDescent="0.2">
      <c r="A249" s="78" t="s">
        <v>1017</v>
      </c>
      <c r="B249" s="61" t="s">
        <v>329</v>
      </c>
      <c r="C249" s="457" t="str">
        <f>VLOOKUP(B249,'201617'!$B$26:$C$351,2,0)</f>
        <v>SW</v>
      </c>
      <c r="D249" s="92" t="s">
        <v>11</v>
      </c>
      <c r="E249" s="71">
        <v>50.569000000000003</v>
      </c>
      <c r="F249" s="71">
        <v>779</v>
      </c>
      <c r="G249" s="71">
        <v>304</v>
      </c>
      <c r="H249" s="71">
        <v>1083</v>
      </c>
      <c r="I249" s="99">
        <v>21.416282702841659</v>
      </c>
      <c r="J249" s="71" t="s">
        <v>11</v>
      </c>
      <c r="K249" s="71"/>
      <c r="L249" s="71">
        <v>6</v>
      </c>
      <c r="M249" s="99">
        <v>0.1186497656667128</v>
      </c>
      <c r="N249" s="71" t="s">
        <v>11</v>
      </c>
      <c r="O249" s="71"/>
      <c r="P249" s="71">
        <v>1089</v>
      </c>
      <c r="Q249" s="99">
        <v>21.534932468508373</v>
      </c>
      <c r="R249" s="71" t="s">
        <v>11</v>
      </c>
    </row>
    <row r="250" spans="1:18" x14ac:dyDescent="0.2">
      <c r="A250" s="78" t="s">
        <v>740</v>
      </c>
      <c r="B250" s="61" t="s">
        <v>52</v>
      </c>
      <c r="C250" s="457" t="str">
        <f>VLOOKUP(B250,'201617'!$B$26:$C$351,2,0)</f>
        <v>NW</v>
      </c>
      <c r="D250" s="92" t="s">
        <v>11</v>
      </c>
      <c r="E250" s="71">
        <v>119.61</v>
      </c>
      <c r="F250" s="71">
        <v>75</v>
      </c>
      <c r="G250" s="71">
        <v>280</v>
      </c>
      <c r="H250" s="71">
        <v>355</v>
      </c>
      <c r="I250" s="99">
        <v>2.9679792659476631</v>
      </c>
      <c r="J250" s="71" t="s">
        <v>11</v>
      </c>
      <c r="K250" s="71"/>
      <c r="L250" s="71">
        <v>10</v>
      </c>
      <c r="M250" s="99">
        <v>8.36050497450046E-2</v>
      </c>
      <c r="N250" s="71" t="s">
        <v>11</v>
      </c>
      <c r="O250" s="71"/>
      <c r="P250" s="71">
        <v>365</v>
      </c>
      <c r="Q250" s="99">
        <v>3.0515843156926676</v>
      </c>
      <c r="R250" s="71" t="s">
        <v>11</v>
      </c>
    </row>
    <row r="251" spans="1:18" x14ac:dyDescent="0.2">
      <c r="A251" s="78" t="s">
        <v>770</v>
      </c>
      <c r="B251" s="61" t="s">
        <v>82</v>
      </c>
      <c r="C251" s="457" t="str">
        <f>VLOOKUP(B251,'201617'!$B$26:$C$351,2,0)</f>
        <v>YH</v>
      </c>
      <c r="D251" s="92" t="s">
        <v>11</v>
      </c>
      <c r="E251" s="71">
        <v>35.805999999999997</v>
      </c>
      <c r="F251" s="71">
        <v>120</v>
      </c>
      <c r="G251" s="71">
        <v>154</v>
      </c>
      <c r="H251" s="71">
        <v>274</v>
      </c>
      <c r="I251" s="99">
        <v>7.6523487683628444</v>
      </c>
      <c r="J251" s="71" t="s">
        <v>11</v>
      </c>
      <c r="K251" s="71"/>
      <c r="L251" s="71">
        <v>13</v>
      </c>
      <c r="M251" s="99">
        <v>0.36306764229458754</v>
      </c>
      <c r="N251" s="71" t="s">
        <v>11</v>
      </c>
      <c r="O251" s="71"/>
      <c r="P251" s="71">
        <v>287</v>
      </c>
      <c r="Q251" s="99">
        <v>8.0154164106574317</v>
      </c>
      <c r="R251" s="71" t="s">
        <v>11</v>
      </c>
    </row>
    <row r="252" spans="1:18" x14ac:dyDescent="0.2">
      <c r="A252" s="78" t="s">
        <v>971</v>
      </c>
      <c r="B252" s="61" t="s">
        <v>282</v>
      </c>
      <c r="C252" s="457" t="str">
        <f>VLOOKUP(B252,'201617'!$B$26:$C$351,2,0)</f>
        <v>SE</v>
      </c>
      <c r="D252" s="92" t="s">
        <v>11</v>
      </c>
      <c r="E252" s="71">
        <v>48.546999999999997</v>
      </c>
      <c r="F252" s="71">
        <v>56</v>
      </c>
      <c r="G252" s="71">
        <v>230</v>
      </c>
      <c r="H252" s="71">
        <v>286</v>
      </c>
      <c r="I252" s="99">
        <v>5.8911982202813773</v>
      </c>
      <c r="J252" s="71" t="s">
        <v>11</v>
      </c>
      <c r="K252" s="71"/>
      <c r="L252" s="71">
        <v>6</v>
      </c>
      <c r="M252" s="99">
        <v>0.12359157105485406</v>
      </c>
      <c r="N252" s="71" t="s">
        <v>11</v>
      </c>
      <c r="O252" s="71"/>
      <c r="P252" s="71">
        <v>292</v>
      </c>
      <c r="Q252" s="99">
        <v>6.0147897913362316</v>
      </c>
      <c r="R252" s="71" t="s">
        <v>11</v>
      </c>
    </row>
    <row r="253" spans="1:18" x14ac:dyDescent="0.2">
      <c r="A253" s="78" t="s">
        <v>771</v>
      </c>
      <c r="B253" s="61" t="s">
        <v>83</v>
      </c>
      <c r="C253" s="457" t="str">
        <f>VLOOKUP(B253,'201617'!$B$26:$C$351,2,0)</f>
        <v>YH</v>
      </c>
      <c r="D253" s="92" t="s">
        <v>11</v>
      </c>
      <c r="E253" s="71">
        <v>235.00299999999999</v>
      </c>
      <c r="F253" s="71">
        <v>360</v>
      </c>
      <c r="G253" s="71">
        <v>877</v>
      </c>
      <c r="H253" s="71">
        <v>1237</v>
      </c>
      <c r="I253" s="99">
        <v>5.2637625902648058</v>
      </c>
      <c r="J253" s="71" t="s">
        <v>11</v>
      </c>
      <c r="K253" s="71"/>
      <c r="L253" s="71">
        <v>280</v>
      </c>
      <c r="M253" s="99">
        <v>1.1914741513938121</v>
      </c>
      <c r="N253" s="71" t="s">
        <v>11</v>
      </c>
      <c r="O253" s="71"/>
      <c r="P253" s="71">
        <v>1517</v>
      </c>
      <c r="Q253" s="99">
        <v>6.4552367416586174</v>
      </c>
      <c r="R253" s="71" t="s">
        <v>11</v>
      </c>
    </row>
    <row r="254" spans="1:18" x14ac:dyDescent="0.2">
      <c r="A254" s="78" t="s">
        <v>972</v>
      </c>
      <c r="B254" s="61" t="s">
        <v>283</v>
      </c>
      <c r="C254" s="457" t="str">
        <f>VLOOKUP(B254,'201617'!$B$26:$C$351,2,0)</f>
        <v>SE</v>
      </c>
      <c r="D254" s="92" t="s">
        <v>11</v>
      </c>
      <c r="E254" s="71">
        <v>48.853000000000002</v>
      </c>
      <c r="F254" s="71">
        <v>72</v>
      </c>
      <c r="G254" s="71">
        <v>344</v>
      </c>
      <c r="H254" s="71">
        <v>416</v>
      </c>
      <c r="I254" s="99">
        <v>8.5153419441999461</v>
      </c>
      <c r="J254" s="71" t="s">
        <v>11</v>
      </c>
      <c r="K254" s="71"/>
      <c r="L254" s="71">
        <v>3</v>
      </c>
      <c r="M254" s="99">
        <v>6.1408715943749616E-2</v>
      </c>
      <c r="N254" s="71" t="s">
        <v>11</v>
      </c>
      <c r="O254" s="71"/>
      <c r="P254" s="71">
        <v>419</v>
      </c>
      <c r="Q254" s="99">
        <v>8.5767506601436967</v>
      </c>
      <c r="R254" s="71" t="s">
        <v>11</v>
      </c>
    </row>
    <row r="255" spans="1:18" x14ac:dyDescent="0.2">
      <c r="A255" s="78" t="s">
        <v>831</v>
      </c>
      <c r="B255" s="118" t="s">
        <v>143</v>
      </c>
      <c r="C255" s="457" t="str">
        <f>VLOOKUP(B255,'201617'!$B$26:$C$351,2,0)</f>
        <v>WM</v>
      </c>
      <c r="D255" s="93" t="s">
        <v>11</v>
      </c>
      <c r="E255" s="71">
        <v>133.495</v>
      </c>
      <c r="F255" s="71">
        <v>190</v>
      </c>
      <c r="G255" s="71">
        <v>321</v>
      </c>
      <c r="H255" s="71">
        <v>511</v>
      </c>
      <c r="I255" s="99">
        <v>3.8278587213004229</v>
      </c>
      <c r="J255" s="71" t="s">
        <v>11</v>
      </c>
      <c r="K255" s="71"/>
      <c r="L255" s="71">
        <v>17</v>
      </c>
      <c r="M255" s="99">
        <v>0.12734559346792015</v>
      </c>
      <c r="N255" s="71" t="s">
        <v>11</v>
      </c>
      <c r="O255" s="71"/>
      <c r="P255" s="71">
        <v>528</v>
      </c>
      <c r="Q255" s="99">
        <v>3.9552043147683431</v>
      </c>
      <c r="R255" s="71" t="s">
        <v>11</v>
      </c>
    </row>
    <row r="256" spans="1:18" x14ac:dyDescent="0.2">
      <c r="A256" s="78" t="s">
        <v>973</v>
      </c>
      <c r="B256" s="118" t="s">
        <v>284</v>
      </c>
      <c r="C256" s="457" t="str">
        <f>VLOOKUP(B256,'201617'!$B$26:$C$351,2,0)</f>
        <v>SE</v>
      </c>
      <c r="D256" s="93" t="s">
        <v>11</v>
      </c>
      <c r="E256" s="71">
        <v>53.406999999999996</v>
      </c>
      <c r="F256" s="71">
        <v>77</v>
      </c>
      <c r="G256" s="71">
        <v>153</v>
      </c>
      <c r="H256" s="71">
        <v>230</v>
      </c>
      <c r="I256" s="99">
        <v>4.3065515756361528</v>
      </c>
      <c r="J256" s="71" t="s">
        <v>11</v>
      </c>
      <c r="K256" s="71"/>
      <c r="L256" s="71">
        <v>7</v>
      </c>
      <c r="M256" s="99">
        <v>0.13106896099762205</v>
      </c>
      <c r="N256" s="71" t="s">
        <v>11</v>
      </c>
      <c r="O256" s="71"/>
      <c r="P256" s="71">
        <v>237</v>
      </c>
      <c r="Q256" s="99">
        <v>4.4376205366337746</v>
      </c>
      <c r="R256" s="71" t="s">
        <v>11</v>
      </c>
    </row>
    <row r="257" spans="1:18" x14ac:dyDescent="0.2">
      <c r="A257" s="78" t="s">
        <v>832</v>
      </c>
      <c r="B257" s="61" t="s">
        <v>144</v>
      </c>
      <c r="C257" s="457" t="str">
        <f>VLOOKUP(B257,'201617'!$B$26:$C$351,2,0)</f>
        <v>WM</v>
      </c>
      <c r="D257" s="92" t="s">
        <v>11</v>
      </c>
      <c r="E257" s="71">
        <v>87.427999999999997</v>
      </c>
      <c r="F257" s="71">
        <v>259</v>
      </c>
      <c r="G257" s="71">
        <v>63</v>
      </c>
      <c r="H257" s="71">
        <v>322</v>
      </c>
      <c r="I257" s="99">
        <v>3.68303060804319</v>
      </c>
      <c r="J257" s="71" t="s">
        <v>11</v>
      </c>
      <c r="K257" s="71"/>
      <c r="L257" s="71">
        <v>15</v>
      </c>
      <c r="M257" s="99">
        <v>0.17156974882188772</v>
      </c>
      <c r="N257" s="71" t="s">
        <v>11</v>
      </c>
      <c r="O257" s="71"/>
      <c r="P257" s="71">
        <v>337</v>
      </c>
      <c r="Q257" s="99">
        <v>3.8546003568650775</v>
      </c>
      <c r="R257" s="71" t="s">
        <v>11</v>
      </c>
    </row>
    <row r="258" spans="1:18" x14ac:dyDescent="0.2">
      <c r="A258" s="78" t="s">
        <v>974</v>
      </c>
      <c r="B258" s="61" t="s">
        <v>285</v>
      </c>
      <c r="C258" s="457" t="str">
        <f>VLOOKUP(B258,'201617'!$B$26:$C$351,2,0)</f>
        <v>SE</v>
      </c>
      <c r="D258" s="92" t="s">
        <v>11</v>
      </c>
      <c r="E258" s="71">
        <v>27.378</v>
      </c>
      <c r="F258" s="71">
        <v>0</v>
      </c>
      <c r="G258" s="71">
        <v>3</v>
      </c>
      <c r="H258" s="71">
        <v>3</v>
      </c>
      <c r="I258" s="99">
        <v>0.10957703265395573</v>
      </c>
      <c r="J258" s="71" t="s">
        <v>11</v>
      </c>
      <c r="K258" s="71"/>
      <c r="L258" s="71">
        <v>0</v>
      </c>
      <c r="M258" s="99">
        <v>0</v>
      </c>
      <c r="N258" s="71" t="s">
        <v>11</v>
      </c>
      <c r="O258" s="71"/>
      <c r="P258" s="71">
        <v>3</v>
      </c>
      <c r="Q258" s="99">
        <v>0.10957703265395573</v>
      </c>
      <c r="R258" s="71" t="s">
        <v>11</v>
      </c>
    </row>
    <row r="259" spans="1:18" x14ac:dyDescent="0.2">
      <c r="A259" s="78" t="s">
        <v>880</v>
      </c>
      <c r="B259" s="61" t="s">
        <v>191</v>
      </c>
      <c r="C259" s="457" t="str">
        <f>VLOOKUP(B259,'201617'!$B$26:$C$351,2,0)</f>
        <v>EE</v>
      </c>
      <c r="D259" s="92" t="s">
        <v>11</v>
      </c>
      <c r="E259" s="71">
        <v>63.128</v>
      </c>
      <c r="F259" s="71">
        <v>28</v>
      </c>
      <c r="G259" s="71">
        <v>184</v>
      </c>
      <c r="H259" s="71">
        <v>212</v>
      </c>
      <c r="I259" s="99">
        <v>3.3582562412875427</v>
      </c>
      <c r="J259" s="71" t="s">
        <v>11</v>
      </c>
      <c r="K259" s="71"/>
      <c r="L259" s="71">
        <v>6</v>
      </c>
      <c r="M259" s="99">
        <v>9.5044987960968191E-2</v>
      </c>
      <c r="N259" s="71" t="s">
        <v>11</v>
      </c>
      <c r="O259" s="71"/>
      <c r="P259" s="71">
        <v>218</v>
      </c>
      <c r="Q259" s="99">
        <v>3.453301229248511</v>
      </c>
      <c r="R259" s="71" t="s">
        <v>11</v>
      </c>
    </row>
    <row r="260" spans="1:18" x14ac:dyDescent="0.2">
      <c r="A260" s="78" t="s">
        <v>809</v>
      </c>
      <c r="B260" s="61" t="s">
        <v>121</v>
      </c>
      <c r="C260" s="457" t="str">
        <f>VLOOKUP(B260,'201617'!$B$26:$C$351,2,0)</f>
        <v>EM</v>
      </c>
      <c r="D260" s="92" t="s">
        <v>11</v>
      </c>
      <c r="E260" s="71">
        <v>40.823999999999998</v>
      </c>
      <c r="F260" s="71">
        <v>33</v>
      </c>
      <c r="G260" s="71">
        <v>23</v>
      </c>
      <c r="H260" s="71">
        <v>56</v>
      </c>
      <c r="I260" s="99">
        <v>1.3717421124828533</v>
      </c>
      <c r="J260" s="71" t="s">
        <v>11</v>
      </c>
      <c r="K260" s="71"/>
      <c r="L260" s="71">
        <v>17</v>
      </c>
      <c r="M260" s="99">
        <v>0.41642171271800904</v>
      </c>
      <c r="N260" s="71" t="s">
        <v>11</v>
      </c>
      <c r="O260" s="71"/>
      <c r="P260" s="71">
        <v>73</v>
      </c>
      <c r="Q260" s="99">
        <v>1.7881638252008623</v>
      </c>
      <c r="R260" s="71" t="s">
        <v>11</v>
      </c>
    </row>
    <row r="261" spans="1:18" x14ac:dyDescent="0.2">
      <c r="A261" s="78" t="s">
        <v>1018</v>
      </c>
      <c r="B261" s="118" t="s">
        <v>330</v>
      </c>
      <c r="C261" s="457" t="str">
        <f>VLOOKUP(B261,'201617'!$B$26:$C$351,2,0)</f>
        <v>SW</v>
      </c>
      <c r="D261" s="93" t="s">
        <v>11</v>
      </c>
      <c r="E261" s="71">
        <v>111.383</v>
      </c>
      <c r="F261" s="71">
        <v>145</v>
      </c>
      <c r="G261" s="71">
        <v>206</v>
      </c>
      <c r="H261" s="71">
        <v>351</v>
      </c>
      <c r="I261" s="99">
        <v>3.1512887963154164</v>
      </c>
      <c r="J261" s="71" t="s">
        <v>11</v>
      </c>
      <c r="K261" s="71"/>
      <c r="L261" s="71">
        <v>0</v>
      </c>
      <c r="M261" s="99">
        <v>0</v>
      </c>
      <c r="N261" s="71" t="s">
        <v>11</v>
      </c>
      <c r="O261" s="71"/>
      <c r="P261" s="71">
        <v>351</v>
      </c>
      <c r="Q261" s="99">
        <v>3.1512887963154164</v>
      </c>
      <c r="R261" s="71" t="s">
        <v>11</v>
      </c>
    </row>
    <row r="262" spans="1:18" x14ac:dyDescent="0.2">
      <c r="A262" s="78" t="s">
        <v>1019</v>
      </c>
      <c r="B262" s="61" t="s">
        <v>331</v>
      </c>
      <c r="C262" s="457" t="str">
        <f>VLOOKUP(B262,'201617'!$B$26:$C$351,2,0)</f>
        <v>SW</v>
      </c>
      <c r="D262" s="92" t="s">
        <v>11</v>
      </c>
      <c r="E262" s="71">
        <v>37.523000000000003</v>
      </c>
      <c r="F262" s="71">
        <v>124</v>
      </c>
      <c r="G262" s="71">
        <v>177</v>
      </c>
      <c r="H262" s="71">
        <v>301</v>
      </c>
      <c r="I262" s="99">
        <v>8.0217466620472777</v>
      </c>
      <c r="J262" s="71" t="s">
        <v>11</v>
      </c>
      <c r="K262" s="71"/>
      <c r="L262" s="71">
        <v>1</v>
      </c>
      <c r="M262" s="99">
        <v>2.6650321136369691E-2</v>
      </c>
      <c r="N262" s="71" t="s">
        <v>11</v>
      </c>
      <c r="O262" s="71"/>
      <c r="P262" s="71">
        <v>302</v>
      </c>
      <c r="Q262" s="99">
        <v>8.0483969831836468</v>
      </c>
      <c r="R262" s="71" t="s">
        <v>11</v>
      </c>
    </row>
    <row r="263" spans="1:18" x14ac:dyDescent="0.2">
      <c r="A263" s="78" t="s">
        <v>810</v>
      </c>
      <c r="B263" s="61" t="s">
        <v>122</v>
      </c>
      <c r="C263" s="457" t="str">
        <f>VLOOKUP(B263,'201617'!$B$26:$C$351,2,0)</f>
        <v>EM</v>
      </c>
      <c r="D263" s="92" t="s">
        <v>11</v>
      </c>
      <c r="E263" s="71">
        <v>38.244999999999997</v>
      </c>
      <c r="F263" s="71">
        <v>406</v>
      </c>
      <c r="G263" s="71">
        <v>186</v>
      </c>
      <c r="H263" s="71">
        <v>592</v>
      </c>
      <c r="I263" s="99">
        <v>15.479147600993596</v>
      </c>
      <c r="J263" s="71" t="s">
        <v>11</v>
      </c>
      <c r="K263" s="71"/>
      <c r="L263" s="71">
        <v>1</v>
      </c>
      <c r="M263" s="99">
        <v>2.6147208785462155E-2</v>
      </c>
      <c r="N263" s="71" t="s">
        <v>11</v>
      </c>
      <c r="O263" s="71"/>
      <c r="P263" s="71">
        <v>593</v>
      </c>
      <c r="Q263" s="99">
        <v>15.505294809779057</v>
      </c>
      <c r="R263" s="71" t="s">
        <v>11</v>
      </c>
    </row>
    <row r="264" spans="1:18" x14ac:dyDescent="0.2">
      <c r="A264" s="78" t="s">
        <v>811</v>
      </c>
      <c r="B264" s="61" t="s">
        <v>123</v>
      </c>
      <c r="C264" s="457" t="str">
        <f>VLOOKUP(B264,'201617'!$B$26:$C$351,2,0)</f>
        <v>EM</v>
      </c>
      <c r="D264" s="92" t="s">
        <v>11</v>
      </c>
      <c r="E264" s="71">
        <v>59.164000000000001</v>
      </c>
      <c r="F264" s="71">
        <v>167</v>
      </c>
      <c r="G264" s="71">
        <v>77</v>
      </c>
      <c r="H264" s="71">
        <v>244</v>
      </c>
      <c r="I264" s="99">
        <v>4.124129538232709</v>
      </c>
      <c r="J264" s="71" t="s">
        <v>11</v>
      </c>
      <c r="K264" s="71"/>
      <c r="L264" s="71">
        <v>6</v>
      </c>
      <c r="M264" s="99">
        <v>0.10141302143195186</v>
      </c>
      <c r="N264" s="71" t="s">
        <v>11</v>
      </c>
      <c r="O264" s="71"/>
      <c r="P264" s="71">
        <v>250</v>
      </c>
      <c r="Q264" s="99">
        <v>4.2255425596646612</v>
      </c>
      <c r="R264" s="71" t="s">
        <v>11</v>
      </c>
    </row>
    <row r="265" spans="1:18" x14ac:dyDescent="0.2">
      <c r="A265" s="78" t="s">
        <v>741</v>
      </c>
      <c r="B265" s="61" t="s">
        <v>53</v>
      </c>
      <c r="C265" s="457" t="str">
        <f>VLOOKUP(B265,'201617'!$B$26:$C$351,2,0)</f>
        <v>NW</v>
      </c>
      <c r="D265" s="92" t="s">
        <v>11</v>
      </c>
      <c r="E265" s="71">
        <v>46.978000000000002</v>
      </c>
      <c r="F265" s="71">
        <v>233</v>
      </c>
      <c r="G265" s="71">
        <v>106</v>
      </c>
      <c r="H265" s="71">
        <v>339</v>
      </c>
      <c r="I265" s="99">
        <v>7.2161437268508664</v>
      </c>
      <c r="J265" s="71" t="s">
        <v>11</v>
      </c>
      <c r="K265" s="71"/>
      <c r="L265" s="71">
        <v>8</v>
      </c>
      <c r="M265" s="99">
        <v>0.17029247732981395</v>
      </c>
      <c r="N265" s="71" t="s">
        <v>11</v>
      </c>
      <c r="O265" s="71"/>
      <c r="P265" s="71">
        <v>347</v>
      </c>
      <c r="Q265" s="99">
        <v>7.3864362041806801</v>
      </c>
      <c r="R265" s="71" t="s">
        <v>11</v>
      </c>
    </row>
    <row r="266" spans="1:18" x14ac:dyDescent="0.2">
      <c r="A266" s="78" t="s">
        <v>881</v>
      </c>
      <c r="B266" s="61" t="s">
        <v>192</v>
      </c>
      <c r="C266" s="457" t="str">
        <f>VLOOKUP(B266,'201617'!$B$26:$C$351,2,0)</f>
        <v>EE</v>
      </c>
      <c r="D266" s="92" t="s">
        <v>11</v>
      </c>
      <c r="E266" s="71">
        <v>55.209000000000003</v>
      </c>
      <c r="F266" s="71">
        <v>12</v>
      </c>
      <c r="G266" s="71">
        <v>196</v>
      </c>
      <c r="H266" s="71">
        <v>208</v>
      </c>
      <c r="I266" s="99">
        <v>3.7675016754514661</v>
      </c>
      <c r="J266" s="71" t="s">
        <v>11</v>
      </c>
      <c r="K266" s="71"/>
      <c r="L266" s="71">
        <v>14</v>
      </c>
      <c r="M266" s="99">
        <v>0.25358184354000252</v>
      </c>
      <c r="N266" s="71" t="s">
        <v>11</v>
      </c>
      <c r="O266" s="71"/>
      <c r="P266" s="71">
        <v>222</v>
      </c>
      <c r="Q266" s="99">
        <v>4.0210835189914684</v>
      </c>
      <c r="R266" s="71" t="s">
        <v>11</v>
      </c>
    </row>
    <row r="267" spans="1:18" x14ac:dyDescent="0.2">
      <c r="A267" s="78" t="s">
        <v>812</v>
      </c>
      <c r="B267" s="61" t="s">
        <v>124</v>
      </c>
      <c r="C267" s="457" t="str">
        <f>VLOOKUP(B267,'201617'!$B$26:$C$351,2,0)</f>
        <v>EM</v>
      </c>
      <c r="D267" s="92" t="s">
        <v>11</v>
      </c>
      <c r="E267" s="71">
        <v>35.804000000000002</v>
      </c>
      <c r="F267" s="71">
        <v>266</v>
      </c>
      <c r="G267" s="71">
        <v>165</v>
      </c>
      <c r="H267" s="71">
        <v>431</v>
      </c>
      <c r="I267" s="99">
        <v>12.037761144006256</v>
      </c>
      <c r="J267" s="71" t="s">
        <v>11</v>
      </c>
      <c r="K267" s="71"/>
      <c r="L267" s="71">
        <v>1</v>
      </c>
      <c r="M267" s="99">
        <v>2.7929840241313817E-2</v>
      </c>
      <c r="N267" s="71" t="s">
        <v>11</v>
      </c>
      <c r="O267" s="71"/>
      <c r="P267" s="71">
        <v>432</v>
      </c>
      <c r="Q267" s="99">
        <v>12.065690984247569</v>
      </c>
      <c r="R267" s="71" t="s">
        <v>11</v>
      </c>
    </row>
    <row r="268" spans="1:18" x14ac:dyDescent="0.2">
      <c r="A268" s="78" t="s">
        <v>975</v>
      </c>
      <c r="B268" s="61" t="s">
        <v>286</v>
      </c>
      <c r="C268" s="457" t="str">
        <f>VLOOKUP(B268,'201617'!$B$26:$C$351,2,0)</f>
        <v>SE</v>
      </c>
      <c r="D268" s="92" t="s">
        <v>11</v>
      </c>
      <c r="E268" s="71">
        <v>55.613</v>
      </c>
      <c r="F268" s="71">
        <v>52</v>
      </c>
      <c r="G268" s="71">
        <v>229</v>
      </c>
      <c r="H268" s="71">
        <v>281</v>
      </c>
      <c r="I268" s="99">
        <v>5.052775430205168</v>
      </c>
      <c r="J268" s="71" t="s">
        <v>11</v>
      </c>
      <c r="K268" s="71"/>
      <c r="L268" s="71">
        <v>5</v>
      </c>
      <c r="M268" s="99">
        <v>8.9907036124647122E-2</v>
      </c>
      <c r="N268" s="71" t="s">
        <v>11</v>
      </c>
      <c r="O268" s="71"/>
      <c r="P268" s="71">
        <v>286</v>
      </c>
      <c r="Q268" s="99">
        <v>5.1426824663298154</v>
      </c>
      <c r="R268" s="71" t="s">
        <v>11</v>
      </c>
    </row>
    <row r="269" spans="1:18" x14ac:dyDescent="0.2">
      <c r="A269" s="78" t="s">
        <v>742</v>
      </c>
      <c r="B269" s="61" t="s">
        <v>54</v>
      </c>
      <c r="C269" s="457" t="str">
        <f>VLOOKUP(B269,'201617'!$B$26:$C$351,2,0)</f>
        <v>NW</v>
      </c>
      <c r="D269" s="92" t="s">
        <v>11</v>
      </c>
      <c r="E269" s="71">
        <v>46.904000000000003</v>
      </c>
      <c r="F269" s="71">
        <v>117</v>
      </c>
      <c r="G269" s="71">
        <v>181</v>
      </c>
      <c r="H269" s="71">
        <v>298</v>
      </c>
      <c r="I269" s="99">
        <v>6.3534026948661086</v>
      </c>
      <c r="J269" s="71" t="s">
        <v>11</v>
      </c>
      <c r="K269" s="71"/>
      <c r="L269" s="71">
        <v>4</v>
      </c>
      <c r="M269" s="99">
        <v>8.5280573085451131E-2</v>
      </c>
      <c r="N269" s="71" t="s">
        <v>11</v>
      </c>
      <c r="O269" s="71"/>
      <c r="P269" s="71">
        <v>302</v>
      </c>
      <c r="Q269" s="99">
        <v>6.4386832679515598</v>
      </c>
      <c r="R269" s="71" t="s">
        <v>11</v>
      </c>
    </row>
    <row r="270" spans="1:18" x14ac:dyDescent="0.2">
      <c r="A270" s="78" t="s">
        <v>1020</v>
      </c>
      <c r="B270" s="61" t="s">
        <v>332</v>
      </c>
      <c r="C270" s="457" t="str">
        <f>VLOOKUP(B270,'201617'!$B$26:$C$351,2,0)</f>
        <v>SW</v>
      </c>
      <c r="D270" s="92" t="s">
        <v>11</v>
      </c>
      <c r="E270" s="71">
        <v>71.585999999999999</v>
      </c>
      <c r="F270" s="71">
        <v>55</v>
      </c>
      <c r="G270" s="71">
        <v>113</v>
      </c>
      <c r="H270" s="71">
        <v>168</v>
      </c>
      <c r="I270" s="99">
        <v>2.3468275919872603</v>
      </c>
      <c r="J270" s="71" t="s">
        <v>11</v>
      </c>
      <c r="K270" s="71"/>
      <c r="L270" s="71">
        <v>4</v>
      </c>
      <c r="M270" s="99">
        <v>5.5876847428268095E-2</v>
      </c>
      <c r="N270" s="71" t="s">
        <v>11</v>
      </c>
      <c r="O270" s="71"/>
      <c r="P270" s="71">
        <v>172</v>
      </c>
      <c r="Q270" s="99">
        <v>2.4027044394155284</v>
      </c>
      <c r="R270" s="71" t="s">
        <v>11</v>
      </c>
    </row>
    <row r="271" spans="1:18" s="115" customFormat="1" x14ac:dyDescent="0.2">
      <c r="A271" s="78" t="s">
        <v>833</v>
      </c>
      <c r="B271" s="61" t="s">
        <v>145</v>
      </c>
      <c r="C271" s="457" t="str">
        <f>VLOOKUP(B271,'201617'!$B$26:$C$351,2,0)</f>
        <v>WM</v>
      </c>
      <c r="D271" s="92" t="s">
        <v>11</v>
      </c>
      <c r="E271" s="71">
        <v>45.161999999999999</v>
      </c>
      <c r="F271" s="113">
        <v>53</v>
      </c>
      <c r="G271" s="113">
        <v>66</v>
      </c>
      <c r="H271" s="113">
        <v>119</v>
      </c>
      <c r="I271" s="114">
        <v>2.6349585935078164</v>
      </c>
      <c r="J271" s="113">
        <v>1</v>
      </c>
      <c r="K271" s="113"/>
      <c r="L271" s="113">
        <v>24</v>
      </c>
      <c r="M271" s="114">
        <v>0.53142022053939153</v>
      </c>
      <c r="N271" s="113">
        <v>1</v>
      </c>
      <c r="O271" s="113"/>
      <c r="P271" s="113">
        <v>143</v>
      </c>
      <c r="Q271" s="114">
        <v>3.1663788140472078</v>
      </c>
      <c r="R271" s="113">
        <v>1</v>
      </c>
    </row>
    <row r="272" spans="1:18" x14ac:dyDescent="0.2">
      <c r="A272" s="78" t="s">
        <v>709</v>
      </c>
      <c r="B272" s="61" t="s">
        <v>21</v>
      </c>
      <c r="C272" s="457" t="str">
        <f>VLOOKUP(B272,'201617'!$B$26:$C$351,2,0)</f>
        <v>NE</v>
      </c>
      <c r="D272" s="92" t="s">
        <v>11</v>
      </c>
      <c r="E272" s="71">
        <v>68.281000000000006</v>
      </c>
      <c r="F272" s="71">
        <v>691</v>
      </c>
      <c r="G272" s="71">
        <v>817</v>
      </c>
      <c r="H272" s="71">
        <v>1508</v>
      </c>
      <c r="I272" s="99">
        <v>22.085206719292334</v>
      </c>
      <c r="J272" s="71" t="s">
        <v>11</v>
      </c>
      <c r="K272" s="71"/>
      <c r="L272" s="71">
        <v>111</v>
      </c>
      <c r="M272" s="99">
        <v>1.6256352426004304</v>
      </c>
      <c r="N272" s="71" t="s">
        <v>11</v>
      </c>
      <c r="O272" s="71"/>
      <c r="P272" s="71">
        <v>1619</v>
      </c>
      <c r="Q272" s="99">
        <v>23.710841961892765</v>
      </c>
      <c r="R272" s="71" t="s">
        <v>11</v>
      </c>
    </row>
    <row r="273" spans="1:18" x14ac:dyDescent="0.2">
      <c r="A273" s="78" t="s">
        <v>976</v>
      </c>
      <c r="B273" s="118" t="s">
        <v>287</v>
      </c>
      <c r="C273" s="457" t="str">
        <f>VLOOKUP(B273,'201617'!$B$26:$C$351,2,0)</f>
        <v>SE</v>
      </c>
      <c r="D273" s="93" t="s">
        <v>11</v>
      </c>
      <c r="E273" s="71">
        <v>100.16800000000001</v>
      </c>
      <c r="F273" s="71">
        <v>732</v>
      </c>
      <c r="G273" s="71">
        <v>710</v>
      </c>
      <c r="H273" s="71">
        <v>1442</v>
      </c>
      <c r="I273" s="99">
        <v>14.395815030748341</v>
      </c>
      <c r="J273" s="71" t="s">
        <v>11</v>
      </c>
      <c r="K273" s="71"/>
      <c r="L273" s="71">
        <v>0</v>
      </c>
      <c r="M273" s="99">
        <v>0</v>
      </c>
      <c r="N273" s="71" t="s">
        <v>11</v>
      </c>
      <c r="O273" s="71"/>
      <c r="P273" s="71">
        <v>1442</v>
      </c>
      <c r="Q273" s="99">
        <v>14.395815030748341</v>
      </c>
      <c r="R273" s="71" t="s">
        <v>11</v>
      </c>
    </row>
    <row r="274" spans="1:18" s="115" customFormat="1" x14ac:dyDescent="0.2">
      <c r="A274" s="78" t="s">
        <v>882</v>
      </c>
      <c r="B274" s="118" t="s">
        <v>193</v>
      </c>
      <c r="C274" s="457" t="str">
        <f>VLOOKUP(B274,'201617'!$B$26:$C$351,2,0)</f>
        <v>EE</v>
      </c>
      <c r="D274" s="93" t="s">
        <v>11</v>
      </c>
      <c r="E274" s="71">
        <v>76.742999999999995</v>
      </c>
      <c r="F274" s="113">
        <v>95</v>
      </c>
      <c r="G274" s="113">
        <v>174</v>
      </c>
      <c r="H274" s="113">
        <v>269</v>
      </c>
      <c r="I274" s="114">
        <v>3.5052056865121251</v>
      </c>
      <c r="J274" s="113">
        <v>1</v>
      </c>
      <c r="K274" s="113"/>
      <c r="L274" s="113">
        <v>11</v>
      </c>
      <c r="M274" s="114">
        <v>0.14333554851908317</v>
      </c>
      <c r="N274" s="113">
        <v>1</v>
      </c>
      <c r="O274" s="113"/>
      <c r="P274" s="113">
        <v>280</v>
      </c>
      <c r="Q274" s="114">
        <v>3.6485412350312081</v>
      </c>
      <c r="R274" s="113">
        <v>1</v>
      </c>
    </row>
    <row r="275" spans="1:18" x14ac:dyDescent="0.2">
      <c r="A275" s="78" t="s">
        <v>922</v>
      </c>
      <c r="B275" s="61" t="s">
        <v>233</v>
      </c>
      <c r="C275" s="457" t="str">
        <f>VLOOKUP(B275,'201617'!$B$26:$C$351,2,0)</f>
        <v>L</v>
      </c>
      <c r="D275" s="92" t="s">
        <v>11</v>
      </c>
      <c r="E275" s="71">
        <v>127.551</v>
      </c>
      <c r="F275" s="71">
        <v>1594</v>
      </c>
      <c r="G275" s="71">
        <v>194</v>
      </c>
      <c r="H275" s="71">
        <v>1788</v>
      </c>
      <c r="I275" s="99">
        <v>14.017922242867559</v>
      </c>
      <c r="J275" s="71" t="s">
        <v>11</v>
      </c>
      <c r="K275" s="71"/>
      <c r="L275" s="71">
        <v>104</v>
      </c>
      <c r="M275" s="99">
        <v>0.8153601304576209</v>
      </c>
      <c r="N275" s="71" t="s">
        <v>11</v>
      </c>
      <c r="O275" s="71"/>
      <c r="P275" s="71">
        <v>1892</v>
      </c>
      <c r="Q275" s="99">
        <v>14.833282373325179</v>
      </c>
      <c r="R275" s="71" t="s">
        <v>11</v>
      </c>
    </row>
    <row r="276" spans="1:18" x14ac:dyDescent="0.2">
      <c r="A276" s="78" t="s">
        <v>977</v>
      </c>
      <c r="B276" s="61" t="s">
        <v>288</v>
      </c>
      <c r="C276" s="457" t="str">
        <f>VLOOKUP(B276,'201617'!$B$26:$C$351,2,0)</f>
        <v>SE</v>
      </c>
      <c r="D276" s="92" t="s">
        <v>11</v>
      </c>
      <c r="E276" s="71">
        <v>40.890999999999998</v>
      </c>
      <c r="F276" s="71">
        <v>45</v>
      </c>
      <c r="G276" s="71">
        <v>95</v>
      </c>
      <c r="H276" s="71">
        <v>140</v>
      </c>
      <c r="I276" s="99">
        <v>3.4237362744858282</v>
      </c>
      <c r="J276" s="71" t="s">
        <v>11</v>
      </c>
      <c r="K276" s="71"/>
      <c r="L276" s="71">
        <v>61</v>
      </c>
      <c r="M276" s="99">
        <v>1.4917708053116823</v>
      </c>
      <c r="N276" s="71" t="s">
        <v>11</v>
      </c>
      <c r="O276" s="71"/>
      <c r="P276" s="71">
        <v>201</v>
      </c>
      <c r="Q276" s="99">
        <v>4.9155070797975107</v>
      </c>
      <c r="R276" s="71" t="s">
        <v>11</v>
      </c>
    </row>
    <row r="277" spans="1:18" x14ac:dyDescent="0.2">
      <c r="A277" s="78" t="s">
        <v>1038</v>
      </c>
      <c r="B277" s="61" t="s">
        <v>194</v>
      </c>
      <c r="C277" s="457" t="str">
        <f>VLOOKUP(B277,'201617'!$B$26:$C$351,2,0)</f>
        <v>EE</v>
      </c>
      <c r="D277" s="92" t="s">
        <v>11</v>
      </c>
      <c r="E277" s="71">
        <v>57.853000000000002</v>
      </c>
      <c r="F277" s="71">
        <v>24</v>
      </c>
      <c r="G277" s="71">
        <v>40</v>
      </c>
      <c r="H277" s="71">
        <v>64</v>
      </c>
      <c r="I277" s="99">
        <v>1.1062520526161133</v>
      </c>
      <c r="J277" s="71" t="s">
        <v>11</v>
      </c>
      <c r="K277" s="71"/>
      <c r="L277" s="71">
        <v>1</v>
      </c>
      <c r="M277" s="99">
        <v>1.728518832212677E-2</v>
      </c>
      <c r="N277" s="71" t="s">
        <v>11</v>
      </c>
      <c r="O277" s="71"/>
      <c r="P277" s="71">
        <v>65</v>
      </c>
      <c r="Q277" s="99">
        <v>1.12353724093824</v>
      </c>
      <c r="R277" s="71" t="s">
        <v>11</v>
      </c>
    </row>
    <row r="278" spans="1:18" x14ac:dyDescent="0.2">
      <c r="A278" s="78" t="s">
        <v>884</v>
      </c>
      <c r="B278" s="61" t="s">
        <v>195</v>
      </c>
      <c r="C278" s="457" t="str">
        <f>VLOOKUP(B278,'201617'!$B$26:$C$351,2,0)</f>
        <v>EE</v>
      </c>
      <c r="D278" s="92" t="s">
        <v>11</v>
      </c>
      <c r="E278" s="71">
        <v>46.942999999999998</v>
      </c>
      <c r="F278" s="71">
        <v>39</v>
      </c>
      <c r="G278" s="71">
        <v>145</v>
      </c>
      <c r="H278" s="71">
        <v>184</v>
      </c>
      <c r="I278" s="99">
        <v>3.9196472317491429</v>
      </c>
      <c r="J278" s="71" t="s">
        <v>11</v>
      </c>
      <c r="K278" s="71"/>
      <c r="L278" s="71">
        <v>2</v>
      </c>
      <c r="M278" s="99">
        <v>4.2604861214664592E-2</v>
      </c>
      <c r="N278" s="71" t="s">
        <v>11</v>
      </c>
      <c r="O278" s="71"/>
      <c r="P278" s="71">
        <v>186</v>
      </c>
      <c r="Q278" s="99">
        <v>3.9622520929638072</v>
      </c>
      <c r="R278" s="71" t="s">
        <v>11</v>
      </c>
    </row>
    <row r="279" spans="1:18" x14ac:dyDescent="0.2">
      <c r="A279" s="78" t="s">
        <v>743</v>
      </c>
      <c r="B279" s="61" t="s">
        <v>55</v>
      </c>
      <c r="C279" s="457" t="str">
        <f>VLOOKUP(B279,'201617'!$B$26:$C$351,2,0)</f>
        <v>NW</v>
      </c>
      <c r="D279" s="92" t="s">
        <v>11</v>
      </c>
      <c r="E279" s="71">
        <v>77.361000000000004</v>
      </c>
      <c r="F279" s="71">
        <v>83</v>
      </c>
      <c r="G279" s="71">
        <v>302</v>
      </c>
      <c r="H279" s="71">
        <v>385</v>
      </c>
      <c r="I279" s="99">
        <v>4.9766678300435618</v>
      </c>
      <c r="J279" s="71" t="s">
        <v>11</v>
      </c>
      <c r="K279" s="71"/>
      <c r="L279" s="71">
        <v>3</v>
      </c>
      <c r="M279" s="99">
        <v>3.8779229844495285E-2</v>
      </c>
      <c r="N279" s="71" t="s">
        <v>11</v>
      </c>
      <c r="O279" s="71"/>
      <c r="P279" s="71">
        <v>388</v>
      </c>
      <c r="Q279" s="99">
        <v>5.0154470598880572</v>
      </c>
      <c r="R279" s="71" t="s">
        <v>11</v>
      </c>
    </row>
    <row r="280" spans="1:18" x14ac:dyDescent="0.2">
      <c r="A280" s="78" t="s">
        <v>834</v>
      </c>
      <c r="B280" s="61" t="s">
        <v>146</v>
      </c>
      <c r="C280" s="457" t="str">
        <f>VLOOKUP(B280,'201617'!$B$26:$C$351,2,0)</f>
        <v>WM</v>
      </c>
      <c r="D280" s="92" t="s">
        <v>11</v>
      </c>
      <c r="E280" s="71">
        <v>57.008000000000003</v>
      </c>
      <c r="F280" s="71">
        <v>386</v>
      </c>
      <c r="G280" s="71">
        <v>122</v>
      </c>
      <c r="H280" s="71">
        <v>508</v>
      </c>
      <c r="I280" s="99">
        <v>8.9110300308728601</v>
      </c>
      <c r="J280" s="71" t="s">
        <v>11</v>
      </c>
      <c r="K280" s="71"/>
      <c r="L280" s="71">
        <v>4</v>
      </c>
      <c r="M280" s="99">
        <v>7.0165590794274479E-2</v>
      </c>
      <c r="N280" s="71" t="s">
        <v>11</v>
      </c>
      <c r="O280" s="71"/>
      <c r="P280" s="71">
        <v>512</v>
      </c>
      <c r="Q280" s="99">
        <v>8.9811956216671334</v>
      </c>
      <c r="R280" s="71" t="s">
        <v>11</v>
      </c>
    </row>
    <row r="281" spans="1:18" x14ac:dyDescent="0.2">
      <c r="A281" s="78" t="s">
        <v>835</v>
      </c>
      <c r="B281" s="61" t="s">
        <v>147</v>
      </c>
      <c r="C281" s="457" t="str">
        <f>VLOOKUP(B281,'201617'!$B$26:$C$351,2,0)</f>
        <v>WM</v>
      </c>
      <c r="D281" s="92" t="s">
        <v>11</v>
      </c>
      <c r="E281" s="71">
        <v>42.295000000000002</v>
      </c>
      <c r="F281" s="71">
        <v>106</v>
      </c>
      <c r="G281" s="71">
        <v>44</v>
      </c>
      <c r="H281" s="71">
        <v>150</v>
      </c>
      <c r="I281" s="99">
        <v>3.5465185010048468</v>
      </c>
      <c r="J281" s="71" t="s">
        <v>11</v>
      </c>
      <c r="K281" s="71"/>
      <c r="L281" s="71">
        <v>0</v>
      </c>
      <c r="M281" s="99">
        <v>0</v>
      </c>
      <c r="N281" s="71" t="s">
        <v>11</v>
      </c>
      <c r="O281" s="71"/>
      <c r="P281" s="71">
        <v>150</v>
      </c>
      <c r="Q281" s="99">
        <v>3.5465185010048468</v>
      </c>
      <c r="R281" s="71" t="s">
        <v>11</v>
      </c>
    </row>
    <row r="282" spans="1:18" x14ac:dyDescent="0.2">
      <c r="A282" s="78" t="s">
        <v>1057</v>
      </c>
      <c r="B282" s="61" t="s">
        <v>196</v>
      </c>
      <c r="C282" s="457" t="str">
        <f>VLOOKUP(B282,'201617'!$B$26:$C$351,2,0)</f>
        <v>EE</v>
      </c>
      <c r="D282" s="92" t="s">
        <v>11</v>
      </c>
      <c r="E282" s="71">
        <v>36.168999999999997</v>
      </c>
      <c r="F282" s="71">
        <v>187</v>
      </c>
      <c r="G282" s="71">
        <v>211</v>
      </c>
      <c r="H282" s="71">
        <v>398</v>
      </c>
      <c r="I282" s="99">
        <v>11.003898366004037</v>
      </c>
      <c r="J282" s="71" t="s">
        <v>11</v>
      </c>
      <c r="K282" s="71"/>
      <c r="L282" s="71">
        <v>4</v>
      </c>
      <c r="M282" s="99">
        <v>0.110591943376925</v>
      </c>
      <c r="N282" s="71" t="s">
        <v>11</v>
      </c>
      <c r="O282" s="71"/>
      <c r="P282" s="71">
        <v>402</v>
      </c>
      <c r="Q282" s="99">
        <v>11.114490309380962</v>
      </c>
      <c r="R282" s="71" t="s">
        <v>11</v>
      </c>
    </row>
    <row r="283" spans="1:18" x14ac:dyDescent="0.2">
      <c r="A283" s="78" t="s">
        <v>744</v>
      </c>
      <c r="B283" s="61" t="s">
        <v>56</v>
      </c>
      <c r="C283" s="457" t="str">
        <f>VLOOKUP(B283,'201617'!$B$26:$C$351,2,0)</f>
        <v>NW</v>
      </c>
      <c r="D283" s="92" t="s">
        <v>11</v>
      </c>
      <c r="E283" s="71">
        <v>124.125</v>
      </c>
      <c r="F283" s="71">
        <v>1431</v>
      </c>
      <c r="G283" s="71">
        <v>477</v>
      </c>
      <c r="H283" s="71">
        <v>1908</v>
      </c>
      <c r="I283" s="99">
        <v>15.371601208459214</v>
      </c>
      <c r="J283" s="71" t="s">
        <v>11</v>
      </c>
      <c r="K283" s="71"/>
      <c r="L283" s="71">
        <v>107</v>
      </c>
      <c r="M283" s="99">
        <v>0.86203423967774417</v>
      </c>
      <c r="N283" s="71" t="s">
        <v>11</v>
      </c>
      <c r="O283" s="71"/>
      <c r="P283" s="71">
        <v>2015</v>
      </c>
      <c r="Q283" s="99">
        <v>16.233635448136958</v>
      </c>
      <c r="R283" s="71" t="s">
        <v>11</v>
      </c>
    </row>
    <row r="284" spans="1:18" x14ac:dyDescent="0.2">
      <c r="A284" s="78" t="s">
        <v>710</v>
      </c>
      <c r="B284" s="119" t="s">
        <v>22</v>
      </c>
      <c r="C284" s="457" t="str">
        <f>VLOOKUP(B284,'201617'!$B$26:$C$351,2,0)</f>
        <v>NE</v>
      </c>
      <c r="D284" s="94" t="s">
        <v>11</v>
      </c>
      <c r="E284" s="71">
        <v>80.97</v>
      </c>
      <c r="F284" s="71">
        <v>212</v>
      </c>
      <c r="G284" s="71">
        <v>849</v>
      </c>
      <c r="H284" s="71">
        <v>1061</v>
      </c>
      <c r="I284" s="99">
        <v>13.103618624181795</v>
      </c>
      <c r="J284" s="71" t="s">
        <v>11</v>
      </c>
      <c r="K284" s="71"/>
      <c r="L284" s="71">
        <v>70</v>
      </c>
      <c r="M284" s="99">
        <v>0.86451772261331361</v>
      </c>
      <c r="N284" s="71" t="s">
        <v>11</v>
      </c>
      <c r="O284" s="71"/>
      <c r="P284" s="71">
        <v>1131</v>
      </c>
      <c r="Q284" s="99">
        <v>13.968136346795109</v>
      </c>
      <c r="R284" s="71" t="s">
        <v>11</v>
      </c>
    </row>
    <row r="285" spans="1:18" x14ac:dyDescent="0.2">
      <c r="A285" s="78" t="s">
        <v>836</v>
      </c>
      <c r="B285" s="118" t="s">
        <v>148</v>
      </c>
      <c r="C285" s="457" t="str">
        <f>VLOOKUP(B285,'201617'!$B$26:$C$351,2,0)</f>
        <v>WM</v>
      </c>
      <c r="D285" s="93" t="s">
        <v>11</v>
      </c>
      <c r="E285" s="71">
        <v>108.48699999999999</v>
      </c>
      <c r="F285" s="71">
        <v>471</v>
      </c>
      <c r="G285" s="71">
        <v>757</v>
      </c>
      <c r="H285" s="71">
        <v>1228</v>
      </c>
      <c r="I285" s="99">
        <v>11.319328583148211</v>
      </c>
      <c r="J285" s="71" t="s">
        <v>11</v>
      </c>
      <c r="K285" s="71"/>
      <c r="L285" s="71">
        <v>72</v>
      </c>
      <c r="M285" s="99">
        <v>0.66367398858849447</v>
      </c>
      <c r="N285" s="71" t="s">
        <v>11</v>
      </c>
      <c r="O285" s="71"/>
      <c r="P285" s="71">
        <v>1300</v>
      </c>
      <c r="Q285" s="99">
        <v>11.983002571736707</v>
      </c>
      <c r="R285" s="71" t="s">
        <v>11</v>
      </c>
    </row>
    <row r="286" spans="1:18" x14ac:dyDescent="0.2">
      <c r="A286" s="78" t="s">
        <v>837</v>
      </c>
      <c r="B286" s="61" t="s">
        <v>149</v>
      </c>
      <c r="C286" s="457" t="str">
        <f>VLOOKUP(B286,'201617'!$B$26:$C$351,2,0)</f>
        <v>WM</v>
      </c>
      <c r="D286" s="92" t="s">
        <v>11</v>
      </c>
      <c r="E286" s="71">
        <v>53.218000000000004</v>
      </c>
      <c r="F286" s="71">
        <v>98</v>
      </c>
      <c r="G286" s="71">
        <v>119</v>
      </c>
      <c r="H286" s="71">
        <v>217</v>
      </c>
      <c r="I286" s="99">
        <v>4.0775677402382646</v>
      </c>
      <c r="J286" s="71" t="s">
        <v>11</v>
      </c>
      <c r="K286" s="71"/>
      <c r="L286" s="71">
        <v>14</v>
      </c>
      <c r="M286" s="99">
        <v>0.26306888646698484</v>
      </c>
      <c r="N286" s="71" t="s">
        <v>11</v>
      </c>
      <c r="O286" s="71"/>
      <c r="P286" s="71">
        <v>231</v>
      </c>
      <c r="Q286" s="99">
        <v>4.3406366267052494</v>
      </c>
      <c r="R286" s="71" t="s">
        <v>11</v>
      </c>
    </row>
    <row r="287" spans="1:18" x14ac:dyDescent="0.2">
      <c r="A287" s="78" t="s">
        <v>1021</v>
      </c>
      <c r="B287" s="61" t="s">
        <v>333</v>
      </c>
      <c r="C287" s="457" t="str">
        <f>VLOOKUP(B287,'201617'!$B$26:$C$351,2,0)</f>
        <v>SW</v>
      </c>
      <c r="D287" s="92" t="s">
        <v>11</v>
      </c>
      <c r="E287" s="71">
        <v>49.162999999999997</v>
      </c>
      <c r="F287" s="71">
        <v>182</v>
      </c>
      <c r="G287" s="71">
        <v>0</v>
      </c>
      <c r="H287" s="71">
        <v>182</v>
      </c>
      <c r="I287" s="99">
        <v>3.7019709944470436</v>
      </c>
      <c r="J287" s="71" t="s">
        <v>11</v>
      </c>
      <c r="K287" s="71"/>
      <c r="L287" s="71">
        <v>301</v>
      </c>
      <c r="M287" s="99">
        <v>6.122490490816265</v>
      </c>
      <c r="N287" s="71" t="s">
        <v>11</v>
      </c>
      <c r="O287" s="71"/>
      <c r="P287" s="71">
        <v>483</v>
      </c>
      <c r="Q287" s="99">
        <v>9.8244614852633081</v>
      </c>
      <c r="R287" s="71" t="s">
        <v>11</v>
      </c>
    </row>
    <row r="288" spans="1:18" x14ac:dyDescent="0.2">
      <c r="A288" s="78" t="s">
        <v>886</v>
      </c>
      <c r="B288" s="61" t="s">
        <v>197</v>
      </c>
      <c r="C288" s="457" t="str">
        <f>VLOOKUP(B288,'201617'!$B$26:$C$351,2,0)</f>
        <v>EE</v>
      </c>
      <c r="D288" s="92" t="s">
        <v>11</v>
      </c>
      <c r="E288" s="71">
        <v>54.743000000000002</v>
      </c>
      <c r="F288" s="71">
        <v>459</v>
      </c>
      <c r="G288" s="71">
        <v>350</v>
      </c>
      <c r="H288" s="71">
        <v>809</v>
      </c>
      <c r="I288" s="99">
        <v>14.778145150978206</v>
      </c>
      <c r="J288" s="71" t="s">
        <v>11</v>
      </c>
      <c r="K288" s="71"/>
      <c r="L288" s="71">
        <v>50</v>
      </c>
      <c r="M288" s="99">
        <v>0.91335878559815864</v>
      </c>
      <c r="N288" s="71" t="s">
        <v>11</v>
      </c>
      <c r="O288" s="71"/>
      <c r="P288" s="71">
        <v>859</v>
      </c>
      <c r="Q288" s="99">
        <v>15.691503936576366</v>
      </c>
      <c r="R288" s="71" t="s">
        <v>11</v>
      </c>
    </row>
    <row r="289" spans="1:18" x14ac:dyDescent="0.2">
      <c r="A289" s="78" t="s">
        <v>711</v>
      </c>
      <c r="B289" s="61" t="s">
        <v>23</v>
      </c>
      <c r="C289" s="457" t="str">
        <f>VLOOKUP(B289,'201617'!$B$26:$C$351,2,0)</f>
        <v>NE</v>
      </c>
      <c r="D289" s="92" t="s">
        <v>11</v>
      </c>
      <c r="E289" s="71">
        <v>121.027</v>
      </c>
      <c r="F289" s="71">
        <v>2389</v>
      </c>
      <c r="G289" s="71">
        <v>569</v>
      </c>
      <c r="H289" s="71">
        <v>2958</v>
      </c>
      <c r="I289" s="99">
        <v>24.440827253422789</v>
      </c>
      <c r="J289" s="71" t="s">
        <v>11</v>
      </c>
      <c r="K289" s="71"/>
      <c r="L289" s="71">
        <v>5</v>
      </c>
      <c r="M289" s="99">
        <v>4.131309542498781E-2</v>
      </c>
      <c r="N289" s="71" t="s">
        <v>11</v>
      </c>
      <c r="O289" s="71"/>
      <c r="P289" s="71">
        <v>2963</v>
      </c>
      <c r="Q289" s="99">
        <v>24.482140348847778</v>
      </c>
      <c r="R289" s="71" t="s">
        <v>11</v>
      </c>
    </row>
    <row r="290" spans="1:18" x14ac:dyDescent="0.2">
      <c r="A290" s="78" t="s">
        <v>978</v>
      </c>
      <c r="B290" s="61" t="s">
        <v>289</v>
      </c>
      <c r="C290" s="457" t="str">
        <f>VLOOKUP(B290,'201617'!$B$26:$C$351,2,0)</f>
        <v>SE</v>
      </c>
      <c r="D290" s="92" t="s">
        <v>11</v>
      </c>
      <c r="E290" s="71">
        <v>34.337000000000003</v>
      </c>
      <c r="F290" s="71">
        <v>80</v>
      </c>
      <c r="G290" s="71">
        <v>66</v>
      </c>
      <c r="H290" s="71">
        <v>146</v>
      </c>
      <c r="I290" s="99">
        <v>4.2519730902524966</v>
      </c>
      <c r="J290" s="71" t="s">
        <v>11</v>
      </c>
      <c r="K290" s="71"/>
      <c r="L290" s="71">
        <v>0</v>
      </c>
      <c r="M290" s="99">
        <v>0</v>
      </c>
      <c r="N290" s="71" t="s">
        <v>11</v>
      </c>
      <c r="O290" s="71"/>
      <c r="P290" s="71">
        <v>146</v>
      </c>
      <c r="Q290" s="99">
        <v>4.2519730902524966</v>
      </c>
      <c r="R290" s="71" t="s">
        <v>11</v>
      </c>
    </row>
    <row r="291" spans="1:18" x14ac:dyDescent="0.2">
      <c r="A291" s="78" t="s">
        <v>923</v>
      </c>
      <c r="B291" s="61" t="s">
        <v>234</v>
      </c>
      <c r="C291" s="457" t="str">
        <f>VLOOKUP(B291,'201617'!$B$26:$C$351,2,0)</f>
        <v>L</v>
      </c>
      <c r="D291" s="92" t="s">
        <v>11</v>
      </c>
      <c r="E291" s="71">
        <v>82.381</v>
      </c>
      <c r="F291" s="71">
        <v>110</v>
      </c>
      <c r="G291" s="71">
        <v>209</v>
      </c>
      <c r="H291" s="71">
        <v>319</v>
      </c>
      <c r="I291" s="99">
        <v>3.8722520969641057</v>
      </c>
      <c r="J291" s="71" t="s">
        <v>11</v>
      </c>
      <c r="K291" s="71"/>
      <c r="L291" s="71">
        <v>13</v>
      </c>
      <c r="M291" s="99">
        <v>0.15780337699226762</v>
      </c>
      <c r="N291" s="71" t="s">
        <v>11</v>
      </c>
      <c r="O291" s="71"/>
      <c r="P291" s="71">
        <v>332</v>
      </c>
      <c r="Q291" s="99">
        <v>4.0300554739563736</v>
      </c>
      <c r="R291" s="71" t="s">
        <v>11</v>
      </c>
    </row>
    <row r="292" spans="1:18" x14ac:dyDescent="0.2">
      <c r="A292" s="78" t="s">
        <v>979</v>
      </c>
      <c r="B292" s="61" t="s">
        <v>290</v>
      </c>
      <c r="C292" s="457" t="str">
        <f>VLOOKUP(B292,'201617'!$B$26:$C$351,2,0)</f>
        <v>SE</v>
      </c>
      <c r="D292" s="92" t="s">
        <v>11</v>
      </c>
      <c r="E292" s="71">
        <v>58.14</v>
      </c>
      <c r="F292" s="71">
        <v>269</v>
      </c>
      <c r="G292" s="71">
        <v>209</v>
      </c>
      <c r="H292" s="71">
        <v>478</v>
      </c>
      <c r="I292" s="99">
        <v>8.2215342277261776</v>
      </c>
      <c r="J292" s="71" t="s">
        <v>11</v>
      </c>
      <c r="K292" s="71"/>
      <c r="L292" s="71">
        <v>7</v>
      </c>
      <c r="M292" s="99">
        <v>0.12039903680770554</v>
      </c>
      <c r="N292" s="71" t="s">
        <v>11</v>
      </c>
      <c r="O292" s="71"/>
      <c r="P292" s="71">
        <v>485</v>
      </c>
      <c r="Q292" s="99">
        <v>8.3419332645338837</v>
      </c>
      <c r="R292" s="71" t="s">
        <v>11</v>
      </c>
    </row>
    <row r="293" spans="1:18" x14ac:dyDescent="0.2">
      <c r="A293" s="78" t="s">
        <v>1022</v>
      </c>
      <c r="B293" s="118" t="s">
        <v>334</v>
      </c>
      <c r="C293" s="457" t="str">
        <f>VLOOKUP(B293,'201617'!$B$26:$C$351,2,0)</f>
        <v>SW</v>
      </c>
      <c r="D293" s="93" t="s">
        <v>11</v>
      </c>
      <c r="E293" s="71">
        <v>92.272999999999996</v>
      </c>
      <c r="F293" s="71">
        <v>27</v>
      </c>
      <c r="G293" s="71">
        <v>298</v>
      </c>
      <c r="H293" s="71">
        <v>325</v>
      </c>
      <c r="I293" s="99">
        <v>3.5221570773682442</v>
      </c>
      <c r="J293" s="71" t="s">
        <v>11</v>
      </c>
      <c r="K293" s="71"/>
      <c r="L293" s="71">
        <v>35</v>
      </c>
      <c r="M293" s="99">
        <v>0.37930922371658016</v>
      </c>
      <c r="N293" s="71" t="s">
        <v>11</v>
      </c>
      <c r="O293" s="71"/>
      <c r="P293" s="71">
        <v>360</v>
      </c>
      <c r="Q293" s="99">
        <v>3.9014663010848247</v>
      </c>
      <c r="R293" s="71" t="s">
        <v>11</v>
      </c>
    </row>
    <row r="294" spans="1:18" x14ac:dyDescent="0.2">
      <c r="A294" s="78" t="s">
        <v>745</v>
      </c>
      <c r="B294" s="61" t="s">
        <v>57</v>
      </c>
      <c r="C294" s="457" t="str">
        <f>VLOOKUP(B294,'201617'!$B$26:$C$351,2,0)</f>
        <v>NW</v>
      </c>
      <c r="D294" s="92" t="s">
        <v>11</v>
      </c>
      <c r="E294" s="71">
        <v>97.218000000000004</v>
      </c>
      <c r="F294" s="71">
        <v>595</v>
      </c>
      <c r="G294" s="71">
        <v>655</v>
      </c>
      <c r="H294" s="71">
        <v>1250</v>
      </c>
      <c r="I294" s="99">
        <v>12.857701248739945</v>
      </c>
      <c r="J294" s="71" t="s">
        <v>11</v>
      </c>
      <c r="K294" s="71"/>
      <c r="L294" s="71">
        <v>20</v>
      </c>
      <c r="M294" s="99">
        <v>0.20572321997983911</v>
      </c>
      <c r="N294" s="71" t="s">
        <v>11</v>
      </c>
      <c r="O294" s="71"/>
      <c r="P294" s="71">
        <v>1270</v>
      </c>
      <c r="Q294" s="99">
        <v>13.063424468719784</v>
      </c>
      <c r="R294" s="71" t="s">
        <v>11</v>
      </c>
    </row>
    <row r="295" spans="1:18" x14ac:dyDescent="0.2">
      <c r="A295" s="78" t="s">
        <v>838</v>
      </c>
      <c r="B295" s="61" t="s">
        <v>150</v>
      </c>
      <c r="C295" s="457" t="str">
        <f>VLOOKUP(B295,'201617'!$B$26:$C$351,2,0)</f>
        <v>WM</v>
      </c>
      <c r="D295" s="92" t="s">
        <v>11</v>
      </c>
      <c r="E295" s="71">
        <v>32.31</v>
      </c>
      <c r="F295" s="71">
        <v>90</v>
      </c>
      <c r="G295" s="71">
        <v>56</v>
      </c>
      <c r="H295" s="71">
        <v>146</v>
      </c>
      <c r="I295" s="99">
        <v>4.5187248529866908</v>
      </c>
      <c r="J295" s="71" t="s">
        <v>11</v>
      </c>
      <c r="K295" s="71"/>
      <c r="L295" s="71">
        <v>17</v>
      </c>
      <c r="M295" s="99">
        <v>0.52615289384091612</v>
      </c>
      <c r="N295" s="71" t="s">
        <v>11</v>
      </c>
      <c r="O295" s="71"/>
      <c r="P295" s="71">
        <v>163</v>
      </c>
      <c r="Q295" s="99">
        <v>5.0448777468276074</v>
      </c>
      <c r="R295" s="71" t="s">
        <v>11</v>
      </c>
    </row>
    <row r="296" spans="1:18" x14ac:dyDescent="0.2">
      <c r="A296" s="78" t="s">
        <v>980</v>
      </c>
      <c r="B296" s="61" t="s">
        <v>291</v>
      </c>
      <c r="C296" s="457" t="str">
        <f>VLOOKUP(B296,'201617'!$B$26:$C$351,2,0)</f>
        <v>SE</v>
      </c>
      <c r="D296" s="92" t="s">
        <v>11</v>
      </c>
      <c r="E296" s="71">
        <v>34.536999999999999</v>
      </c>
      <c r="F296" s="71">
        <v>184</v>
      </c>
      <c r="G296" s="71">
        <v>111</v>
      </c>
      <c r="H296" s="71">
        <v>295</v>
      </c>
      <c r="I296" s="99">
        <v>8.5415641196398067</v>
      </c>
      <c r="J296" s="71" t="s">
        <v>11</v>
      </c>
      <c r="K296" s="71"/>
      <c r="L296" s="71">
        <v>5</v>
      </c>
      <c r="M296" s="99">
        <v>0.14477227321423403</v>
      </c>
      <c r="N296" s="71" t="s">
        <v>11</v>
      </c>
      <c r="O296" s="71"/>
      <c r="P296" s="71">
        <v>300</v>
      </c>
      <c r="Q296" s="99">
        <v>8.6863363928540416</v>
      </c>
      <c r="R296" s="71" t="s">
        <v>11</v>
      </c>
    </row>
    <row r="297" spans="1:18" x14ac:dyDescent="0.2">
      <c r="A297" s="78" t="s">
        <v>1023</v>
      </c>
      <c r="B297" s="61" t="s">
        <v>335</v>
      </c>
      <c r="C297" s="457" t="str">
        <f>VLOOKUP(B297,'201617'!$B$26:$C$351,2,0)</f>
        <v>SW</v>
      </c>
      <c r="D297" s="92" t="s">
        <v>11</v>
      </c>
      <c r="E297" s="71">
        <v>48.679000000000002</v>
      </c>
      <c r="F297" s="71">
        <v>27</v>
      </c>
      <c r="G297" s="71">
        <v>127</v>
      </c>
      <c r="H297" s="71">
        <v>154</v>
      </c>
      <c r="I297" s="99">
        <v>3.163581832001479</v>
      </c>
      <c r="J297" s="71" t="s">
        <v>11</v>
      </c>
      <c r="K297" s="71"/>
      <c r="L297" s="71">
        <v>33</v>
      </c>
      <c r="M297" s="99">
        <v>0.67791039257174546</v>
      </c>
      <c r="N297" s="71" t="s">
        <v>11</v>
      </c>
      <c r="O297" s="71"/>
      <c r="P297" s="71">
        <v>187</v>
      </c>
      <c r="Q297" s="99">
        <v>3.8414922245732246</v>
      </c>
      <c r="R297" s="71" t="s">
        <v>11</v>
      </c>
    </row>
    <row r="298" spans="1:18" x14ac:dyDescent="0.2">
      <c r="A298" s="78" t="s">
        <v>1024</v>
      </c>
      <c r="B298" s="61" t="s">
        <v>336</v>
      </c>
      <c r="C298" s="457" t="str">
        <f>VLOOKUP(B298,'201617'!$B$26:$C$351,2,0)</f>
        <v>SW</v>
      </c>
      <c r="D298" s="92" t="s">
        <v>11</v>
      </c>
      <c r="E298" s="71">
        <v>55.5</v>
      </c>
      <c r="F298" s="71">
        <v>209</v>
      </c>
      <c r="G298" s="71">
        <v>279</v>
      </c>
      <c r="H298" s="71">
        <v>488</v>
      </c>
      <c r="I298" s="99">
        <v>8.7927927927927936</v>
      </c>
      <c r="J298" s="71" t="s">
        <v>11</v>
      </c>
      <c r="K298" s="71"/>
      <c r="L298" s="71">
        <v>32</v>
      </c>
      <c r="M298" s="99">
        <v>0.57657657657657657</v>
      </c>
      <c r="N298" s="71" t="s">
        <v>11</v>
      </c>
      <c r="O298" s="71"/>
      <c r="P298" s="71">
        <v>520</v>
      </c>
      <c r="Q298" s="99">
        <v>9.3693693693693696</v>
      </c>
      <c r="R298" s="71" t="s">
        <v>11</v>
      </c>
    </row>
    <row r="299" spans="1:18" x14ac:dyDescent="0.2">
      <c r="A299" s="78" t="s">
        <v>839</v>
      </c>
      <c r="B299" s="118" t="s">
        <v>151</v>
      </c>
      <c r="C299" s="457" t="str">
        <f>VLOOKUP(B299,'201617'!$B$26:$C$351,2,0)</f>
        <v>WM</v>
      </c>
      <c r="D299" s="93" t="s">
        <v>11</v>
      </c>
      <c r="E299" s="71">
        <v>68.111000000000004</v>
      </c>
      <c r="F299" s="71">
        <v>48</v>
      </c>
      <c r="G299" s="71">
        <v>180</v>
      </c>
      <c r="H299" s="71">
        <v>228</v>
      </c>
      <c r="I299" s="99">
        <v>3.3474769126866435</v>
      </c>
      <c r="J299" s="71" t="s">
        <v>11</v>
      </c>
      <c r="K299" s="71"/>
      <c r="L299" s="71">
        <v>0</v>
      </c>
      <c r="M299" s="99">
        <v>0</v>
      </c>
      <c r="N299" s="71" t="s">
        <v>11</v>
      </c>
      <c r="O299" s="71"/>
      <c r="P299" s="71">
        <v>228</v>
      </c>
      <c r="Q299" s="99">
        <v>3.3474769126866435</v>
      </c>
      <c r="R299" s="71" t="s">
        <v>11</v>
      </c>
    </row>
    <row r="300" spans="1:18" x14ac:dyDescent="0.2">
      <c r="A300" s="78" t="s">
        <v>887</v>
      </c>
      <c r="B300" s="61" t="s">
        <v>198</v>
      </c>
      <c r="C300" s="457" t="str">
        <f>VLOOKUP(B300,'201617'!$B$26:$C$351,2,0)</f>
        <v>EE</v>
      </c>
      <c r="D300" s="92" t="s">
        <v>11</v>
      </c>
      <c r="E300" s="71">
        <v>63.07</v>
      </c>
      <c r="F300" s="71">
        <v>23</v>
      </c>
      <c r="G300" s="71">
        <v>372</v>
      </c>
      <c r="H300" s="71">
        <v>395</v>
      </c>
      <c r="I300" s="99">
        <v>6.2628825114951638</v>
      </c>
      <c r="J300" s="71" t="s">
        <v>11</v>
      </c>
      <c r="K300" s="71"/>
      <c r="L300" s="71">
        <v>7</v>
      </c>
      <c r="M300" s="99">
        <v>0.11098779134295228</v>
      </c>
      <c r="N300" s="71" t="s">
        <v>11</v>
      </c>
      <c r="O300" s="71"/>
      <c r="P300" s="71">
        <v>402</v>
      </c>
      <c r="Q300" s="99">
        <v>6.3738703028381165</v>
      </c>
      <c r="R300" s="71" t="s">
        <v>11</v>
      </c>
    </row>
    <row r="301" spans="1:18" x14ac:dyDescent="0.2">
      <c r="A301" s="78" t="s">
        <v>981</v>
      </c>
      <c r="B301" s="61" t="s">
        <v>292</v>
      </c>
      <c r="C301" s="457" t="str">
        <f>VLOOKUP(B301,'201617'!$B$26:$C$351,2,0)</f>
        <v>SE</v>
      </c>
      <c r="D301" s="92" t="s">
        <v>11</v>
      </c>
      <c r="E301" s="71">
        <v>48.649000000000001</v>
      </c>
      <c r="F301" s="71">
        <v>62</v>
      </c>
      <c r="G301" s="71">
        <v>310</v>
      </c>
      <c r="H301" s="71">
        <v>372</v>
      </c>
      <c r="I301" s="99">
        <v>7.6466114411395916</v>
      </c>
      <c r="J301" s="71" t="s">
        <v>11</v>
      </c>
      <c r="K301" s="71"/>
      <c r="L301" s="71">
        <v>19</v>
      </c>
      <c r="M301" s="99">
        <v>0.39055273489691461</v>
      </c>
      <c r="N301" s="71" t="s">
        <v>11</v>
      </c>
      <c r="O301" s="71"/>
      <c r="P301" s="71">
        <v>391</v>
      </c>
      <c r="Q301" s="99">
        <v>8.0371641760365069</v>
      </c>
      <c r="R301" s="71" t="s">
        <v>11</v>
      </c>
    </row>
    <row r="302" spans="1:18" x14ac:dyDescent="0.2">
      <c r="A302" s="78" t="s">
        <v>1025</v>
      </c>
      <c r="B302" s="61" t="s">
        <v>337</v>
      </c>
      <c r="C302" s="457" t="str">
        <f>VLOOKUP(B302,'201617'!$B$26:$C$351,2,0)</f>
        <v>SW</v>
      </c>
      <c r="D302" s="92" t="s">
        <v>11</v>
      </c>
      <c r="E302" s="71">
        <v>36.506</v>
      </c>
      <c r="F302" s="71">
        <v>23</v>
      </c>
      <c r="G302" s="71">
        <v>45</v>
      </c>
      <c r="H302" s="71">
        <v>68</v>
      </c>
      <c r="I302" s="99">
        <v>1.8627075001369637</v>
      </c>
      <c r="J302" s="71" t="s">
        <v>11</v>
      </c>
      <c r="K302" s="71"/>
      <c r="L302" s="71">
        <v>26</v>
      </c>
      <c r="M302" s="99">
        <v>0.71221169122883909</v>
      </c>
      <c r="N302" s="71" t="s">
        <v>11</v>
      </c>
      <c r="O302" s="71"/>
      <c r="P302" s="71">
        <v>94</v>
      </c>
      <c r="Q302" s="99">
        <v>2.5749191913658027</v>
      </c>
      <c r="R302" s="71" t="s">
        <v>11</v>
      </c>
    </row>
    <row r="303" spans="1:18" x14ac:dyDescent="0.2">
      <c r="A303" s="78" t="s">
        <v>982</v>
      </c>
      <c r="B303" s="61" t="s">
        <v>293</v>
      </c>
      <c r="C303" s="457" t="str">
        <f>VLOOKUP(B303,'201617'!$B$26:$C$351,2,0)</f>
        <v>SE</v>
      </c>
      <c r="D303" s="92" t="s">
        <v>11</v>
      </c>
      <c r="E303" s="71">
        <v>61.348999999999997</v>
      </c>
      <c r="F303" s="71">
        <v>127</v>
      </c>
      <c r="G303" s="71">
        <v>252</v>
      </c>
      <c r="H303" s="71">
        <v>379</v>
      </c>
      <c r="I303" s="99">
        <v>6.17776980879884</v>
      </c>
      <c r="J303" s="71" t="s">
        <v>11</v>
      </c>
      <c r="K303" s="71"/>
      <c r="L303" s="71">
        <v>11</v>
      </c>
      <c r="M303" s="99">
        <v>0.17930202611289509</v>
      </c>
      <c r="N303" s="71" t="s">
        <v>11</v>
      </c>
      <c r="O303" s="71"/>
      <c r="P303" s="71">
        <v>390</v>
      </c>
      <c r="Q303" s="99">
        <v>6.3570718349117348</v>
      </c>
      <c r="R303" s="71" t="s">
        <v>11</v>
      </c>
    </row>
    <row r="304" spans="1:18" x14ac:dyDescent="0.2">
      <c r="A304" s="78" t="s">
        <v>888</v>
      </c>
      <c r="B304" s="61" t="s">
        <v>199</v>
      </c>
      <c r="C304" s="457" t="str">
        <f>VLOOKUP(B304,'201617'!$B$26:$C$351,2,0)</f>
        <v>EE</v>
      </c>
      <c r="D304" s="92" t="s">
        <v>11</v>
      </c>
      <c r="E304" s="71">
        <v>36.51</v>
      </c>
      <c r="F304" s="71">
        <v>2</v>
      </c>
      <c r="G304" s="71">
        <v>12</v>
      </c>
      <c r="H304" s="71">
        <v>14</v>
      </c>
      <c r="I304" s="99">
        <v>0.3834565872363736</v>
      </c>
      <c r="J304" s="71" t="s">
        <v>11</v>
      </c>
      <c r="K304" s="71"/>
      <c r="L304" s="71">
        <v>0</v>
      </c>
      <c r="M304" s="99">
        <v>0</v>
      </c>
      <c r="N304" s="71" t="s">
        <v>11</v>
      </c>
      <c r="O304" s="71"/>
      <c r="P304" s="71">
        <v>14</v>
      </c>
      <c r="Q304" s="99">
        <v>0.3834565872363736</v>
      </c>
      <c r="R304" s="71" t="s">
        <v>11</v>
      </c>
    </row>
    <row r="305" spans="1:18" x14ac:dyDescent="0.2">
      <c r="A305" s="78" t="s">
        <v>889</v>
      </c>
      <c r="B305" s="118" t="s">
        <v>200</v>
      </c>
      <c r="C305" s="457" t="str">
        <f>VLOOKUP(B305,'201617'!$B$26:$C$351,2,0)</f>
        <v>EE</v>
      </c>
      <c r="D305" s="93" t="s">
        <v>11</v>
      </c>
      <c r="E305" s="71">
        <v>64.451999999999998</v>
      </c>
      <c r="F305" s="71">
        <v>744</v>
      </c>
      <c r="G305" s="71">
        <v>207</v>
      </c>
      <c r="H305" s="71">
        <v>951</v>
      </c>
      <c r="I305" s="99">
        <v>14.755166635635822</v>
      </c>
      <c r="J305" s="71" t="s">
        <v>11</v>
      </c>
      <c r="K305" s="71"/>
      <c r="L305" s="71">
        <v>78</v>
      </c>
      <c r="M305" s="99">
        <v>1.2102029417240738</v>
      </c>
      <c r="N305" s="71" t="s">
        <v>11</v>
      </c>
      <c r="O305" s="71"/>
      <c r="P305" s="71">
        <v>1029</v>
      </c>
      <c r="Q305" s="99">
        <v>15.965369577359896</v>
      </c>
      <c r="R305" s="71" t="s">
        <v>11</v>
      </c>
    </row>
    <row r="306" spans="1:18" x14ac:dyDescent="0.2">
      <c r="A306" s="78" t="s">
        <v>983</v>
      </c>
      <c r="B306" s="61" t="s">
        <v>294</v>
      </c>
      <c r="C306" s="457" t="str">
        <f>VLOOKUP(B306,'201617'!$B$26:$C$351,2,0)</f>
        <v>SE</v>
      </c>
      <c r="D306" s="92" t="s">
        <v>11</v>
      </c>
      <c r="E306" s="71">
        <v>49.962000000000003</v>
      </c>
      <c r="F306" s="71">
        <v>45</v>
      </c>
      <c r="G306" s="71">
        <v>137</v>
      </c>
      <c r="H306" s="71">
        <v>182</v>
      </c>
      <c r="I306" s="99">
        <v>3.6427685040630875</v>
      </c>
      <c r="J306" s="71" t="s">
        <v>11</v>
      </c>
      <c r="K306" s="71"/>
      <c r="L306" s="71">
        <v>0</v>
      </c>
      <c r="M306" s="99">
        <v>0</v>
      </c>
      <c r="N306" s="71" t="s">
        <v>11</v>
      </c>
      <c r="O306" s="71"/>
      <c r="P306" s="71">
        <v>182</v>
      </c>
      <c r="Q306" s="99">
        <v>3.6427685040630875</v>
      </c>
      <c r="R306" s="71" t="s">
        <v>11</v>
      </c>
    </row>
    <row r="307" spans="1:18" x14ac:dyDescent="0.2">
      <c r="A307" s="78" t="s">
        <v>1026</v>
      </c>
      <c r="B307" s="118" t="s">
        <v>338</v>
      </c>
      <c r="C307" s="457" t="str">
        <f>VLOOKUP(B307,'201617'!$B$26:$C$351,2,0)</f>
        <v>SW</v>
      </c>
      <c r="D307" s="93" t="s">
        <v>11</v>
      </c>
      <c r="E307" s="71">
        <v>60.040999999999997</v>
      </c>
      <c r="F307" s="71">
        <v>24</v>
      </c>
      <c r="G307" s="71">
        <v>234</v>
      </c>
      <c r="H307" s="71">
        <v>258</v>
      </c>
      <c r="I307" s="99">
        <v>4.2970636731566767</v>
      </c>
      <c r="J307" s="71" t="s">
        <v>11</v>
      </c>
      <c r="K307" s="71"/>
      <c r="L307" s="71">
        <v>165</v>
      </c>
      <c r="M307" s="99">
        <v>2.7481221165536884</v>
      </c>
      <c r="N307" s="71" t="s">
        <v>11</v>
      </c>
      <c r="O307" s="71"/>
      <c r="P307" s="71">
        <v>423</v>
      </c>
      <c r="Q307" s="99">
        <v>7.0451857897103647</v>
      </c>
      <c r="R307" s="71" t="s">
        <v>11</v>
      </c>
    </row>
    <row r="308" spans="1:18" x14ac:dyDescent="0.2">
      <c r="A308" s="78" t="s">
        <v>1027</v>
      </c>
      <c r="B308" s="61" t="s">
        <v>339</v>
      </c>
      <c r="C308" s="457" t="str">
        <f>VLOOKUP(B308,'201617'!$B$26:$C$351,2,0)</f>
        <v>SW</v>
      </c>
      <c r="D308" s="92" t="s">
        <v>11</v>
      </c>
      <c r="E308" s="71">
        <v>29.068000000000001</v>
      </c>
      <c r="F308" s="71">
        <v>57</v>
      </c>
      <c r="G308" s="71">
        <v>237</v>
      </c>
      <c r="H308" s="71">
        <v>294</v>
      </c>
      <c r="I308" s="99">
        <v>10.11421494426861</v>
      </c>
      <c r="J308" s="71" t="s">
        <v>11</v>
      </c>
      <c r="K308" s="71"/>
      <c r="L308" s="71">
        <v>0</v>
      </c>
      <c r="M308" s="99">
        <v>0</v>
      </c>
      <c r="N308" s="71" t="s">
        <v>11</v>
      </c>
      <c r="O308" s="71"/>
      <c r="P308" s="71">
        <v>294</v>
      </c>
      <c r="Q308" s="99">
        <v>10.11421494426861</v>
      </c>
      <c r="R308" s="71" t="s">
        <v>11</v>
      </c>
    </row>
    <row r="309" spans="1:18" x14ac:dyDescent="0.2">
      <c r="A309" s="78" t="s">
        <v>924</v>
      </c>
      <c r="B309" s="61" t="s">
        <v>235</v>
      </c>
      <c r="C309" s="457" t="str">
        <f>VLOOKUP(B309,'201617'!$B$26:$C$351,2,0)</f>
        <v>L</v>
      </c>
      <c r="D309" s="92" t="s">
        <v>11</v>
      </c>
      <c r="E309" s="71">
        <v>111.572</v>
      </c>
      <c r="F309" s="71">
        <v>268</v>
      </c>
      <c r="G309" s="71">
        <v>404</v>
      </c>
      <c r="H309" s="71">
        <v>672</v>
      </c>
      <c r="I309" s="99">
        <v>6.0230165274441614</v>
      </c>
      <c r="J309" s="71" t="s">
        <v>11</v>
      </c>
      <c r="K309" s="71"/>
      <c r="L309" s="71">
        <v>0</v>
      </c>
      <c r="M309" s="99">
        <v>0</v>
      </c>
      <c r="N309" s="71" t="s">
        <v>11</v>
      </c>
      <c r="O309" s="71"/>
      <c r="P309" s="71">
        <v>672</v>
      </c>
      <c r="Q309" s="99">
        <v>6.0230165274441614</v>
      </c>
      <c r="R309" s="71" t="s">
        <v>11</v>
      </c>
    </row>
    <row r="310" spans="1:18" x14ac:dyDescent="0.2">
      <c r="A310" s="78" t="s">
        <v>746</v>
      </c>
      <c r="B310" s="61" t="s">
        <v>58</v>
      </c>
      <c r="C310" s="457" t="str">
        <f>VLOOKUP(B310,'201617'!$B$26:$C$351,2,0)</f>
        <v>NW</v>
      </c>
      <c r="D310" s="92" t="s">
        <v>11</v>
      </c>
      <c r="E310" s="71">
        <v>97.102999999999994</v>
      </c>
      <c r="F310" s="71">
        <v>117</v>
      </c>
      <c r="G310" s="71">
        <v>452</v>
      </c>
      <c r="H310" s="71">
        <v>569</v>
      </c>
      <c r="I310" s="99">
        <v>5.8597571650721401</v>
      </c>
      <c r="J310" s="71" t="s">
        <v>11</v>
      </c>
      <c r="K310" s="71"/>
      <c r="L310" s="71">
        <v>16</v>
      </c>
      <c r="M310" s="99">
        <v>0.16477348794578953</v>
      </c>
      <c r="N310" s="71" t="s">
        <v>11</v>
      </c>
      <c r="O310" s="71"/>
      <c r="P310" s="71">
        <v>585</v>
      </c>
      <c r="Q310" s="99">
        <v>6.0245306530179299</v>
      </c>
      <c r="R310" s="71" t="s">
        <v>11</v>
      </c>
    </row>
    <row r="311" spans="1:18" x14ac:dyDescent="0.2">
      <c r="A311" s="78" t="s">
        <v>984</v>
      </c>
      <c r="B311" s="61" t="s">
        <v>295</v>
      </c>
      <c r="C311" s="457" t="str">
        <f>VLOOKUP(B311,'201617'!$B$26:$C$351,2,0)</f>
        <v>SE</v>
      </c>
      <c r="D311" s="92" t="s">
        <v>11</v>
      </c>
      <c r="E311" s="71">
        <v>48.887999999999998</v>
      </c>
      <c r="F311" s="71">
        <v>41</v>
      </c>
      <c r="G311" s="71">
        <v>143</v>
      </c>
      <c r="H311" s="71">
        <v>184</v>
      </c>
      <c r="I311" s="99">
        <v>3.7637047946326296</v>
      </c>
      <c r="J311" s="71" t="s">
        <v>11</v>
      </c>
      <c r="K311" s="71"/>
      <c r="L311" s="71">
        <v>3</v>
      </c>
      <c r="M311" s="99">
        <v>6.1364752086401575E-2</v>
      </c>
      <c r="N311" s="71" t="s">
        <v>11</v>
      </c>
      <c r="O311" s="71"/>
      <c r="P311" s="71">
        <v>187</v>
      </c>
      <c r="Q311" s="99">
        <v>3.8250695467190314</v>
      </c>
      <c r="R311" s="71" t="s">
        <v>11</v>
      </c>
    </row>
    <row r="312" spans="1:18" x14ac:dyDescent="0.2">
      <c r="A312" s="78" t="s">
        <v>890</v>
      </c>
      <c r="B312" s="61" t="s">
        <v>201</v>
      </c>
      <c r="C312" s="457" t="str">
        <f>VLOOKUP(B312,'201617'!$B$26:$C$351,2,0)</f>
        <v>EE</v>
      </c>
      <c r="D312" s="92" t="s">
        <v>11</v>
      </c>
      <c r="E312" s="71">
        <v>33.234000000000002</v>
      </c>
      <c r="F312" s="71">
        <v>21</v>
      </c>
      <c r="G312" s="71">
        <v>15</v>
      </c>
      <c r="H312" s="71">
        <v>36</v>
      </c>
      <c r="I312" s="99">
        <v>1.0832280194981043</v>
      </c>
      <c r="J312" s="71" t="s">
        <v>11</v>
      </c>
      <c r="K312" s="71"/>
      <c r="L312" s="71">
        <v>9</v>
      </c>
      <c r="M312" s="99">
        <v>0.27080700487452608</v>
      </c>
      <c r="N312" s="71" t="s">
        <v>11</v>
      </c>
      <c r="O312" s="71"/>
      <c r="P312" s="71">
        <v>45</v>
      </c>
      <c r="Q312" s="99">
        <v>1.3540350243726305</v>
      </c>
      <c r="R312" s="71" t="s">
        <v>11</v>
      </c>
    </row>
    <row r="313" spans="1:18" x14ac:dyDescent="0.2">
      <c r="A313" s="78" t="s">
        <v>985</v>
      </c>
      <c r="B313" s="61" t="s">
        <v>296</v>
      </c>
      <c r="C313" s="457" t="str">
        <f>VLOOKUP(B313,'201617'!$B$26:$C$351,2,0)</f>
        <v>SE</v>
      </c>
      <c r="D313" s="92" t="s">
        <v>11</v>
      </c>
      <c r="E313" s="71">
        <v>51.115000000000002</v>
      </c>
      <c r="F313" s="71">
        <v>51</v>
      </c>
      <c r="G313" s="71">
        <v>265</v>
      </c>
      <c r="H313" s="71">
        <v>316</v>
      </c>
      <c r="I313" s="99">
        <v>6.1821383155629457</v>
      </c>
      <c r="J313" s="71" t="s">
        <v>11</v>
      </c>
      <c r="K313" s="71"/>
      <c r="L313" s="71">
        <v>7</v>
      </c>
      <c r="M313" s="99">
        <v>0.13694610192702728</v>
      </c>
      <c r="N313" s="71" t="s">
        <v>11</v>
      </c>
      <c r="O313" s="71"/>
      <c r="P313" s="71">
        <v>323</v>
      </c>
      <c r="Q313" s="99">
        <v>6.3190844174899734</v>
      </c>
      <c r="R313" s="71" t="s">
        <v>11</v>
      </c>
    </row>
    <row r="314" spans="1:18" x14ac:dyDescent="0.2">
      <c r="A314" s="78" t="s">
        <v>772</v>
      </c>
      <c r="B314" s="61" t="s">
        <v>84</v>
      </c>
      <c r="C314" s="457" t="str">
        <f>VLOOKUP(B314,'201617'!$B$26:$C$351,2,0)</f>
        <v>YH</v>
      </c>
      <c r="D314" s="92" t="s">
        <v>11</v>
      </c>
      <c r="E314" s="71">
        <v>143.61600000000001</v>
      </c>
      <c r="F314" s="71">
        <v>489</v>
      </c>
      <c r="G314" s="71">
        <v>197</v>
      </c>
      <c r="H314" s="71">
        <v>686</v>
      </c>
      <c r="I314" s="99">
        <v>4.7766265597147948</v>
      </c>
      <c r="J314" s="71" t="s">
        <v>11</v>
      </c>
      <c r="K314" s="71"/>
      <c r="L314" s="71">
        <v>20</v>
      </c>
      <c r="M314" s="99">
        <v>0.13926024955436719</v>
      </c>
      <c r="N314" s="71" t="s">
        <v>11</v>
      </c>
      <c r="O314" s="71"/>
      <c r="P314" s="71">
        <v>706</v>
      </c>
      <c r="Q314" s="99">
        <v>4.9158868092691614</v>
      </c>
      <c r="R314" s="71" t="s">
        <v>11</v>
      </c>
    </row>
    <row r="315" spans="1:18" x14ac:dyDescent="0.2">
      <c r="A315" s="78" t="s">
        <v>840</v>
      </c>
      <c r="B315" s="61" t="s">
        <v>152</v>
      </c>
      <c r="C315" s="457" t="str">
        <f>VLOOKUP(B315,'201617'!$B$26:$C$351,2,0)</f>
        <v>WM</v>
      </c>
      <c r="D315" s="92" t="s">
        <v>11</v>
      </c>
      <c r="E315" s="71">
        <v>110.15600000000001</v>
      </c>
      <c r="F315" s="71">
        <v>3473</v>
      </c>
      <c r="G315" s="71">
        <v>294</v>
      </c>
      <c r="H315" s="71">
        <v>3767</v>
      </c>
      <c r="I315" s="99">
        <v>34.196957042739385</v>
      </c>
      <c r="J315" s="71" t="s">
        <v>11</v>
      </c>
      <c r="K315" s="71"/>
      <c r="L315" s="71">
        <v>0</v>
      </c>
      <c r="M315" s="99">
        <v>0</v>
      </c>
      <c r="N315" s="71" t="s">
        <v>11</v>
      </c>
      <c r="O315" s="71"/>
      <c r="P315" s="71">
        <v>3767</v>
      </c>
      <c r="Q315" s="99">
        <v>34.196957042739385</v>
      </c>
      <c r="R315" s="71" t="s">
        <v>11</v>
      </c>
    </row>
    <row r="316" spans="1:18" x14ac:dyDescent="0.2">
      <c r="A316" s="78" t="s">
        <v>925</v>
      </c>
      <c r="B316" s="61" t="s">
        <v>236</v>
      </c>
      <c r="C316" s="457" t="str">
        <f>VLOOKUP(B316,'201617'!$B$26:$C$351,2,0)</f>
        <v>L</v>
      </c>
      <c r="D316" s="92" t="s">
        <v>11</v>
      </c>
      <c r="E316" s="71">
        <v>101.861</v>
      </c>
      <c r="F316" s="71">
        <v>634</v>
      </c>
      <c r="G316" s="71">
        <v>0</v>
      </c>
      <c r="H316" s="71">
        <v>634</v>
      </c>
      <c r="I316" s="99">
        <v>6.22416822925359</v>
      </c>
      <c r="J316" s="71" t="s">
        <v>11</v>
      </c>
      <c r="K316" s="71"/>
      <c r="L316" s="71">
        <v>369</v>
      </c>
      <c r="M316" s="99">
        <v>3.6225837170261435</v>
      </c>
      <c r="N316" s="71" t="s">
        <v>11</v>
      </c>
      <c r="O316" s="71"/>
      <c r="P316" s="71">
        <v>1003</v>
      </c>
      <c r="Q316" s="99">
        <v>9.846751946279733</v>
      </c>
      <c r="R316" s="71" t="s">
        <v>11</v>
      </c>
    </row>
    <row r="317" spans="1:18" x14ac:dyDescent="0.2">
      <c r="A317" s="78" t="s">
        <v>926</v>
      </c>
      <c r="B317" s="61" t="s">
        <v>237</v>
      </c>
      <c r="C317" s="457" t="str">
        <f>VLOOKUP(B317,'201617'!$B$26:$C$351,2,0)</f>
        <v>L</v>
      </c>
      <c r="D317" s="92" t="s">
        <v>11</v>
      </c>
      <c r="E317" s="71">
        <v>133.465</v>
      </c>
      <c r="F317" s="71">
        <v>92</v>
      </c>
      <c r="G317" s="71">
        <v>31</v>
      </c>
      <c r="H317" s="71">
        <v>123</v>
      </c>
      <c r="I317" s="99">
        <v>0.9215899299441801</v>
      </c>
      <c r="J317" s="71" t="s">
        <v>11</v>
      </c>
      <c r="K317" s="71"/>
      <c r="L317" s="71">
        <v>5</v>
      </c>
      <c r="M317" s="99">
        <v>3.7463005282283746E-2</v>
      </c>
      <c r="N317" s="71" t="s">
        <v>11</v>
      </c>
      <c r="O317" s="71"/>
      <c r="P317" s="71">
        <v>128</v>
      </c>
      <c r="Q317" s="99">
        <v>0.95905293522646384</v>
      </c>
      <c r="R317" s="71" t="s">
        <v>11</v>
      </c>
    </row>
    <row r="318" spans="1:18" x14ac:dyDescent="0.2">
      <c r="A318" s="78" t="s">
        <v>747</v>
      </c>
      <c r="B318" s="119" t="s">
        <v>59</v>
      </c>
      <c r="C318" s="457" t="str">
        <f>VLOOKUP(B318,'201617'!$B$26:$C$351,2,0)</f>
        <v>NW</v>
      </c>
      <c r="D318" s="94" t="s">
        <v>11</v>
      </c>
      <c r="E318" s="71">
        <v>87.980999999999995</v>
      </c>
      <c r="F318" s="71">
        <v>1311</v>
      </c>
      <c r="G318" s="71">
        <v>666</v>
      </c>
      <c r="H318" s="71">
        <v>1977</v>
      </c>
      <c r="I318" s="99">
        <v>22.470760732430868</v>
      </c>
      <c r="J318" s="71" t="s">
        <v>11</v>
      </c>
      <c r="K318" s="71"/>
      <c r="L318" s="71">
        <v>1</v>
      </c>
      <c r="M318" s="99">
        <v>1.136609040588309E-2</v>
      </c>
      <c r="N318" s="71" t="s">
        <v>11</v>
      </c>
      <c r="O318" s="71"/>
      <c r="P318" s="71">
        <v>1978</v>
      </c>
      <c r="Q318" s="99">
        <v>22.482126822836751</v>
      </c>
      <c r="R318" s="71" t="s">
        <v>11</v>
      </c>
    </row>
    <row r="319" spans="1:18" x14ac:dyDescent="0.2">
      <c r="A319" s="78" t="s">
        <v>841</v>
      </c>
      <c r="B319" s="61" t="s">
        <v>153</v>
      </c>
      <c r="C319" s="457" t="str">
        <f>VLOOKUP(B319,'201617'!$B$26:$C$351,2,0)</f>
        <v>WM</v>
      </c>
      <c r="D319" s="92" t="s">
        <v>11</v>
      </c>
      <c r="E319" s="71">
        <v>60.040999999999997</v>
      </c>
      <c r="F319" s="71">
        <v>25</v>
      </c>
      <c r="G319" s="71">
        <v>8</v>
      </c>
      <c r="H319" s="71">
        <v>33</v>
      </c>
      <c r="I319" s="99">
        <v>0.54962442331073769</v>
      </c>
      <c r="J319" s="71" t="s">
        <v>11</v>
      </c>
      <c r="K319" s="71"/>
      <c r="L319" s="71">
        <v>25</v>
      </c>
      <c r="M319" s="99">
        <v>0.416382138871771</v>
      </c>
      <c r="N319" s="71" t="s">
        <v>11</v>
      </c>
      <c r="O319" s="71"/>
      <c r="P319" s="71">
        <v>58</v>
      </c>
      <c r="Q319" s="99">
        <v>0.96600656218250869</v>
      </c>
      <c r="R319" s="71" t="s">
        <v>11</v>
      </c>
    </row>
    <row r="320" spans="1:18" x14ac:dyDescent="0.2">
      <c r="A320" s="78" t="s">
        <v>891</v>
      </c>
      <c r="B320" s="61" t="s">
        <v>202</v>
      </c>
      <c r="C320" s="457" t="str">
        <f>VLOOKUP(B320,'201617'!$B$26:$C$351,2,0)</f>
        <v>EE</v>
      </c>
      <c r="D320" s="92" t="s">
        <v>11</v>
      </c>
      <c r="E320" s="71">
        <v>38.347000000000001</v>
      </c>
      <c r="F320" s="71">
        <v>76</v>
      </c>
      <c r="G320" s="71">
        <v>36</v>
      </c>
      <c r="H320" s="71">
        <v>112</v>
      </c>
      <c r="I320" s="99">
        <v>2.9206978381620465</v>
      </c>
      <c r="J320" s="71" t="s">
        <v>11</v>
      </c>
      <c r="K320" s="71"/>
      <c r="L320" s="71">
        <v>6</v>
      </c>
      <c r="M320" s="99">
        <v>0.15646595561582391</v>
      </c>
      <c r="N320" s="71" t="s">
        <v>11</v>
      </c>
      <c r="O320" s="71"/>
      <c r="P320" s="71">
        <v>118</v>
      </c>
      <c r="Q320" s="99">
        <v>3.0771637937778702</v>
      </c>
      <c r="R320" s="71" t="s">
        <v>11</v>
      </c>
    </row>
    <row r="321" spans="1:18" x14ac:dyDescent="0.2">
      <c r="A321" s="78" t="s">
        <v>892</v>
      </c>
      <c r="B321" s="61" t="s">
        <v>203</v>
      </c>
      <c r="C321" s="457" t="str">
        <f>VLOOKUP(B321,'201617'!$B$26:$C$351,2,0)</f>
        <v>EE</v>
      </c>
      <c r="D321" s="92" t="s">
        <v>11</v>
      </c>
      <c r="E321" s="71">
        <v>51.701000000000001</v>
      </c>
      <c r="F321" s="71">
        <v>125</v>
      </c>
      <c r="G321" s="71">
        <v>309</v>
      </c>
      <c r="H321" s="71">
        <v>434</v>
      </c>
      <c r="I321" s="99">
        <v>8.3944217713390454</v>
      </c>
      <c r="J321" s="71" t="s">
        <v>11</v>
      </c>
      <c r="K321" s="71"/>
      <c r="L321" s="71">
        <v>22</v>
      </c>
      <c r="M321" s="99">
        <v>0.42552368426142628</v>
      </c>
      <c r="N321" s="71" t="s">
        <v>11</v>
      </c>
      <c r="O321" s="71"/>
      <c r="P321" s="71">
        <v>456</v>
      </c>
      <c r="Q321" s="99">
        <v>8.8199454556004717</v>
      </c>
      <c r="R321" s="71" t="s">
        <v>11</v>
      </c>
    </row>
    <row r="322" spans="1:18" x14ac:dyDescent="0.2">
      <c r="A322" s="78" t="s">
        <v>986</v>
      </c>
      <c r="B322" s="61" t="s">
        <v>297</v>
      </c>
      <c r="C322" s="457" t="str">
        <f>VLOOKUP(B322,'201617'!$B$26:$C$351,2,0)</f>
        <v>SE</v>
      </c>
      <c r="D322" s="92" t="s">
        <v>11</v>
      </c>
      <c r="E322" s="71">
        <v>50.265000000000001</v>
      </c>
      <c r="F322" s="71">
        <v>476</v>
      </c>
      <c r="G322" s="71">
        <v>216</v>
      </c>
      <c r="H322" s="71">
        <v>692</v>
      </c>
      <c r="I322" s="99">
        <v>13.767034716005172</v>
      </c>
      <c r="J322" s="71" t="s">
        <v>11</v>
      </c>
      <c r="K322" s="71"/>
      <c r="L322" s="71">
        <v>0</v>
      </c>
      <c r="M322" s="99">
        <v>0</v>
      </c>
      <c r="N322" s="71" t="s">
        <v>11</v>
      </c>
      <c r="O322" s="71"/>
      <c r="P322" s="71">
        <v>692</v>
      </c>
      <c r="Q322" s="99">
        <v>13.767034716005172</v>
      </c>
      <c r="R322" s="71" t="s">
        <v>11</v>
      </c>
    </row>
    <row r="323" spans="1:18" x14ac:dyDescent="0.2">
      <c r="A323" s="78" t="s">
        <v>987</v>
      </c>
      <c r="B323" s="61" t="s">
        <v>298</v>
      </c>
      <c r="C323" s="457" t="str">
        <f>VLOOKUP(B323,'201617'!$B$26:$C$351,2,0)</f>
        <v>SE</v>
      </c>
      <c r="D323" s="92" t="s">
        <v>11</v>
      </c>
      <c r="E323" s="71">
        <v>64.938000000000002</v>
      </c>
      <c r="F323" s="71">
        <v>614</v>
      </c>
      <c r="G323" s="71">
        <v>235</v>
      </c>
      <c r="H323" s="71">
        <v>849</v>
      </c>
      <c r="I323" s="99">
        <v>13.074009054790723</v>
      </c>
      <c r="J323" s="71" t="s">
        <v>11</v>
      </c>
      <c r="K323" s="71"/>
      <c r="L323" s="71">
        <v>104</v>
      </c>
      <c r="M323" s="99">
        <v>1.6015276109519849</v>
      </c>
      <c r="N323" s="71" t="s">
        <v>11</v>
      </c>
      <c r="O323" s="71"/>
      <c r="P323" s="71">
        <v>953</v>
      </c>
      <c r="Q323" s="99">
        <v>14.675536665742708</v>
      </c>
      <c r="R323" s="71" t="s">
        <v>11</v>
      </c>
    </row>
    <row r="324" spans="1:18" x14ac:dyDescent="0.2">
      <c r="A324" s="78" t="s">
        <v>813</v>
      </c>
      <c r="B324" s="61" t="s">
        <v>125</v>
      </c>
      <c r="C324" s="457" t="str">
        <f>VLOOKUP(B324,'201617'!$B$26:$C$351,2,0)</f>
        <v>EM</v>
      </c>
      <c r="D324" s="92" t="s">
        <v>11</v>
      </c>
      <c r="E324" s="71">
        <v>32.856999999999999</v>
      </c>
      <c r="F324" s="71">
        <v>26</v>
      </c>
      <c r="G324" s="71">
        <v>91</v>
      </c>
      <c r="H324" s="71">
        <v>117</v>
      </c>
      <c r="I324" s="99">
        <v>3.560885047326293</v>
      </c>
      <c r="J324" s="71" t="s">
        <v>11</v>
      </c>
      <c r="K324" s="71"/>
      <c r="L324" s="71">
        <v>42</v>
      </c>
      <c r="M324" s="99">
        <v>1.2782664272453359</v>
      </c>
      <c r="N324" s="71" t="s">
        <v>11</v>
      </c>
      <c r="O324" s="71"/>
      <c r="P324" s="71">
        <v>159</v>
      </c>
      <c r="Q324" s="99">
        <v>4.8391514745716284</v>
      </c>
      <c r="R324" s="71" t="s">
        <v>11</v>
      </c>
    </row>
    <row r="325" spans="1:18" x14ac:dyDescent="0.2">
      <c r="A325" s="78" t="s">
        <v>1039</v>
      </c>
      <c r="B325" s="61" t="s">
        <v>204</v>
      </c>
      <c r="C325" s="457" t="str">
        <f>VLOOKUP(B325,'201617'!$B$26:$C$351,2,0)</f>
        <v>EE</v>
      </c>
      <c r="D325" s="92" t="s">
        <v>11</v>
      </c>
      <c r="E325" s="71">
        <v>45.207000000000001</v>
      </c>
      <c r="F325" s="71">
        <v>242</v>
      </c>
      <c r="G325" s="71">
        <v>65</v>
      </c>
      <c r="H325" s="71">
        <v>307</v>
      </c>
      <c r="I325" s="99">
        <v>6.790983697215033</v>
      </c>
      <c r="J325" s="71" t="s">
        <v>11</v>
      </c>
      <c r="K325" s="71"/>
      <c r="L325" s="71">
        <v>2</v>
      </c>
      <c r="M325" s="99">
        <v>4.4240936138208682E-2</v>
      </c>
      <c r="N325" s="71" t="s">
        <v>11</v>
      </c>
      <c r="O325" s="71"/>
      <c r="P325" s="71">
        <v>309</v>
      </c>
      <c r="Q325" s="99">
        <v>6.835224633353242</v>
      </c>
      <c r="R325" s="71" t="s">
        <v>11</v>
      </c>
    </row>
    <row r="326" spans="1:18" x14ac:dyDescent="0.2">
      <c r="A326" s="78" t="s">
        <v>988</v>
      </c>
      <c r="B326" s="118" t="s">
        <v>299</v>
      </c>
      <c r="C326" s="457" t="str">
        <f>VLOOKUP(B326,'201617'!$B$26:$C$351,2,0)</f>
        <v>SE</v>
      </c>
      <c r="D326" s="93" t="s">
        <v>11</v>
      </c>
      <c r="E326" s="71">
        <v>63.828000000000003</v>
      </c>
      <c r="F326" s="71">
        <v>214</v>
      </c>
      <c r="G326" s="71">
        <v>161</v>
      </c>
      <c r="H326" s="71">
        <v>375</v>
      </c>
      <c r="I326" s="99">
        <v>5.8751645046061283</v>
      </c>
      <c r="J326" s="71" t="s">
        <v>11</v>
      </c>
      <c r="K326" s="71"/>
      <c r="L326" s="71">
        <v>9</v>
      </c>
      <c r="M326" s="99">
        <v>0.14100394811054709</v>
      </c>
      <c r="N326" s="71" t="s">
        <v>11</v>
      </c>
      <c r="O326" s="71"/>
      <c r="P326" s="71">
        <v>384</v>
      </c>
      <c r="Q326" s="99">
        <v>6.0161684527166761</v>
      </c>
      <c r="R326" s="71" t="s">
        <v>11</v>
      </c>
    </row>
    <row r="327" spans="1:18" x14ac:dyDescent="0.2">
      <c r="A327" s="78" t="s">
        <v>1028</v>
      </c>
      <c r="B327" s="61" t="s">
        <v>340</v>
      </c>
      <c r="C327" s="457" t="str">
        <f>VLOOKUP(B327,'201617'!$B$26:$C$351,2,0)</f>
        <v>SW</v>
      </c>
      <c r="D327" s="92" t="s">
        <v>11</v>
      </c>
      <c r="E327" s="71">
        <v>23.638000000000002</v>
      </c>
      <c r="F327" s="71">
        <v>93</v>
      </c>
      <c r="G327" s="71">
        <v>183</v>
      </c>
      <c r="H327" s="71">
        <v>276</v>
      </c>
      <c r="I327" s="99">
        <v>11.676114730518655</v>
      </c>
      <c r="J327" s="71" t="s">
        <v>11</v>
      </c>
      <c r="K327" s="71"/>
      <c r="L327" s="71">
        <v>11</v>
      </c>
      <c r="M327" s="99">
        <v>0.46535239868009137</v>
      </c>
      <c r="N327" s="71" t="s">
        <v>11</v>
      </c>
      <c r="O327" s="71"/>
      <c r="P327" s="71">
        <v>287</v>
      </c>
      <c r="Q327" s="99">
        <v>12.141467129198746</v>
      </c>
      <c r="R327" s="71" t="s">
        <v>11</v>
      </c>
    </row>
    <row r="328" spans="1:18" x14ac:dyDescent="0.2">
      <c r="A328" s="78" t="s">
        <v>1029</v>
      </c>
      <c r="B328" s="61" t="s">
        <v>341</v>
      </c>
      <c r="C328" s="457" t="str">
        <f>VLOOKUP(B328,'201617'!$B$26:$C$351,2,0)</f>
        <v>SW</v>
      </c>
      <c r="D328" s="92" t="s">
        <v>11</v>
      </c>
      <c r="E328" s="71">
        <v>45.322000000000003</v>
      </c>
      <c r="F328" s="71">
        <v>290</v>
      </c>
      <c r="G328" s="71">
        <v>52</v>
      </c>
      <c r="H328" s="71">
        <v>342</v>
      </c>
      <c r="I328" s="99">
        <v>7.5460041480958466</v>
      </c>
      <c r="J328" s="71" t="s">
        <v>11</v>
      </c>
      <c r="K328" s="71"/>
      <c r="L328" s="71">
        <v>23</v>
      </c>
      <c r="M328" s="99">
        <v>0.50747981112925289</v>
      </c>
      <c r="N328" s="71" t="s">
        <v>11</v>
      </c>
      <c r="O328" s="71"/>
      <c r="P328" s="71">
        <v>365</v>
      </c>
      <c r="Q328" s="99">
        <v>8.0534839592250993</v>
      </c>
      <c r="R328" s="71" t="s">
        <v>11</v>
      </c>
    </row>
    <row r="329" spans="1:18" x14ac:dyDescent="0.2">
      <c r="A329" s="78" t="s">
        <v>748</v>
      </c>
      <c r="B329" s="61" t="s">
        <v>60</v>
      </c>
      <c r="C329" s="457" t="str">
        <f>VLOOKUP(B329,'201617'!$B$26:$C$351,2,0)</f>
        <v>NW</v>
      </c>
      <c r="D329" s="92" t="s">
        <v>11</v>
      </c>
      <c r="E329" s="71">
        <v>45.895000000000003</v>
      </c>
      <c r="F329" s="71">
        <v>20</v>
      </c>
      <c r="G329" s="71">
        <v>5</v>
      </c>
      <c r="H329" s="71">
        <v>25</v>
      </c>
      <c r="I329" s="99">
        <v>0.54472164723826122</v>
      </c>
      <c r="J329" s="71" t="s">
        <v>11</v>
      </c>
      <c r="K329" s="71"/>
      <c r="L329" s="71">
        <v>5</v>
      </c>
      <c r="M329" s="99">
        <v>0.10894432944765224</v>
      </c>
      <c r="N329" s="71" t="s">
        <v>11</v>
      </c>
      <c r="O329" s="71"/>
      <c r="P329" s="71">
        <v>30</v>
      </c>
      <c r="Q329" s="99">
        <v>0.65366597668591342</v>
      </c>
      <c r="R329" s="71" t="s">
        <v>11</v>
      </c>
    </row>
    <row r="330" spans="1:18" x14ac:dyDescent="0.2">
      <c r="A330" s="78" t="s">
        <v>814</v>
      </c>
      <c r="B330" s="61" t="s">
        <v>126</v>
      </c>
      <c r="C330" s="457" t="str">
        <f>VLOOKUP(B330,'201617'!$B$26:$C$351,2,0)</f>
        <v>EM</v>
      </c>
      <c r="D330" s="92" t="s">
        <v>11</v>
      </c>
      <c r="E330" s="71">
        <v>39.462000000000003</v>
      </c>
      <c r="F330" s="71">
        <v>91</v>
      </c>
      <c r="G330" s="71">
        <v>109</v>
      </c>
      <c r="H330" s="71">
        <v>200</v>
      </c>
      <c r="I330" s="99">
        <v>5.0681668440525058</v>
      </c>
      <c r="J330" s="71" t="s">
        <v>11</v>
      </c>
      <c r="K330" s="71"/>
      <c r="L330" s="71">
        <v>21</v>
      </c>
      <c r="M330" s="99">
        <v>0.53215751862551308</v>
      </c>
      <c r="N330" s="71" t="s">
        <v>11</v>
      </c>
      <c r="O330" s="71"/>
      <c r="P330" s="71">
        <v>221</v>
      </c>
      <c r="Q330" s="99">
        <v>5.6003243626780188</v>
      </c>
      <c r="R330" s="71" t="s">
        <v>11</v>
      </c>
    </row>
    <row r="331" spans="1:18" x14ac:dyDescent="0.2">
      <c r="A331" s="78" t="s">
        <v>989</v>
      </c>
      <c r="B331" s="61" t="s">
        <v>300</v>
      </c>
      <c r="C331" s="457" t="str">
        <f>VLOOKUP(B331,'201617'!$B$26:$C$351,2,0)</f>
        <v>SE</v>
      </c>
      <c r="D331" s="92" t="s">
        <v>11</v>
      </c>
      <c r="E331" s="71">
        <v>45.381999999999998</v>
      </c>
      <c r="F331" s="71">
        <v>289</v>
      </c>
      <c r="G331" s="71">
        <v>0</v>
      </c>
      <c r="H331" s="71">
        <v>289</v>
      </c>
      <c r="I331" s="99">
        <v>6.3681635890881854</v>
      </c>
      <c r="J331" s="71" t="s">
        <v>11</v>
      </c>
      <c r="K331" s="71"/>
      <c r="L331" s="71">
        <v>128</v>
      </c>
      <c r="M331" s="99">
        <v>2.8205015204266011</v>
      </c>
      <c r="N331" s="71" t="s">
        <v>11</v>
      </c>
      <c r="O331" s="71"/>
      <c r="P331" s="71">
        <v>417</v>
      </c>
      <c r="Q331" s="99">
        <v>9.1886651095147869</v>
      </c>
      <c r="R331" s="71" t="s">
        <v>11</v>
      </c>
    </row>
    <row r="332" spans="1:18" x14ac:dyDescent="0.2">
      <c r="A332" s="90" t="s">
        <v>1030</v>
      </c>
      <c r="B332" s="61" t="s">
        <v>342</v>
      </c>
      <c r="C332" s="457" t="str">
        <f>VLOOKUP(B332,'201617'!$B$26:$C$351,2,0)</f>
        <v>SW</v>
      </c>
      <c r="D332" s="92" t="s">
        <v>11</v>
      </c>
      <c r="E332" s="91">
        <v>15.714</v>
      </c>
      <c r="F332" s="91">
        <v>14</v>
      </c>
      <c r="G332" s="91">
        <v>32</v>
      </c>
      <c r="H332" s="91">
        <v>46</v>
      </c>
      <c r="I332" s="100">
        <v>2.9273259513809342</v>
      </c>
      <c r="J332" s="91" t="s">
        <v>11</v>
      </c>
      <c r="K332" s="91"/>
      <c r="L332" s="91">
        <v>0</v>
      </c>
      <c r="M332" s="100">
        <v>0</v>
      </c>
      <c r="N332" s="91" t="s">
        <v>11</v>
      </c>
      <c r="O332" s="91"/>
      <c r="P332" s="91">
        <v>46</v>
      </c>
      <c r="Q332" s="100">
        <v>2.9273259513809342</v>
      </c>
      <c r="R332" s="91" t="s">
        <v>11</v>
      </c>
    </row>
    <row r="333" spans="1:18" x14ac:dyDescent="0.2">
      <c r="A333" s="78" t="s">
        <v>927</v>
      </c>
      <c r="B333" s="61" t="s">
        <v>238</v>
      </c>
      <c r="C333" s="457" t="str">
        <f>VLOOKUP(B333,'201617'!$B$26:$C$351,2,0)</f>
        <v>L</v>
      </c>
      <c r="D333" s="92" t="s">
        <v>11</v>
      </c>
      <c r="E333" s="71">
        <v>110.151</v>
      </c>
      <c r="F333" s="71">
        <v>538</v>
      </c>
      <c r="G333" s="71">
        <v>163</v>
      </c>
      <c r="H333" s="71">
        <v>701</v>
      </c>
      <c r="I333" s="99">
        <v>6.3639912483772276</v>
      </c>
      <c r="J333" s="71" t="s">
        <v>11</v>
      </c>
      <c r="K333" s="71"/>
      <c r="L333" s="71">
        <v>1</v>
      </c>
      <c r="M333" s="99">
        <v>9.07844685931131E-3</v>
      </c>
      <c r="N333" s="71" t="s">
        <v>11</v>
      </c>
      <c r="O333" s="71"/>
      <c r="P333" s="71">
        <v>702</v>
      </c>
      <c r="Q333" s="99">
        <v>6.3730696952365395</v>
      </c>
      <c r="R333" s="71" t="s">
        <v>11</v>
      </c>
    </row>
    <row r="334" spans="1:18" x14ac:dyDescent="0.2">
      <c r="A334" s="78" t="s">
        <v>1031</v>
      </c>
      <c r="B334" s="61" t="s">
        <v>343</v>
      </c>
      <c r="C334" s="457" t="str">
        <f>VLOOKUP(B334,'201617'!$B$26:$C$351,2,0)</f>
        <v>SW</v>
      </c>
      <c r="D334" s="92" t="s">
        <v>11</v>
      </c>
      <c r="E334" s="71">
        <v>28.891999999999999</v>
      </c>
      <c r="F334" s="71">
        <v>304</v>
      </c>
      <c r="G334" s="71">
        <v>79</v>
      </c>
      <c r="H334" s="71">
        <v>383</v>
      </c>
      <c r="I334" s="99">
        <v>13.256264709954312</v>
      </c>
      <c r="J334" s="71" t="s">
        <v>11</v>
      </c>
      <c r="K334" s="71"/>
      <c r="L334" s="71">
        <v>56</v>
      </c>
      <c r="M334" s="99">
        <v>1.9382528035442337</v>
      </c>
      <c r="N334" s="71" t="s">
        <v>11</v>
      </c>
      <c r="O334" s="71"/>
      <c r="P334" s="71">
        <v>439</v>
      </c>
      <c r="Q334" s="99">
        <v>15.194517513498546</v>
      </c>
      <c r="R334" s="71" t="s">
        <v>11</v>
      </c>
    </row>
    <row r="335" spans="1:18" x14ac:dyDescent="0.2">
      <c r="A335" s="78" t="s">
        <v>749</v>
      </c>
      <c r="B335" s="61" t="s">
        <v>61</v>
      </c>
      <c r="C335" s="457" t="str">
        <f>VLOOKUP(B335,'201617'!$B$26:$C$351,2,0)</f>
        <v>NW</v>
      </c>
      <c r="D335" s="92" t="s">
        <v>11</v>
      </c>
      <c r="E335" s="71">
        <v>139.39400000000001</v>
      </c>
      <c r="F335" s="71">
        <v>1769</v>
      </c>
      <c r="G335" s="71">
        <v>952</v>
      </c>
      <c r="H335" s="71">
        <v>2721</v>
      </c>
      <c r="I335" s="99">
        <v>19.520208904256997</v>
      </c>
      <c r="J335" s="71" t="s">
        <v>11</v>
      </c>
      <c r="K335" s="71"/>
      <c r="L335" s="71">
        <v>15</v>
      </c>
      <c r="M335" s="99">
        <v>0.10760864886580483</v>
      </c>
      <c r="N335" s="71" t="s">
        <v>11</v>
      </c>
      <c r="O335" s="71"/>
      <c r="P335" s="71">
        <v>2736</v>
      </c>
      <c r="Q335" s="99">
        <v>19.627817553122803</v>
      </c>
      <c r="R335" s="71" t="s">
        <v>11</v>
      </c>
    </row>
    <row r="336" spans="1:18" x14ac:dyDescent="0.2">
      <c r="A336" s="78" t="s">
        <v>1032</v>
      </c>
      <c r="B336" s="119" t="s">
        <v>344</v>
      </c>
      <c r="C336" s="457" t="str">
        <f>VLOOKUP(B336,'201617'!$B$26:$C$351,2,0)</f>
        <v>SW</v>
      </c>
      <c r="D336" s="94" t="s">
        <v>11</v>
      </c>
      <c r="E336" s="71">
        <v>200.96</v>
      </c>
      <c r="F336" s="71">
        <v>158</v>
      </c>
      <c r="G336" s="71">
        <v>828</v>
      </c>
      <c r="H336" s="71">
        <v>986</v>
      </c>
      <c r="I336" s="99">
        <v>4.9064490445859867</v>
      </c>
      <c r="J336" s="71" t="s">
        <v>11</v>
      </c>
      <c r="K336" s="71"/>
      <c r="L336" s="71">
        <v>1</v>
      </c>
      <c r="M336" s="99">
        <v>4.9761146496815284E-3</v>
      </c>
      <c r="N336" s="71" t="s">
        <v>11</v>
      </c>
      <c r="O336" s="71"/>
      <c r="P336" s="71">
        <v>987</v>
      </c>
      <c r="Q336" s="99">
        <v>4.9114251592356686</v>
      </c>
      <c r="R336" s="71" t="s">
        <v>11</v>
      </c>
    </row>
    <row r="337" spans="1:18" x14ac:dyDescent="0.2">
      <c r="A337" s="78" t="s">
        <v>990</v>
      </c>
      <c r="B337" s="61" t="s">
        <v>301</v>
      </c>
      <c r="C337" s="457" t="str">
        <f>VLOOKUP(B337,'201617'!$B$26:$C$351,2,0)</f>
        <v>SE</v>
      </c>
      <c r="D337" s="92" t="s">
        <v>11</v>
      </c>
      <c r="E337" s="71">
        <v>48.131999999999998</v>
      </c>
      <c r="F337" s="71">
        <v>82</v>
      </c>
      <c r="G337" s="71">
        <v>132</v>
      </c>
      <c r="H337" s="71">
        <v>214</v>
      </c>
      <c r="I337" s="99">
        <v>4.4461065403473778</v>
      </c>
      <c r="J337" s="71" t="s">
        <v>11</v>
      </c>
      <c r="K337" s="71"/>
      <c r="L337" s="71">
        <v>4</v>
      </c>
      <c r="M337" s="99">
        <v>8.3104795146679969E-2</v>
      </c>
      <c r="N337" s="71" t="s">
        <v>11</v>
      </c>
      <c r="O337" s="71"/>
      <c r="P337" s="71">
        <v>218</v>
      </c>
      <c r="Q337" s="99">
        <v>4.5292113354940584</v>
      </c>
      <c r="R337" s="71" t="s">
        <v>11</v>
      </c>
    </row>
    <row r="338" spans="1:18" x14ac:dyDescent="0.2">
      <c r="A338" s="78" t="s">
        <v>991</v>
      </c>
      <c r="B338" s="118" t="s">
        <v>302</v>
      </c>
      <c r="C338" s="457" t="str">
        <f>VLOOKUP(B338,'201617'!$B$26:$C$351,2,0)</f>
        <v>SE</v>
      </c>
      <c r="D338" s="93" t="s">
        <v>11</v>
      </c>
      <c r="E338" s="71">
        <v>60.183</v>
      </c>
      <c r="F338" s="71">
        <v>639</v>
      </c>
      <c r="G338" s="71">
        <v>44</v>
      </c>
      <c r="H338" s="71">
        <v>683</v>
      </c>
      <c r="I338" s="99">
        <v>11.348719738132031</v>
      </c>
      <c r="J338" s="71" t="s">
        <v>11</v>
      </c>
      <c r="K338" s="71"/>
      <c r="L338" s="71">
        <v>593</v>
      </c>
      <c r="M338" s="99">
        <v>9.8532808268115577</v>
      </c>
      <c r="N338" s="71" t="s">
        <v>11</v>
      </c>
      <c r="O338" s="71"/>
      <c r="P338" s="71">
        <v>1276</v>
      </c>
      <c r="Q338" s="99">
        <v>21.202000564943589</v>
      </c>
      <c r="R338" s="71" t="s">
        <v>11</v>
      </c>
    </row>
    <row r="339" spans="1:18" x14ac:dyDescent="0.2">
      <c r="A339" s="78" t="s">
        <v>750</v>
      </c>
      <c r="B339" s="61" t="s">
        <v>62</v>
      </c>
      <c r="C339" s="457" t="str">
        <f>VLOOKUP(B339,'201617'!$B$26:$C$351,2,0)</f>
        <v>NW</v>
      </c>
      <c r="D339" s="92" t="s">
        <v>11</v>
      </c>
      <c r="E339" s="71">
        <v>142.483</v>
      </c>
      <c r="F339" s="71">
        <v>231</v>
      </c>
      <c r="G339" s="71">
        <v>464</v>
      </c>
      <c r="H339" s="71">
        <v>695</v>
      </c>
      <c r="I339" s="99">
        <v>4.8777748924433091</v>
      </c>
      <c r="J339" s="71" t="s">
        <v>11</v>
      </c>
      <c r="K339" s="71"/>
      <c r="L339" s="71">
        <v>12</v>
      </c>
      <c r="M339" s="99">
        <v>8.4220573682474403E-2</v>
      </c>
      <c r="N339" s="71" t="s">
        <v>11</v>
      </c>
      <c r="O339" s="71"/>
      <c r="P339" s="71">
        <v>707</v>
      </c>
      <c r="Q339" s="99">
        <v>4.9619954661257832</v>
      </c>
      <c r="R339" s="71" t="s">
        <v>11</v>
      </c>
    </row>
    <row r="340" spans="1:18" x14ac:dyDescent="0.2">
      <c r="A340" s="78" t="s">
        <v>992</v>
      </c>
      <c r="B340" s="61" t="s">
        <v>303</v>
      </c>
      <c r="C340" s="457" t="str">
        <f>VLOOKUP(B340,'201617'!$B$26:$C$351,2,0)</f>
        <v>SE</v>
      </c>
      <c r="D340" s="92" t="s">
        <v>11</v>
      </c>
      <c r="E340" s="71">
        <v>40.124000000000002</v>
      </c>
      <c r="F340" s="71">
        <v>62</v>
      </c>
      <c r="G340" s="71">
        <v>0</v>
      </c>
      <c r="H340" s="71">
        <v>62</v>
      </c>
      <c r="I340" s="99">
        <v>1.5452098494666533</v>
      </c>
      <c r="J340" s="71" t="s">
        <v>11</v>
      </c>
      <c r="K340" s="71"/>
      <c r="L340" s="71">
        <v>107</v>
      </c>
      <c r="M340" s="99">
        <v>2.6667331273053532</v>
      </c>
      <c r="N340" s="71" t="s">
        <v>11</v>
      </c>
      <c r="O340" s="71"/>
      <c r="P340" s="71">
        <v>169</v>
      </c>
      <c r="Q340" s="99">
        <v>4.2119429767720069</v>
      </c>
      <c r="R340" s="71" t="s">
        <v>11</v>
      </c>
    </row>
    <row r="341" spans="1:18" x14ac:dyDescent="0.2">
      <c r="A341" s="78" t="s">
        <v>993</v>
      </c>
      <c r="B341" s="118" t="s">
        <v>304</v>
      </c>
      <c r="C341" s="457" t="str">
        <f>VLOOKUP(B341,'201617'!$B$26:$C$351,2,0)</f>
        <v>SE</v>
      </c>
      <c r="D341" s="93" t="s">
        <v>11</v>
      </c>
      <c r="E341" s="71">
        <v>62.698999999999998</v>
      </c>
      <c r="F341" s="71">
        <v>5</v>
      </c>
      <c r="G341" s="71">
        <v>53</v>
      </c>
      <c r="H341" s="71">
        <v>58</v>
      </c>
      <c r="I341" s="99">
        <v>0.9250546260705913</v>
      </c>
      <c r="J341" s="71" t="s">
        <v>11</v>
      </c>
      <c r="K341" s="71"/>
      <c r="L341" s="71">
        <v>8</v>
      </c>
      <c r="M341" s="99">
        <v>0.12759374152697811</v>
      </c>
      <c r="N341" s="71" t="s">
        <v>11</v>
      </c>
      <c r="O341" s="71"/>
      <c r="P341" s="71">
        <v>66</v>
      </c>
      <c r="Q341" s="99">
        <v>1.0526483675975693</v>
      </c>
      <c r="R341" s="71" t="s">
        <v>11</v>
      </c>
    </row>
    <row r="342" spans="1:18" x14ac:dyDescent="0.2">
      <c r="A342" s="78" t="s">
        <v>842</v>
      </c>
      <c r="B342" s="61" t="s">
        <v>154</v>
      </c>
      <c r="C342" s="457" t="str">
        <f>VLOOKUP(B342,'201617'!$B$26:$C$351,2,0)</f>
        <v>WM</v>
      </c>
      <c r="D342" s="92" t="s">
        <v>11</v>
      </c>
      <c r="E342" s="71">
        <v>103.92400000000001</v>
      </c>
      <c r="F342" s="71">
        <v>499</v>
      </c>
      <c r="G342" s="71">
        <v>1515</v>
      </c>
      <c r="H342" s="71">
        <v>2014</v>
      </c>
      <c r="I342" s="99">
        <v>19.379546591740116</v>
      </c>
      <c r="J342" s="71" t="s">
        <v>11</v>
      </c>
      <c r="K342" s="71"/>
      <c r="L342" s="71">
        <v>1</v>
      </c>
      <c r="M342" s="99">
        <v>9.6224163812016466E-3</v>
      </c>
      <c r="N342" s="71" t="s">
        <v>11</v>
      </c>
      <c r="O342" s="71"/>
      <c r="P342" s="71">
        <v>2015</v>
      </c>
      <c r="Q342" s="99">
        <v>19.389169008121318</v>
      </c>
      <c r="R342" s="71" t="s">
        <v>11</v>
      </c>
    </row>
    <row r="343" spans="1:18" x14ac:dyDescent="0.2">
      <c r="A343" s="78" t="s">
        <v>843</v>
      </c>
      <c r="B343" s="61" t="s">
        <v>155</v>
      </c>
      <c r="C343" s="457" t="str">
        <f>VLOOKUP(B343,'201617'!$B$26:$C$351,2,0)</f>
        <v>WM</v>
      </c>
      <c r="D343" s="92" t="s">
        <v>11</v>
      </c>
      <c r="E343" s="71">
        <v>43.037999999999997</v>
      </c>
      <c r="F343" s="71">
        <v>148</v>
      </c>
      <c r="G343" s="71">
        <v>364</v>
      </c>
      <c r="H343" s="71">
        <v>512</v>
      </c>
      <c r="I343" s="99">
        <v>11.896463590315536</v>
      </c>
      <c r="J343" s="71" t="s">
        <v>11</v>
      </c>
      <c r="K343" s="71"/>
      <c r="L343" s="71">
        <v>14</v>
      </c>
      <c r="M343" s="99">
        <v>0.32529392629769044</v>
      </c>
      <c r="N343" s="71" t="s">
        <v>11</v>
      </c>
      <c r="O343" s="71"/>
      <c r="P343" s="71">
        <v>526</v>
      </c>
      <c r="Q343" s="99">
        <v>12.221757516613227</v>
      </c>
      <c r="R343" s="71" t="s">
        <v>11</v>
      </c>
    </row>
    <row r="344" spans="1:18" x14ac:dyDescent="0.2">
      <c r="A344" s="78" t="s">
        <v>994</v>
      </c>
      <c r="B344" s="61" t="s">
        <v>305</v>
      </c>
      <c r="C344" s="457" t="str">
        <f>VLOOKUP(B344,'201617'!$B$26:$C$351,2,0)</f>
        <v>SE</v>
      </c>
      <c r="D344" s="92" t="s">
        <v>11</v>
      </c>
      <c r="E344" s="71">
        <v>48.64</v>
      </c>
      <c r="F344" s="71">
        <v>14</v>
      </c>
      <c r="G344" s="71">
        <v>64</v>
      </c>
      <c r="H344" s="71">
        <v>78</v>
      </c>
      <c r="I344" s="99">
        <v>1.6036184210526316</v>
      </c>
      <c r="J344" s="71" t="s">
        <v>11</v>
      </c>
      <c r="K344" s="71"/>
      <c r="L344" s="71">
        <v>0</v>
      </c>
      <c r="M344" s="99">
        <v>0</v>
      </c>
      <c r="N344" s="71" t="s">
        <v>11</v>
      </c>
      <c r="O344" s="71"/>
      <c r="P344" s="71">
        <v>78</v>
      </c>
      <c r="Q344" s="99">
        <v>1.6036184210526316</v>
      </c>
      <c r="R344" s="71" t="s">
        <v>11</v>
      </c>
    </row>
    <row r="345" spans="1:18" x14ac:dyDescent="0.2">
      <c r="A345" s="78" t="s">
        <v>844</v>
      </c>
      <c r="B345" s="61" t="s">
        <v>156</v>
      </c>
      <c r="C345" s="457" t="str">
        <f>VLOOKUP(B345,'201617'!$B$26:$C$351,2,0)</f>
        <v>WM</v>
      </c>
      <c r="D345" s="92" t="s">
        <v>11</v>
      </c>
      <c r="E345" s="71">
        <v>50.448999999999998</v>
      </c>
      <c r="F345" s="71">
        <v>41</v>
      </c>
      <c r="G345" s="71">
        <v>189</v>
      </c>
      <c r="H345" s="71">
        <v>230</v>
      </c>
      <c r="I345" s="99">
        <v>4.559059644393348</v>
      </c>
      <c r="J345" s="71" t="s">
        <v>11</v>
      </c>
      <c r="K345" s="71"/>
      <c r="L345" s="71">
        <v>22</v>
      </c>
      <c r="M345" s="99">
        <v>0.43608396598545068</v>
      </c>
      <c r="N345" s="71" t="s">
        <v>11</v>
      </c>
      <c r="O345" s="71"/>
      <c r="P345" s="71">
        <v>252</v>
      </c>
      <c r="Q345" s="99">
        <v>4.9951436103787987</v>
      </c>
      <c r="R345" s="71" t="s">
        <v>11</v>
      </c>
    </row>
    <row r="346" spans="1:18" x14ac:dyDescent="0.2">
      <c r="A346" s="78" t="s">
        <v>995</v>
      </c>
      <c r="B346" s="61" t="s">
        <v>306</v>
      </c>
      <c r="C346" s="457" t="str">
        <f>VLOOKUP(B346,'201617'!$B$26:$C$351,2,0)</f>
        <v>SE</v>
      </c>
      <c r="D346" s="92" t="s">
        <v>11</v>
      </c>
      <c r="E346" s="71">
        <v>69.73</v>
      </c>
      <c r="F346" s="71">
        <v>177</v>
      </c>
      <c r="G346" s="71">
        <v>82</v>
      </c>
      <c r="H346" s="71">
        <v>259</v>
      </c>
      <c r="I346" s="99">
        <v>3.7143266886562452</v>
      </c>
      <c r="J346" s="71" t="s">
        <v>11</v>
      </c>
      <c r="K346" s="71"/>
      <c r="L346" s="71">
        <v>25</v>
      </c>
      <c r="M346" s="99">
        <v>0.35852574214828625</v>
      </c>
      <c r="N346" s="71" t="s">
        <v>11</v>
      </c>
      <c r="O346" s="71"/>
      <c r="P346" s="71">
        <v>284</v>
      </c>
      <c r="Q346" s="99">
        <v>4.0728524308045317</v>
      </c>
      <c r="R346" s="71" t="s">
        <v>11</v>
      </c>
    </row>
    <row r="347" spans="1:18" x14ac:dyDescent="0.2">
      <c r="A347" s="78" t="s">
        <v>751</v>
      </c>
      <c r="B347" s="61" t="s">
        <v>63</v>
      </c>
      <c r="C347" s="457" t="str">
        <f>VLOOKUP(B347,'201617'!$B$26:$C$351,2,0)</f>
        <v>NW</v>
      </c>
      <c r="D347" s="92" t="s">
        <v>11</v>
      </c>
      <c r="E347" s="71">
        <v>48.008000000000003</v>
      </c>
      <c r="F347" s="71">
        <v>87</v>
      </c>
      <c r="G347" s="71">
        <v>226</v>
      </c>
      <c r="H347" s="71">
        <v>313</v>
      </c>
      <c r="I347" s="99">
        <v>6.5197467088818524</v>
      </c>
      <c r="J347" s="71" t="s">
        <v>11</v>
      </c>
      <c r="K347" s="71"/>
      <c r="L347" s="71">
        <v>11</v>
      </c>
      <c r="M347" s="99">
        <v>0.22912847858690216</v>
      </c>
      <c r="N347" s="71" t="s">
        <v>11</v>
      </c>
      <c r="O347" s="71"/>
      <c r="P347" s="71">
        <v>324</v>
      </c>
      <c r="Q347" s="99">
        <v>6.7488751874687551</v>
      </c>
      <c r="R347" s="71" t="s">
        <v>11</v>
      </c>
    </row>
    <row r="348" spans="1:18" x14ac:dyDescent="0.2">
      <c r="A348" s="78" t="s">
        <v>845</v>
      </c>
      <c r="B348" s="61" t="s">
        <v>157</v>
      </c>
      <c r="C348" s="457" t="str">
        <f>VLOOKUP(B348,'201617'!$B$26:$C$351,2,0)</f>
        <v>WM</v>
      </c>
      <c r="D348" s="92" t="s">
        <v>11</v>
      </c>
      <c r="E348" s="71">
        <v>43.491</v>
      </c>
      <c r="F348" s="71">
        <v>1108</v>
      </c>
      <c r="G348" s="71">
        <v>104</v>
      </c>
      <c r="H348" s="71">
        <v>1212</v>
      </c>
      <c r="I348" s="99">
        <v>27.867834724425744</v>
      </c>
      <c r="J348" s="71" t="s">
        <v>11</v>
      </c>
      <c r="K348" s="71"/>
      <c r="L348" s="71">
        <v>11</v>
      </c>
      <c r="M348" s="99">
        <v>0.25292589271343496</v>
      </c>
      <c r="N348" s="71" t="s">
        <v>11</v>
      </c>
      <c r="O348" s="71"/>
      <c r="P348" s="71">
        <v>1223</v>
      </c>
      <c r="Q348" s="99">
        <v>28.12076061713918</v>
      </c>
      <c r="R348" s="71" t="s">
        <v>11</v>
      </c>
    </row>
    <row r="349" spans="1:18" x14ac:dyDescent="0.2">
      <c r="A349" s="84" t="s">
        <v>773</v>
      </c>
      <c r="B349" s="120" t="s">
        <v>85</v>
      </c>
      <c r="C349" s="462" t="str">
        <f>VLOOKUP(B349,'201617'!$B$26:$C$351,2,0)</f>
        <v>YH</v>
      </c>
      <c r="D349" s="110" t="s">
        <v>11</v>
      </c>
      <c r="E349" s="122">
        <v>85.736999999999995</v>
      </c>
      <c r="F349" s="123">
        <v>236</v>
      </c>
      <c r="G349" s="123">
        <v>422</v>
      </c>
      <c r="H349" s="123">
        <v>658</v>
      </c>
      <c r="I349" s="124">
        <v>7.6746328889510949</v>
      </c>
      <c r="J349" s="123" t="s">
        <v>11</v>
      </c>
      <c r="K349" s="123"/>
      <c r="L349" s="123">
        <v>7</v>
      </c>
      <c r="M349" s="124">
        <v>8.1645030733522292E-2</v>
      </c>
      <c r="N349" s="123" t="s">
        <v>11</v>
      </c>
      <c r="O349" s="123"/>
      <c r="P349" s="123">
        <v>665</v>
      </c>
      <c r="Q349" s="124">
        <v>7.7562779196846172</v>
      </c>
      <c r="R349" s="123" t="s">
        <v>11</v>
      </c>
    </row>
    <row r="350" spans="1:18" x14ac:dyDescent="0.2">
      <c r="A350" s="83"/>
      <c r="B350" s="83"/>
      <c r="C350" s="83"/>
      <c r="D350" s="83"/>
      <c r="E350" s="64"/>
      <c r="F350" s="72"/>
      <c r="G350" s="72"/>
      <c r="H350" s="72"/>
      <c r="I350" s="62"/>
      <c r="J350" s="63"/>
      <c r="K350" s="61"/>
      <c r="L350" s="61"/>
      <c r="M350" s="73" t="s">
        <v>11</v>
      </c>
      <c r="N350" s="63"/>
      <c r="O350" s="65"/>
      <c r="P350" s="61"/>
      <c r="Q350" s="73" t="s">
        <v>11</v>
      </c>
      <c r="R350" s="63"/>
    </row>
    <row r="351" spans="1:18" x14ac:dyDescent="0.2">
      <c r="A351" s="135" t="s">
        <v>1046</v>
      </c>
      <c r="B351" s="109" t="s">
        <v>1060</v>
      </c>
      <c r="C351" s="109"/>
      <c r="D351" s="109"/>
      <c r="E351" s="74"/>
      <c r="F351" s="75"/>
      <c r="G351" s="72"/>
      <c r="H351" s="72"/>
      <c r="I351" s="66"/>
      <c r="J351" s="63"/>
      <c r="K351" s="61"/>
      <c r="L351" s="61"/>
      <c r="M351" s="73" t="s">
        <v>11</v>
      </c>
      <c r="N351" s="63"/>
      <c r="O351" s="65"/>
      <c r="P351" s="61"/>
      <c r="Q351" s="73" t="s">
        <v>11</v>
      </c>
      <c r="R351" s="63"/>
    </row>
    <row r="352" spans="1:18" x14ac:dyDescent="0.2">
      <c r="A352" s="135"/>
      <c r="B352" s="109" t="s">
        <v>1047</v>
      </c>
      <c r="C352" s="109"/>
      <c r="D352" s="109"/>
      <c r="E352" s="72"/>
      <c r="F352" s="72"/>
      <c r="G352" s="72"/>
      <c r="H352" s="72"/>
      <c r="I352" s="66"/>
      <c r="J352" s="63"/>
      <c r="K352" s="61"/>
      <c r="L352" s="61"/>
      <c r="M352" s="73" t="s">
        <v>11</v>
      </c>
      <c r="N352" s="63"/>
      <c r="O352" s="65"/>
      <c r="P352" s="61"/>
      <c r="Q352" s="73" t="s">
        <v>11</v>
      </c>
      <c r="R352" s="63"/>
    </row>
    <row r="353" spans="1:18" x14ac:dyDescent="0.2">
      <c r="A353" s="135"/>
      <c r="B353" s="109" t="s">
        <v>1053</v>
      </c>
      <c r="C353" s="109"/>
      <c r="D353" s="109"/>
      <c r="E353" s="72"/>
      <c r="F353" s="72"/>
      <c r="G353" s="72"/>
      <c r="H353" s="72"/>
      <c r="I353" s="66"/>
      <c r="J353" s="63"/>
      <c r="K353" s="61"/>
      <c r="L353" s="61"/>
      <c r="M353" s="61"/>
      <c r="N353" s="63"/>
      <c r="O353" s="65"/>
      <c r="P353" s="61"/>
      <c r="Q353" s="61"/>
      <c r="R353" s="63"/>
    </row>
    <row r="354" spans="1:18" x14ac:dyDescent="0.2">
      <c r="A354" s="135"/>
      <c r="B354" s="136" t="s">
        <v>1069</v>
      </c>
      <c r="C354" s="109"/>
      <c r="D354" s="109"/>
      <c r="E354" s="72"/>
      <c r="F354" s="72"/>
      <c r="G354" s="72"/>
      <c r="H354" s="72"/>
      <c r="I354" s="66"/>
      <c r="J354" s="63"/>
      <c r="K354" s="61"/>
      <c r="L354" s="61"/>
      <c r="M354" s="61"/>
      <c r="N354" s="63"/>
      <c r="O354" s="65"/>
      <c r="P354" s="61"/>
      <c r="Q354" s="61"/>
      <c r="R354" s="63"/>
    </row>
    <row r="355" spans="1:18" x14ac:dyDescent="0.2">
      <c r="A355" s="135"/>
      <c r="B355" s="139" t="s">
        <v>1073</v>
      </c>
      <c r="C355" s="109"/>
      <c r="D355" s="109"/>
      <c r="E355" s="72"/>
      <c r="F355" s="72"/>
      <c r="G355" s="72"/>
      <c r="H355" s="72"/>
      <c r="I355" s="66"/>
      <c r="J355" s="63"/>
      <c r="K355" s="61"/>
      <c r="L355" s="61"/>
      <c r="M355" s="61"/>
      <c r="N355" s="63"/>
      <c r="O355" s="65"/>
      <c r="P355" s="61"/>
      <c r="Q355" s="61"/>
      <c r="R355" s="63"/>
    </row>
    <row r="356" spans="1:18" x14ac:dyDescent="0.2">
      <c r="A356" s="135" t="s">
        <v>1048</v>
      </c>
      <c r="B356" s="109"/>
      <c r="C356" s="109"/>
      <c r="D356" s="109"/>
      <c r="E356" s="64"/>
      <c r="F356" s="75"/>
      <c r="G356" s="75"/>
      <c r="H356" s="75"/>
      <c r="I356" s="68"/>
      <c r="J356" s="69"/>
      <c r="K356" s="76"/>
      <c r="L356" s="76"/>
      <c r="M356" s="76" t="s">
        <v>11</v>
      </c>
      <c r="N356" s="69"/>
      <c r="O356" s="65"/>
      <c r="P356" s="76"/>
      <c r="Q356" s="76" t="s">
        <v>11</v>
      </c>
      <c r="R356" s="69"/>
    </row>
    <row r="357" spans="1:18" x14ac:dyDescent="0.2">
      <c r="A357" s="135" t="s">
        <v>1049</v>
      </c>
      <c r="B357" s="109" t="s">
        <v>1052</v>
      </c>
      <c r="C357" s="109"/>
      <c r="D357" s="109"/>
      <c r="E357" s="67"/>
      <c r="F357" s="75"/>
      <c r="G357" s="75"/>
      <c r="H357" s="75"/>
      <c r="I357" s="68"/>
      <c r="J357" s="69"/>
      <c r="K357" s="76"/>
      <c r="L357" s="76"/>
      <c r="M357" s="76" t="s">
        <v>11</v>
      </c>
      <c r="N357" s="69"/>
      <c r="O357" s="65"/>
      <c r="P357" s="76"/>
      <c r="Q357" s="76" t="s">
        <v>11</v>
      </c>
      <c r="R357" s="69"/>
    </row>
    <row r="358" spans="1:18" x14ac:dyDescent="0.2">
      <c r="A358" s="135" t="s">
        <v>1050</v>
      </c>
      <c r="B358" s="109" t="s">
        <v>1202</v>
      </c>
      <c r="C358" s="109"/>
      <c r="D358" s="109"/>
      <c r="E358" s="67"/>
      <c r="F358" s="75"/>
      <c r="G358" s="75"/>
      <c r="H358" s="75"/>
      <c r="I358" s="68"/>
      <c r="J358" s="69"/>
      <c r="K358" s="76"/>
      <c r="L358" s="76"/>
      <c r="M358" s="76" t="s">
        <v>11</v>
      </c>
      <c r="N358" s="69"/>
      <c r="O358" s="65"/>
      <c r="P358" s="76"/>
      <c r="R358" s="69"/>
    </row>
    <row r="359" spans="1:18" x14ac:dyDescent="0.2">
      <c r="D359" s="61"/>
      <c r="E359" s="67"/>
      <c r="F359" s="75"/>
      <c r="G359" s="75"/>
      <c r="H359" s="75"/>
      <c r="I359" s="68"/>
      <c r="J359" s="69"/>
      <c r="K359" s="76"/>
      <c r="L359" s="76"/>
      <c r="M359" s="76" t="s">
        <v>11</v>
      </c>
      <c r="N359" s="69"/>
      <c r="O359" s="65"/>
      <c r="P359" s="76"/>
      <c r="Q359" s="61"/>
      <c r="R359" s="80"/>
    </row>
    <row r="360" spans="1:18" x14ac:dyDescent="0.2">
      <c r="A360" s="135" t="s">
        <v>1061</v>
      </c>
      <c r="B360" s="109" t="s">
        <v>1174</v>
      </c>
      <c r="C360" s="109"/>
      <c r="D360" s="61"/>
      <c r="E360" s="67"/>
      <c r="F360" s="75"/>
      <c r="G360" s="75"/>
      <c r="H360" s="75"/>
      <c r="I360" s="68"/>
      <c r="J360" s="69"/>
      <c r="K360" s="76"/>
      <c r="L360" s="76"/>
      <c r="N360" s="69"/>
      <c r="O360" s="65"/>
      <c r="P360" s="76"/>
      <c r="Q360" s="61"/>
      <c r="R360" s="80"/>
    </row>
    <row r="361" spans="1:18" x14ac:dyDescent="0.2">
      <c r="A361" s="135"/>
      <c r="B361" s="109" t="s">
        <v>1175</v>
      </c>
      <c r="C361" s="109"/>
      <c r="D361" s="61"/>
      <c r="E361" s="109"/>
      <c r="F361" s="75"/>
      <c r="G361" s="75"/>
      <c r="H361" s="75"/>
      <c r="I361" s="68"/>
      <c r="J361" s="69"/>
      <c r="K361" s="76"/>
      <c r="L361" s="76"/>
      <c r="N361" s="69"/>
      <c r="O361" s="65"/>
      <c r="P361" s="76"/>
      <c r="Q361" s="61"/>
      <c r="R361" s="80"/>
    </row>
    <row r="362" spans="1:18" x14ac:dyDescent="0.2">
      <c r="A362" s="135"/>
      <c r="B362" s="135"/>
      <c r="C362" s="109"/>
      <c r="D362" s="61"/>
      <c r="E362" s="67"/>
      <c r="F362" s="75"/>
      <c r="G362" s="75"/>
      <c r="H362" s="75"/>
      <c r="I362" s="68"/>
      <c r="J362" s="69"/>
      <c r="K362" s="76"/>
      <c r="L362" s="76"/>
      <c r="N362" s="69"/>
      <c r="O362" s="65"/>
      <c r="P362" s="76"/>
      <c r="Q362" s="61"/>
      <c r="R362" s="80"/>
    </row>
    <row r="363" spans="1:18" x14ac:dyDescent="0.2">
      <c r="A363" s="137"/>
      <c r="B363" s="601" t="s">
        <v>1062</v>
      </c>
      <c r="C363" s="770">
        <v>42551</v>
      </c>
      <c r="D363" s="770"/>
      <c r="E363" s="67"/>
      <c r="F363" s="75"/>
      <c r="G363" s="75"/>
      <c r="H363" s="75"/>
      <c r="I363" s="68"/>
      <c r="J363" s="69"/>
      <c r="K363" s="76"/>
      <c r="L363" s="76"/>
      <c r="M363" s="76" t="s">
        <v>11</v>
      </c>
      <c r="N363" s="69"/>
      <c r="O363" s="65"/>
      <c r="P363" s="76"/>
      <c r="Q363" s="61"/>
      <c r="R363" s="80"/>
    </row>
    <row r="364" spans="1:18" x14ac:dyDescent="0.2">
      <c r="D364" s="83"/>
      <c r="E364" s="67"/>
      <c r="F364" s="97"/>
      <c r="G364" s="97"/>
      <c r="H364" s="97"/>
      <c r="I364" s="68"/>
      <c r="J364" s="69"/>
      <c r="K364" s="60"/>
      <c r="L364" s="60"/>
      <c r="M364" s="76" t="s">
        <v>11</v>
      </c>
      <c r="N364" s="69"/>
      <c r="O364" s="65"/>
      <c r="P364" s="60"/>
      <c r="Q364" s="76" t="s">
        <v>11</v>
      </c>
      <c r="R364" s="69"/>
    </row>
    <row r="365" spans="1:18" ht="12.75" hidden="1" customHeight="1" x14ac:dyDescent="0.2"/>
    <row r="366" spans="1:18" ht="12.75" hidden="1" customHeight="1" x14ac:dyDescent="0.2"/>
    <row r="367" spans="1:18" ht="12.75" hidden="1" customHeight="1" x14ac:dyDescent="0.2"/>
    <row r="368" spans="1:1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spans="5:18" s="60" customFormat="1" x14ac:dyDescent="0.2">
      <c r="E417" s="76"/>
      <c r="J417" s="76"/>
      <c r="M417" s="76"/>
      <c r="N417" s="76"/>
      <c r="Q417" s="76"/>
      <c r="R417" s="69"/>
    </row>
  </sheetData>
  <mergeCells count="19">
    <mergeCell ref="Q6:Q10"/>
    <mergeCell ref="C363:D363"/>
    <mergeCell ref="A1:I1"/>
    <mergeCell ref="L6:L10"/>
    <mergeCell ref="L4:N5"/>
    <mergeCell ref="P4:R5"/>
    <mergeCell ref="E6:E10"/>
    <mergeCell ref="F6:F10"/>
    <mergeCell ref="G6:G10"/>
    <mergeCell ref="H6:H10"/>
    <mergeCell ref="F4:J4"/>
    <mergeCell ref="F5:J5"/>
    <mergeCell ref="R6:R10"/>
    <mergeCell ref="I6:I10"/>
    <mergeCell ref="J6:J10"/>
    <mergeCell ref="B10:B11"/>
    <mergeCell ref="M6:M10"/>
    <mergeCell ref="N6:N10"/>
    <mergeCell ref="P6:P10"/>
  </mergeCells>
  <conditionalFormatting sqref="F24:F349">
    <cfRule type="expression" dxfId="3" priority="3" stopIfTrue="1">
      <formula>#REF!&lt;3</formula>
    </cfRule>
  </conditionalFormatting>
  <pageMargins left="0.7" right="0.7" top="0.75" bottom="0.75" header="0.3" footer="0.3"/>
  <pageSetup paperSize="8"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T354"/>
  <sheetViews>
    <sheetView showGridLines="0" zoomScale="80" zoomScaleNormal="80" workbookViewId="0">
      <pane xSplit="4" ySplit="8" topLeftCell="E9" activePane="bottomRight" state="frozen"/>
      <selection activeCell="J18" sqref="J18"/>
      <selection pane="topRight" activeCell="J18" sqref="J18"/>
      <selection pane="bottomLeft" activeCell="J18" sqref="J18"/>
      <selection pane="bottomRight" activeCell="J18" sqref="J18"/>
    </sheetView>
  </sheetViews>
  <sheetFormatPr defaultRowHeight="12.75" x14ac:dyDescent="0.2"/>
  <cols>
    <col min="1" max="1" width="2.7109375" style="151" customWidth="1"/>
    <col min="2" max="2" width="14.28515625" style="151" customWidth="1"/>
    <col min="3" max="3" width="30" style="151" customWidth="1"/>
    <col min="4" max="4" width="9.28515625" style="151" customWidth="1"/>
    <col min="5" max="5" width="17.5703125" style="151" customWidth="1"/>
    <col min="6" max="6" width="1.7109375" style="151" customWidth="1"/>
    <col min="7" max="7" width="12.7109375" style="151" customWidth="1"/>
    <col min="8" max="8" width="15.7109375" style="151" customWidth="1"/>
    <col min="9" max="9" width="11.85546875" style="151" customWidth="1"/>
    <col min="10" max="10" width="13.7109375" style="151" customWidth="1"/>
    <col min="11" max="11" width="17.140625" style="151" customWidth="1"/>
    <col min="12" max="12" width="1.7109375" style="151" customWidth="1"/>
    <col min="13" max="13" width="20.7109375" style="151" customWidth="1"/>
    <col min="14" max="14" width="13.7109375" style="151" customWidth="1"/>
    <col min="15" max="15" width="17.140625" style="151" customWidth="1"/>
    <col min="16" max="16" width="1.7109375" style="151" customWidth="1"/>
    <col min="17" max="17" width="12.7109375" style="151" customWidth="1"/>
    <col min="18" max="18" width="13.7109375" style="151" customWidth="1"/>
    <col min="19" max="19" width="17.140625" style="152" customWidth="1"/>
    <col min="20" max="16384" width="9.140625" style="151"/>
  </cols>
  <sheetData>
    <row r="1" spans="2:20" s="227" customFormat="1" ht="44.1" customHeight="1" x14ac:dyDescent="0.3">
      <c r="B1" s="781" t="s">
        <v>1176</v>
      </c>
      <c r="C1" s="781"/>
      <c r="D1" s="781"/>
      <c r="E1" s="781"/>
      <c r="F1" s="781"/>
      <c r="G1" s="781"/>
      <c r="H1" s="781"/>
      <c r="I1" s="781"/>
      <c r="J1" s="781"/>
      <c r="K1" s="781"/>
      <c r="L1" s="781"/>
      <c r="M1" s="781"/>
      <c r="N1" s="781"/>
      <c r="O1" s="781"/>
      <c r="P1" s="781"/>
      <c r="Q1" s="781"/>
      <c r="R1" s="781"/>
      <c r="S1" s="781"/>
    </row>
    <row r="2" spans="2:20" ht="14.1" customHeight="1" x14ac:dyDescent="0.2">
      <c r="B2" s="786" t="s">
        <v>1099</v>
      </c>
      <c r="C2" s="786"/>
      <c r="D2" s="786"/>
      <c r="E2" s="786"/>
      <c r="F2" s="220"/>
      <c r="G2" s="220"/>
      <c r="H2" s="220"/>
      <c r="I2" s="220"/>
      <c r="J2" s="226"/>
      <c r="K2" s="219"/>
      <c r="L2" s="220"/>
      <c r="M2" s="220"/>
      <c r="N2" s="220"/>
      <c r="O2" s="219"/>
      <c r="P2" s="220"/>
      <c r="Q2" s="220"/>
      <c r="R2" s="220"/>
      <c r="S2" s="219"/>
    </row>
    <row r="3" spans="2:20" s="176" customFormat="1" ht="14.1" customHeight="1" x14ac:dyDescent="0.2">
      <c r="B3" s="220"/>
      <c r="C3" s="223"/>
      <c r="D3" s="223"/>
      <c r="E3" s="220"/>
      <c r="F3" s="225"/>
      <c r="G3" s="782" t="s">
        <v>1098</v>
      </c>
      <c r="H3" s="782"/>
      <c r="I3" s="782"/>
      <c r="J3" s="782"/>
      <c r="K3" s="782"/>
      <c r="L3" s="224"/>
      <c r="M3" s="221"/>
      <c r="N3" s="220"/>
      <c r="O3" s="219"/>
      <c r="P3" s="220"/>
      <c r="Q3" s="220"/>
      <c r="R3" s="220"/>
      <c r="S3" s="219"/>
    </row>
    <row r="4" spans="2:20" s="176" customFormat="1" ht="14.1" customHeight="1" x14ac:dyDescent="0.2">
      <c r="B4" s="220"/>
      <c r="C4" s="223"/>
      <c r="D4" s="223"/>
      <c r="E4" s="220"/>
      <c r="F4" s="222"/>
      <c r="G4" s="783" t="s">
        <v>1097</v>
      </c>
      <c r="H4" s="783"/>
      <c r="I4" s="222"/>
      <c r="J4" s="222"/>
      <c r="K4" s="222"/>
      <c r="L4" s="222"/>
      <c r="M4" s="221"/>
      <c r="N4" s="220"/>
      <c r="O4" s="219"/>
      <c r="P4" s="220"/>
      <c r="Q4" s="220"/>
      <c r="R4" s="220"/>
      <c r="S4" s="219"/>
    </row>
    <row r="5" spans="2:20" s="176" customFormat="1" ht="52.5" customHeight="1" x14ac:dyDescent="0.2">
      <c r="B5" s="176" t="s">
        <v>1096</v>
      </c>
      <c r="C5" s="606" t="s">
        <v>1185</v>
      </c>
      <c r="D5" s="604" t="s">
        <v>1180</v>
      </c>
      <c r="E5" s="218" t="s">
        <v>1095</v>
      </c>
      <c r="F5" s="214"/>
      <c r="G5" s="214" t="s">
        <v>1042</v>
      </c>
      <c r="H5" s="214" t="s">
        <v>1043</v>
      </c>
      <c r="I5" s="214" t="s">
        <v>7</v>
      </c>
      <c r="J5" s="213" t="s">
        <v>1044</v>
      </c>
      <c r="K5" s="212" t="s">
        <v>1093</v>
      </c>
      <c r="L5" s="214"/>
      <c r="M5" s="215" t="s">
        <v>1094</v>
      </c>
      <c r="N5" s="213" t="s">
        <v>1044</v>
      </c>
      <c r="O5" s="212" t="s">
        <v>1093</v>
      </c>
      <c r="P5" s="214"/>
      <c r="Q5" s="214" t="s">
        <v>1064</v>
      </c>
      <c r="R5" s="213" t="s">
        <v>1044</v>
      </c>
      <c r="S5" s="212" t="s">
        <v>1093</v>
      </c>
    </row>
    <row r="6" spans="2:20" s="176" customFormat="1" ht="14.1" customHeight="1" x14ac:dyDescent="0.2">
      <c r="C6" s="217"/>
      <c r="D6" s="217"/>
      <c r="E6" s="216"/>
      <c r="F6" s="214"/>
      <c r="G6" s="214"/>
      <c r="H6" s="214"/>
      <c r="I6" s="214"/>
      <c r="J6" s="213"/>
      <c r="K6" s="212"/>
      <c r="L6" s="214"/>
      <c r="M6" s="215"/>
      <c r="N6" s="213"/>
      <c r="O6" s="212"/>
      <c r="P6" s="214"/>
      <c r="Q6" s="214"/>
      <c r="R6" s="213"/>
      <c r="S6" s="212"/>
    </row>
    <row r="7" spans="2:20" s="176" customFormat="1" ht="14.1" customHeight="1" x14ac:dyDescent="0.2">
      <c r="B7" s="211" t="s">
        <v>1179</v>
      </c>
      <c r="C7" s="211" t="s">
        <v>8</v>
      </c>
      <c r="D7" s="211"/>
      <c r="E7" s="208">
        <v>22499.536</v>
      </c>
      <c r="F7" s="208"/>
      <c r="G7" s="207">
        <v>111900</v>
      </c>
      <c r="H7" s="207">
        <v>98000</v>
      </c>
      <c r="I7" s="207">
        <v>209900</v>
      </c>
      <c r="J7" s="206">
        <v>9.3280145866119195</v>
      </c>
      <c r="K7" s="205"/>
      <c r="L7" s="207"/>
      <c r="M7" s="207">
        <v>18500</v>
      </c>
      <c r="N7" s="206">
        <v>0.82388365697852617</v>
      </c>
      <c r="O7" s="205"/>
      <c r="P7" s="207"/>
      <c r="Q7" s="207">
        <v>228400</v>
      </c>
      <c r="R7" s="206">
        <v>10.151898243590445</v>
      </c>
      <c r="S7" s="205"/>
      <c r="T7" s="177"/>
    </row>
    <row r="8" spans="2:20" s="176" customFormat="1" x14ac:dyDescent="0.2">
      <c r="B8" s="210"/>
      <c r="C8" s="209"/>
      <c r="D8" s="209"/>
      <c r="E8" s="208"/>
      <c r="F8" s="208"/>
      <c r="G8" s="207"/>
      <c r="H8" s="207"/>
      <c r="I8" s="207"/>
      <c r="J8" s="206"/>
      <c r="K8" s="205"/>
      <c r="L8" s="207"/>
      <c r="M8" s="207"/>
      <c r="N8" s="206"/>
      <c r="O8" s="205"/>
      <c r="P8" s="207"/>
      <c r="Q8" s="207"/>
      <c r="R8" s="206"/>
      <c r="S8" s="205"/>
      <c r="T8" s="177"/>
    </row>
    <row r="9" spans="2:20" s="176" customFormat="1" x14ac:dyDescent="0.2">
      <c r="B9" s="455" t="s">
        <v>699</v>
      </c>
      <c r="C9" s="456" t="s">
        <v>9</v>
      </c>
      <c r="D9" s="465" t="s">
        <v>1135</v>
      </c>
      <c r="E9" s="188">
        <f>SUMIF($D$19:$D$344,$D9,E$19:E$344)</f>
        <v>1140.3990000000001</v>
      </c>
      <c r="F9" s="188"/>
      <c r="G9" s="187">
        <v>9120</v>
      </c>
      <c r="H9" s="187">
        <v>7700</v>
      </c>
      <c r="I9" s="187">
        <v>16820</v>
      </c>
      <c r="J9" s="477">
        <v>14.749223736604467</v>
      </c>
      <c r="K9" s="185"/>
      <c r="L9" s="187"/>
      <c r="M9" s="187">
        <v>1250</v>
      </c>
      <c r="N9" s="477">
        <v>1.0917231600518764</v>
      </c>
      <c r="O9" s="185"/>
      <c r="P9" s="187"/>
      <c r="Q9" s="187">
        <v>18070</v>
      </c>
      <c r="R9" s="477">
        <v>15.840946896656344</v>
      </c>
      <c r="S9" s="185"/>
      <c r="T9" s="177"/>
    </row>
    <row r="10" spans="2:20" s="176" customFormat="1" x14ac:dyDescent="0.2">
      <c r="B10" s="455" t="s">
        <v>712</v>
      </c>
      <c r="C10" s="456" t="s">
        <v>24</v>
      </c>
      <c r="D10" s="465" t="s">
        <v>1129</v>
      </c>
      <c r="E10" s="188">
        <f t="shared" ref="E10:E17" si="0">SUMIF($D$19:$D$344,$D10,E$19:E$344)</f>
        <v>3048.3319999999999</v>
      </c>
      <c r="F10" s="188"/>
      <c r="G10" s="187">
        <v>14830</v>
      </c>
      <c r="H10" s="187">
        <v>14170</v>
      </c>
      <c r="I10" s="187">
        <v>28990</v>
      </c>
      <c r="J10" s="477">
        <v>9.5111031213135586</v>
      </c>
      <c r="K10" s="185"/>
      <c r="L10" s="187"/>
      <c r="M10" s="187">
        <v>1290</v>
      </c>
      <c r="N10" s="477">
        <v>0.42219810703033661</v>
      </c>
      <c r="O10" s="185"/>
      <c r="P10" s="187"/>
      <c r="Q10" s="187">
        <v>30280</v>
      </c>
      <c r="R10" s="477">
        <v>9.9333012283438951</v>
      </c>
      <c r="S10" s="185"/>
      <c r="T10" s="177"/>
    </row>
    <row r="11" spans="2:20" s="176" customFormat="1" x14ac:dyDescent="0.2">
      <c r="B11" s="455" t="s">
        <v>752</v>
      </c>
      <c r="C11" s="456" t="s">
        <v>1165</v>
      </c>
      <c r="D11" s="465" t="s">
        <v>1132</v>
      </c>
      <c r="E11" s="188">
        <f t="shared" si="0"/>
        <v>2255.0039999999999</v>
      </c>
      <c r="F11" s="188"/>
      <c r="G11" s="187">
        <v>13240</v>
      </c>
      <c r="H11" s="187">
        <v>9100</v>
      </c>
      <c r="I11" s="187">
        <v>22340</v>
      </c>
      <c r="J11" s="477">
        <v>9.9081864156338533</v>
      </c>
      <c r="K11" s="185"/>
      <c r="L11" s="187"/>
      <c r="M11" s="187">
        <v>2920</v>
      </c>
      <c r="N11" s="477">
        <v>1.2944544665996158</v>
      </c>
      <c r="O11" s="185"/>
      <c r="P11" s="187"/>
      <c r="Q11" s="187">
        <v>25260</v>
      </c>
      <c r="R11" s="477">
        <v>11.202640882233469</v>
      </c>
      <c r="S11" s="185"/>
      <c r="T11" s="177"/>
    </row>
    <row r="12" spans="2:20" s="176" customFormat="1" x14ac:dyDescent="0.2">
      <c r="B12" s="455" t="s">
        <v>774</v>
      </c>
      <c r="C12" s="456" t="s">
        <v>86</v>
      </c>
      <c r="D12" s="465" t="s">
        <v>1130</v>
      </c>
      <c r="E12" s="188">
        <f t="shared" si="0"/>
        <v>1926.4700000000003</v>
      </c>
      <c r="F12" s="188"/>
      <c r="G12" s="187">
        <v>11120</v>
      </c>
      <c r="H12" s="187">
        <v>9220</v>
      </c>
      <c r="I12" s="187">
        <v>20330</v>
      </c>
      <c r="J12" s="477">
        <v>10.554537573904602</v>
      </c>
      <c r="K12" s="185"/>
      <c r="L12" s="187"/>
      <c r="M12" s="187">
        <v>1770</v>
      </c>
      <c r="N12" s="477">
        <v>0.91774073824144664</v>
      </c>
      <c r="O12" s="185"/>
      <c r="P12" s="187"/>
      <c r="Q12" s="187">
        <v>22100</v>
      </c>
      <c r="R12" s="477">
        <v>11.472278312146049</v>
      </c>
      <c r="S12" s="185"/>
      <c r="T12" s="177"/>
    </row>
    <row r="13" spans="2:20" s="176" customFormat="1" x14ac:dyDescent="0.2">
      <c r="B13" s="455" t="s">
        <v>815</v>
      </c>
      <c r="C13" s="456" t="s">
        <v>127</v>
      </c>
      <c r="D13" s="465" t="s">
        <v>1134</v>
      </c>
      <c r="E13" s="188">
        <f t="shared" si="0"/>
        <v>2331.0319999999997</v>
      </c>
      <c r="F13" s="188"/>
      <c r="G13" s="187">
        <v>14470</v>
      </c>
      <c r="H13" s="187">
        <v>14590</v>
      </c>
      <c r="I13" s="187">
        <v>29060</v>
      </c>
      <c r="J13" s="477">
        <v>12.467439314432408</v>
      </c>
      <c r="K13" s="185"/>
      <c r="L13" s="187"/>
      <c r="M13" s="187">
        <v>1460</v>
      </c>
      <c r="N13" s="477">
        <v>0.62504504442667463</v>
      </c>
      <c r="O13" s="185"/>
      <c r="P13" s="187"/>
      <c r="Q13" s="187">
        <v>30520</v>
      </c>
      <c r="R13" s="477">
        <v>13.092484358859082</v>
      </c>
      <c r="S13" s="185"/>
      <c r="T13" s="177"/>
    </row>
    <row r="14" spans="2:20" s="176" customFormat="1" x14ac:dyDescent="0.2">
      <c r="B14" s="455" t="s">
        <v>846</v>
      </c>
      <c r="C14" s="456" t="s">
        <v>694</v>
      </c>
      <c r="D14" s="465" t="s">
        <v>1131</v>
      </c>
      <c r="E14" s="188">
        <f t="shared" si="0"/>
        <v>2476.8399999999988</v>
      </c>
      <c r="F14" s="188"/>
      <c r="G14" s="187">
        <v>5820</v>
      </c>
      <c r="H14" s="187">
        <v>8590</v>
      </c>
      <c r="I14" s="187">
        <v>14410</v>
      </c>
      <c r="J14" s="477">
        <v>5.8174932575378335</v>
      </c>
      <c r="K14" s="185"/>
      <c r="L14" s="187"/>
      <c r="M14" s="187">
        <v>1550</v>
      </c>
      <c r="N14" s="477">
        <v>0.62458616624408547</v>
      </c>
      <c r="O14" s="185"/>
      <c r="P14" s="187"/>
      <c r="Q14" s="187">
        <v>15960</v>
      </c>
      <c r="R14" s="477">
        <v>6.4420794237819186</v>
      </c>
      <c r="S14" s="185"/>
      <c r="T14" s="177"/>
    </row>
    <row r="15" spans="2:20" s="176" customFormat="1" x14ac:dyDescent="0.2">
      <c r="B15" s="455" t="s">
        <v>894</v>
      </c>
      <c r="C15" s="456" t="s">
        <v>205</v>
      </c>
      <c r="D15" s="465" t="s">
        <v>1166</v>
      </c>
      <c r="E15" s="188">
        <f t="shared" si="0"/>
        <v>3380.9830000000002</v>
      </c>
      <c r="F15" s="188"/>
      <c r="G15" s="187">
        <v>19940</v>
      </c>
      <c r="H15" s="187">
        <v>10680</v>
      </c>
      <c r="I15" s="187">
        <v>30620</v>
      </c>
      <c r="J15" s="477">
        <v>9.0556503833352604</v>
      </c>
      <c r="K15" s="185"/>
      <c r="L15" s="187"/>
      <c r="M15" s="187">
        <v>3460</v>
      </c>
      <c r="N15" s="477">
        <v>1.0227794697577597</v>
      </c>
      <c r="O15" s="185"/>
      <c r="P15" s="187"/>
      <c r="Q15" s="187">
        <v>34080</v>
      </c>
      <c r="R15" s="477">
        <v>10.07842985309302</v>
      </c>
      <c r="S15" s="185"/>
      <c r="T15" s="177"/>
    </row>
    <row r="16" spans="2:20" s="176" customFormat="1" x14ac:dyDescent="0.2">
      <c r="B16" s="455" t="s">
        <v>928</v>
      </c>
      <c r="C16" s="456" t="s">
        <v>239</v>
      </c>
      <c r="D16" s="465" t="s">
        <v>1128</v>
      </c>
      <c r="E16" s="188">
        <f t="shared" si="0"/>
        <v>3631.4820000000013</v>
      </c>
      <c r="F16" s="188"/>
      <c r="G16" s="187">
        <v>15910</v>
      </c>
      <c r="H16" s="187">
        <v>13620</v>
      </c>
      <c r="I16" s="187">
        <v>29530</v>
      </c>
      <c r="J16" s="477">
        <v>8.1319417251689501</v>
      </c>
      <c r="K16" s="185"/>
      <c r="L16" s="187"/>
      <c r="M16" s="187">
        <v>3130</v>
      </c>
      <c r="N16" s="477">
        <v>0.86135632780225779</v>
      </c>
      <c r="O16" s="185"/>
      <c r="P16" s="187"/>
      <c r="Q16" s="187">
        <v>32660</v>
      </c>
      <c r="R16" s="477">
        <v>8.9932980529712072</v>
      </c>
      <c r="S16" s="185"/>
      <c r="T16" s="177"/>
    </row>
    <row r="17" spans="2:20" s="176" customFormat="1" x14ac:dyDescent="0.2">
      <c r="B17" s="455" t="s">
        <v>996</v>
      </c>
      <c r="C17" s="456" t="s">
        <v>307</v>
      </c>
      <c r="D17" s="465" t="s">
        <v>1133</v>
      </c>
      <c r="E17" s="188">
        <f t="shared" si="0"/>
        <v>2308.9940000000001</v>
      </c>
      <c r="F17" s="188"/>
      <c r="G17" s="187">
        <v>7490</v>
      </c>
      <c r="H17" s="187">
        <v>10280</v>
      </c>
      <c r="I17" s="187">
        <v>17770</v>
      </c>
      <c r="J17" s="477">
        <v>7.6951261025364284</v>
      </c>
      <c r="K17" s="185"/>
      <c r="L17" s="187"/>
      <c r="M17" s="187">
        <v>1730</v>
      </c>
      <c r="N17" s="477">
        <v>0.74837786499228665</v>
      </c>
      <c r="O17" s="185"/>
      <c r="P17" s="187"/>
      <c r="Q17" s="187">
        <v>19500</v>
      </c>
      <c r="R17" s="477">
        <v>8.4435039675287147</v>
      </c>
      <c r="S17" s="185"/>
      <c r="T17" s="177"/>
    </row>
    <row r="18" spans="2:20" s="176" customFormat="1" x14ac:dyDescent="0.2">
      <c r="B18" s="210"/>
      <c r="C18" s="209"/>
      <c r="D18" s="209"/>
      <c r="E18" s="208"/>
      <c r="F18" s="208"/>
      <c r="G18" s="207"/>
      <c r="H18" s="207"/>
      <c r="I18" s="207"/>
      <c r="J18" s="206"/>
      <c r="K18" s="205"/>
      <c r="L18" s="207"/>
      <c r="M18" s="207"/>
      <c r="N18" s="206"/>
      <c r="O18" s="205"/>
      <c r="P18" s="207"/>
      <c r="Q18" s="207"/>
      <c r="R18" s="206"/>
      <c r="S18" s="205"/>
      <c r="T18" s="177"/>
    </row>
    <row r="19" spans="2:20" s="176" customFormat="1" x14ac:dyDescent="0.2">
      <c r="B19" s="190" t="s">
        <v>929</v>
      </c>
      <c r="C19" s="191" t="s">
        <v>240</v>
      </c>
      <c r="D19" s="457" t="str">
        <f>VLOOKUP(C19,'201617'!$B$26:$C$351,2,0)</f>
        <v>SE</v>
      </c>
      <c r="E19" s="188">
        <v>27.45</v>
      </c>
      <c r="F19" s="188"/>
      <c r="G19" s="187">
        <v>7</v>
      </c>
      <c r="H19" s="187">
        <v>54</v>
      </c>
      <c r="I19" s="187">
        <v>61</v>
      </c>
      <c r="J19" s="186">
        <v>2.2222222222222223</v>
      </c>
      <c r="K19" s="185" t="s">
        <v>11</v>
      </c>
      <c r="L19" s="185"/>
      <c r="M19" s="187">
        <v>1</v>
      </c>
      <c r="N19" s="186">
        <v>3.6429872495446269E-2</v>
      </c>
      <c r="O19" s="185" t="s">
        <v>11</v>
      </c>
      <c r="P19" s="188"/>
      <c r="Q19" s="187">
        <v>62</v>
      </c>
      <c r="R19" s="186">
        <v>2.2586520947176685</v>
      </c>
      <c r="S19" s="185" t="s">
        <v>11</v>
      </c>
      <c r="T19" s="177"/>
    </row>
    <row r="20" spans="2:20" s="176" customFormat="1" x14ac:dyDescent="0.2">
      <c r="B20" s="190" t="s">
        <v>713</v>
      </c>
      <c r="C20" s="191" t="s">
        <v>25</v>
      </c>
      <c r="D20" s="457" t="str">
        <f>VLOOKUP(C20,'201617'!$B$26:$C$351,2,0)</f>
        <v>NW</v>
      </c>
      <c r="E20" s="188">
        <v>42.594999999999999</v>
      </c>
      <c r="F20" s="188"/>
      <c r="G20" s="187">
        <v>16</v>
      </c>
      <c r="H20" s="187">
        <v>190</v>
      </c>
      <c r="I20" s="187">
        <v>206</v>
      </c>
      <c r="J20" s="186">
        <v>4.8362483859607934</v>
      </c>
      <c r="K20" s="185" t="s">
        <v>11</v>
      </c>
      <c r="L20" s="185"/>
      <c r="M20" s="187">
        <v>0</v>
      </c>
      <c r="N20" s="186">
        <v>0</v>
      </c>
      <c r="O20" s="185" t="s">
        <v>11</v>
      </c>
      <c r="P20" s="188"/>
      <c r="Q20" s="187">
        <v>206</v>
      </c>
      <c r="R20" s="186">
        <v>4.8362483859607934</v>
      </c>
      <c r="S20" s="185" t="s">
        <v>11</v>
      </c>
      <c r="T20" s="177"/>
    </row>
    <row r="21" spans="2:20" s="176" customFormat="1" x14ac:dyDescent="0.2">
      <c r="B21" s="190" t="s">
        <v>775</v>
      </c>
      <c r="C21" s="189" t="s">
        <v>87</v>
      </c>
      <c r="D21" s="467" t="str">
        <f>VLOOKUP(C21,'201617'!$B$26:$C$351,2,0)</f>
        <v>EM</v>
      </c>
      <c r="E21" s="188">
        <v>53.347000000000001</v>
      </c>
      <c r="F21" s="188"/>
      <c r="G21" s="187">
        <v>87</v>
      </c>
      <c r="H21" s="187">
        <v>24</v>
      </c>
      <c r="I21" s="187">
        <v>111</v>
      </c>
      <c r="J21" s="186">
        <v>2.0807168163158192</v>
      </c>
      <c r="K21" s="185" t="s">
        <v>11</v>
      </c>
      <c r="L21" s="185"/>
      <c r="M21" s="187">
        <v>223</v>
      </c>
      <c r="N21" s="186">
        <v>4.1801788291750235</v>
      </c>
      <c r="O21" s="185" t="s">
        <v>11</v>
      </c>
      <c r="P21" s="188"/>
      <c r="Q21" s="187">
        <v>334</v>
      </c>
      <c r="R21" s="186">
        <v>6.2608956454908427</v>
      </c>
      <c r="S21" s="185" t="s">
        <v>11</v>
      </c>
      <c r="T21" s="177"/>
    </row>
    <row r="22" spans="2:20" s="176" customFormat="1" x14ac:dyDescent="0.2">
      <c r="B22" s="190" t="s">
        <v>930</v>
      </c>
      <c r="C22" s="189" t="s">
        <v>241</v>
      </c>
      <c r="D22" s="467" t="str">
        <f>VLOOKUP(C22,'201617'!$B$26:$C$351,2,0)</f>
        <v>SE</v>
      </c>
      <c r="E22" s="188">
        <v>68.001000000000005</v>
      </c>
      <c r="F22" s="188"/>
      <c r="G22" s="187">
        <v>67</v>
      </c>
      <c r="H22" s="187">
        <v>0</v>
      </c>
      <c r="I22" s="187">
        <v>67</v>
      </c>
      <c r="J22" s="186">
        <v>0.9852796282407611</v>
      </c>
      <c r="K22" s="185" t="s">
        <v>11</v>
      </c>
      <c r="L22" s="185"/>
      <c r="M22" s="187">
        <v>390</v>
      </c>
      <c r="N22" s="186">
        <v>5.7352097763268182</v>
      </c>
      <c r="O22" s="185" t="s">
        <v>11</v>
      </c>
      <c r="P22" s="188"/>
      <c r="Q22" s="187">
        <v>457</v>
      </c>
      <c r="R22" s="186">
        <v>6.7204894045675792</v>
      </c>
      <c r="S22" s="185" t="s">
        <v>11</v>
      </c>
      <c r="T22" s="177"/>
    </row>
    <row r="23" spans="2:20" s="176" customFormat="1" x14ac:dyDescent="0.2">
      <c r="B23" s="190" t="s">
        <v>776</v>
      </c>
      <c r="C23" s="191" t="s">
        <v>88</v>
      </c>
      <c r="D23" s="457" t="str">
        <f>VLOOKUP(C23,'201617'!$B$26:$C$351,2,0)</f>
        <v>EM</v>
      </c>
      <c r="E23" s="188">
        <v>51.68</v>
      </c>
      <c r="F23" s="188"/>
      <c r="G23" s="187">
        <v>50</v>
      </c>
      <c r="H23" s="187">
        <v>29</v>
      </c>
      <c r="I23" s="187">
        <v>79</v>
      </c>
      <c r="J23" s="186">
        <v>1.5286377708978329</v>
      </c>
      <c r="K23" s="185" t="s">
        <v>11</v>
      </c>
      <c r="L23" s="185"/>
      <c r="M23" s="187">
        <v>38</v>
      </c>
      <c r="N23" s="186">
        <v>0.73529411764705888</v>
      </c>
      <c r="O23" s="185" t="s">
        <v>11</v>
      </c>
      <c r="P23" s="188"/>
      <c r="Q23" s="187">
        <v>117</v>
      </c>
      <c r="R23" s="186">
        <v>2.2639318885448918</v>
      </c>
      <c r="S23" s="185" t="s">
        <v>11</v>
      </c>
      <c r="T23" s="177"/>
    </row>
    <row r="24" spans="2:20" s="176" customFormat="1" x14ac:dyDescent="0.2">
      <c r="B24" s="190" t="s">
        <v>931</v>
      </c>
      <c r="C24" s="191" t="s">
        <v>242</v>
      </c>
      <c r="D24" s="457" t="str">
        <f>VLOOKUP(C24,'201617'!$B$26:$C$351,2,0)</f>
        <v>SE</v>
      </c>
      <c r="E24" s="188">
        <v>49.536000000000001</v>
      </c>
      <c r="F24" s="188"/>
      <c r="G24" s="187">
        <v>2320</v>
      </c>
      <c r="H24" s="187">
        <v>76</v>
      </c>
      <c r="I24" s="187">
        <v>2396</v>
      </c>
      <c r="J24" s="186">
        <v>48.368863049095609</v>
      </c>
      <c r="K24" s="185" t="s">
        <v>11</v>
      </c>
      <c r="L24" s="185"/>
      <c r="M24" s="187">
        <v>4</v>
      </c>
      <c r="N24" s="186">
        <v>8.0749354005167959E-2</v>
      </c>
      <c r="O24" s="185" t="s">
        <v>11</v>
      </c>
      <c r="P24" s="188"/>
      <c r="Q24" s="187">
        <v>2400</v>
      </c>
      <c r="R24" s="186">
        <v>48.449612403100772</v>
      </c>
      <c r="S24" s="185" t="s">
        <v>11</v>
      </c>
      <c r="T24" s="177"/>
    </row>
    <row r="25" spans="2:20" s="176" customFormat="1" x14ac:dyDescent="0.2">
      <c r="B25" s="190" t="s">
        <v>932</v>
      </c>
      <c r="C25" s="191" t="s">
        <v>243</v>
      </c>
      <c r="D25" s="457" t="str">
        <f>VLOOKUP(C25,'201617'!$B$26:$C$351,2,0)</f>
        <v>SE</v>
      </c>
      <c r="E25" s="188">
        <v>71.759</v>
      </c>
      <c r="F25" s="188"/>
      <c r="G25" s="187">
        <v>359</v>
      </c>
      <c r="H25" s="187">
        <v>12</v>
      </c>
      <c r="I25" s="187">
        <v>371</v>
      </c>
      <c r="J25" s="186">
        <v>5.170083195139286</v>
      </c>
      <c r="K25" s="185" t="s">
        <v>11</v>
      </c>
      <c r="L25" s="185"/>
      <c r="M25" s="187">
        <v>71</v>
      </c>
      <c r="N25" s="186">
        <v>0.98942292952800348</v>
      </c>
      <c r="O25" s="185" t="s">
        <v>11</v>
      </c>
      <c r="P25" s="188"/>
      <c r="Q25" s="187">
        <v>442</v>
      </c>
      <c r="R25" s="186">
        <v>6.1595061246672893</v>
      </c>
      <c r="S25" s="185" t="s">
        <v>11</v>
      </c>
      <c r="T25" s="177"/>
    </row>
    <row r="26" spans="2:20" s="176" customFormat="1" x14ac:dyDescent="0.2">
      <c r="B26" s="190" t="s">
        <v>847</v>
      </c>
      <c r="C26" s="191" t="s">
        <v>158</v>
      </c>
      <c r="D26" s="457" t="str">
        <f>VLOOKUP(C26,'201617'!$B$26:$C$351,2,0)</f>
        <v>EE</v>
      </c>
      <c r="E26" s="188">
        <v>38.014000000000003</v>
      </c>
      <c r="F26" s="188"/>
      <c r="G26" s="187">
        <v>141</v>
      </c>
      <c r="H26" s="187">
        <v>93</v>
      </c>
      <c r="I26" s="187">
        <v>234</v>
      </c>
      <c r="J26" s="186">
        <v>6.1556268743094646</v>
      </c>
      <c r="K26" s="185" t="s">
        <v>11</v>
      </c>
      <c r="L26" s="185"/>
      <c r="M26" s="187">
        <v>5</v>
      </c>
      <c r="N26" s="186">
        <v>0.13153048876729626</v>
      </c>
      <c r="O26" s="185" t="s">
        <v>11</v>
      </c>
      <c r="P26" s="188"/>
      <c r="Q26" s="187">
        <v>239</v>
      </c>
      <c r="R26" s="186">
        <v>6.2871573630767603</v>
      </c>
      <c r="S26" s="185" t="s">
        <v>11</v>
      </c>
      <c r="T26" s="177"/>
    </row>
    <row r="27" spans="2:20" s="176" customFormat="1" x14ac:dyDescent="0.2">
      <c r="B27" s="190" t="s">
        <v>895</v>
      </c>
      <c r="C27" s="191" t="s">
        <v>206</v>
      </c>
      <c r="D27" s="457" t="str">
        <f>VLOOKUP(C27,'201617'!$B$26:$C$351,2,0)</f>
        <v>L</v>
      </c>
      <c r="E27" s="188">
        <v>72.421999999999997</v>
      </c>
      <c r="F27" s="188"/>
      <c r="G27" s="187">
        <v>2376</v>
      </c>
      <c r="H27" s="187">
        <v>190</v>
      </c>
      <c r="I27" s="187">
        <v>2566</v>
      </c>
      <c r="J27" s="186">
        <v>35.431222556681675</v>
      </c>
      <c r="K27" s="185" t="s">
        <v>11</v>
      </c>
      <c r="L27" s="185"/>
      <c r="M27" s="187">
        <v>689</v>
      </c>
      <c r="N27" s="186">
        <v>9.5136836872773465</v>
      </c>
      <c r="O27" s="185" t="s">
        <v>11</v>
      </c>
      <c r="P27" s="188"/>
      <c r="Q27" s="187">
        <v>3255</v>
      </c>
      <c r="R27" s="186">
        <v>44.944906243959018</v>
      </c>
      <c r="S27" s="185" t="s">
        <v>11</v>
      </c>
      <c r="T27" s="177"/>
    </row>
    <row r="28" spans="2:20" s="176" customFormat="1" x14ac:dyDescent="0.2">
      <c r="B28" s="190" t="s">
        <v>896</v>
      </c>
      <c r="C28" s="191" t="s">
        <v>207</v>
      </c>
      <c r="D28" s="457" t="str">
        <f>VLOOKUP(C28,'201617'!$B$26:$C$351,2,0)</f>
        <v>L</v>
      </c>
      <c r="E28" s="188">
        <v>141.89400000000001</v>
      </c>
      <c r="F28" s="188"/>
      <c r="G28" s="187">
        <v>424</v>
      </c>
      <c r="H28" s="187">
        <v>470</v>
      </c>
      <c r="I28" s="187">
        <v>894</v>
      </c>
      <c r="J28" s="186">
        <v>6.3004778214723665</v>
      </c>
      <c r="K28" s="185" t="s">
        <v>11</v>
      </c>
      <c r="L28" s="185"/>
      <c r="M28" s="187">
        <v>123</v>
      </c>
      <c r="N28" s="186">
        <v>0.86684426402807724</v>
      </c>
      <c r="O28" s="185" t="s">
        <v>11</v>
      </c>
      <c r="P28" s="188"/>
      <c r="Q28" s="187">
        <v>1017</v>
      </c>
      <c r="R28" s="186">
        <v>7.1673220855004436</v>
      </c>
      <c r="S28" s="185" t="s">
        <v>11</v>
      </c>
      <c r="T28" s="177"/>
    </row>
    <row r="29" spans="2:20" s="176" customFormat="1" x14ac:dyDescent="0.2">
      <c r="B29" s="190" t="s">
        <v>753</v>
      </c>
      <c r="C29" s="191" t="s">
        <v>65</v>
      </c>
      <c r="D29" s="457" t="str">
        <f>VLOOKUP(C29,'201617'!$B$26:$C$351,2,0)</f>
        <v>YH</v>
      </c>
      <c r="E29" s="188">
        <v>102.617</v>
      </c>
      <c r="F29" s="188"/>
      <c r="G29" s="187">
        <v>417</v>
      </c>
      <c r="H29" s="187">
        <v>202</v>
      </c>
      <c r="I29" s="187">
        <v>619</v>
      </c>
      <c r="J29" s="186">
        <v>6.0321389243497663</v>
      </c>
      <c r="K29" s="185" t="s">
        <v>11</v>
      </c>
      <c r="L29" s="185"/>
      <c r="M29" s="187">
        <v>6</v>
      </c>
      <c r="N29" s="186">
        <v>5.8469844177865264E-2</v>
      </c>
      <c r="O29" s="185" t="s">
        <v>11</v>
      </c>
      <c r="P29" s="188"/>
      <c r="Q29" s="187">
        <v>625</v>
      </c>
      <c r="R29" s="186">
        <v>6.0906087685276313</v>
      </c>
      <c r="S29" s="185" t="s">
        <v>11</v>
      </c>
      <c r="T29" s="177"/>
    </row>
    <row r="30" spans="2:20" s="176" customFormat="1" x14ac:dyDescent="0.2">
      <c r="B30" s="190" t="s">
        <v>714</v>
      </c>
      <c r="C30" s="191" t="s">
        <v>26</v>
      </c>
      <c r="D30" s="457" t="str">
        <f>VLOOKUP(C30,'201617'!$B$26:$C$351,2,0)</f>
        <v>NW</v>
      </c>
      <c r="E30" s="188">
        <v>31.113</v>
      </c>
      <c r="F30" s="188"/>
      <c r="G30" s="187">
        <v>3</v>
      </c>
      <c r="H30" s="187">
        <v>246</v>
      </c>
      <c r="I30" s="187">
        <v>249</v>
      </c>
      <c r="J30" s="186">
        <v>8.0030855269501497</v>
      </c>
      <c r="K30" s="185" t="s">
        <v>11</v>
      </c>
      <c r="L30" s="185"/>
      <c r="M30" s="187">
        <v>1</v>
      </c>
      <c r="N30" s="186">
        <v>3.2140905730723493E-2</v>
      </c>
      <c r="O30" s="185" t="s">
        <v>11</v>
      </c>
      <c r="P30" s="188"/>
      <c r="Q30" s="187">
        <v>250</v>
      </c>
      <c r="R30" s="186">
        <v>8.0352264326808722</v>
      </c>
      <c r="S30" s="185" t="s">
        <v>11</v>
      </c>
      <c r="T30" s="177"/>
    </row>
    <row r="31" spans="2:20" s="176" customFormat="1" x14ac:dyDescent="0.2">
      <c r="B31" s="190" t="s">
        <v>848</v>
      </c>
      <c r="C31" s="189" t="s">
        <v>159</v>
      </c>
      <c r="D31" s="467" t="str">
        <f>VLOOKUP(C31,'201617'!$B$26:$C$351,2,0)</f>
        <v>EE</v>
      </c>
      <c r="E31" s="188">
        <v>74.239000000000004</v>
      </c>
      <c r="F31" s="188"/>
      <c r="G31" s="187">
        <v>739</v>
      </c>
      <c r="H31" s="187">
        <v>259</v>
      </c>
      <c r="I31" s="187">
        <v>998</v>
      </c>
      <c r="J31" s="186">
        <v>13.443069006856234</v>
      </c>
      <c r="K31" s="185" t="s">
        <v>11</v>
      </c>
      <c r="L31" s="185"/>
      <c r="M31" s="187">
        <v>0</v>
      </c>
      <c r="N31" s="186">
        <v>0</v>
      </c>
      <c r="O31" s="185" t="s">
        <v>11</v>
      </c>
      <c r="P31" s="188"/>
      <c r="Q31" s="187">
        <v>998</v>
      </c>
      <c r="R31" s="186">
        <v>13.443069006856234</v>
      </c>
      <c r="S31" s="185" t="s">
        <v>11</v>
      </c>
      <c r="T31" s="177"/>
    </row>
    <row r="32" spans="2:20" s="176" customFormat="1" x14ac:dyDescent="0.2">
      <c r="B32" s="190" t="s">
        <v>933</v>
      </c>
      <c r="C32" s="204" t="s">
        <v>244</v>
      </c>
      <c r="D32" s="468" t="str">
        <f>VLOOKUP(C32,'201617'!$B$26:$C$351,2,0)</f>
        <v>SE</v>
      </c>
      <c r="E32" s="188">
        <v>71.55</v>
      </c>
      <c r="F32" s="188"/>
      <c r="G32" s="187">
        <v>190</v>
      </c>
      <c r="H32" s="187">
        <v>0</v>
      </c>
      <c r="I32" s="187">
        <v>190</v>
      </c>
      <c r="J32" s="186">
        <v>2.6554856743535988</v>
      </c>
      <c r="K32" s="185" t="s">
        <v>11</v>
      </c>
      <c r="L32" s="185"/>
      <c r="M32" s="187">
        <v>433</v>
      </c>
      <c r="N32" s="186">
        <v>6.051712089447939</v>
      </c>
      <c r="O32" s="185" t="s">
        <v>11</v>
      </c>
      <c r="P32" s="188"/>
      <c r="Q32" s="187">
        <v>623</v>
      </c>
      <c r="R32" s="186">
        <v>8.7071977638015383</v>
      </c>
      <c r="S32" s="185" t="s">
        <v>11</v>
      </c>
      <c r="T32" s="177"/>
    </row>
    <row r="33" spans="2:20" s="176" customFormat="1" x14ac:dyDescent="0.2">
      <c r="B33" s="190" t="s">
        <v>777</v>
      </c>
      <c r="C33" s="191" t="s">
        <v>89</v>
      </c>
      <c r="D33" s="457" t="str">
        <f>VLOOKUP(C33,'201617'!$B$26:$C$351,2,0)</f>
        <v>EM</v>
      </c>
      <c r="E33" s="188">
        <v>48.277999999999999</v>
      </c>
      <c r="F33" s="188"/>
      <c r="G33" s="187">
        <v>85</v>
      </c>
      <c r="H33" s="187">
        <v>32</v>
      </c>
      <c r="I33" s="187">
        <v>117</v>
      </c>
      <c r="J33" s="186">
        <v>2.4234641037325488</v>
      </c>
      <c r="K33" s="185" t="s">
        <v>11</v>
      </c>
      <c r="L33" s="185"/>
      <c r="M33" s="187">
        <v>3</v>
      </c>
      <c r="N33" s="186">
        <v>6.2140105223911515E-2</v>
      </c>
      <c r="O33" s="185" t="s">
        <v>11</v>
      </c>
      <c r="P33" s="188"/>
      <c r="Q33" s="187">
        <v>120</v>
      </c>
      <c r="R33" s="186">
        <v>2.4856042089564605</v>
      </c>
      <c r="S33" s="185" t="s">
        <v>11</v>
      </c>
      <c r="T33" s="177"/>
    </row>
    <row r="34" spans="2:20" s="176" customFormat="1" x14ac:dyDescent="0.2">
      <c r="B34" s="190" t="s">
        <v>997</v>
      </c>
      <c r="C34" s="191" t="s">
        <v>308</v>
      </c>
      <c r="D34" s="457" t="str">
        <f>VLOOKUP(C34,'201617'!$B$26:$C$351,2,0)</f>
        <v>SW</v>
      </c>
      <c r="E34" s="188">
        <v>74.105999999999995</v>
      </c>
      <c r="F34" s="188"/>
      <c r="G34" s="187">
        <v>218</v>
      </c>
      <c r="H34" s="187">
        <v>304</v>
      </c>
      <c r="I34" s="187">
        <v>522</v>
      </c>
      <c r="J34" s="186">
        <v>7.0439640514938064</v>
      </c>
      <c r="K34" s="185" t="s">
        <v>11</v>
      </c>
      <c r="L34" s="188"/>
      <c r="M34" s="187">
        <v>6</v>
      </c>
      <c r="N34" s="186">
        <v>8.0965104040158692E-2</v>
      </c>
      <c r="O34" s="185" t="s">
        <v>11</v>
      </c>
      <c r="P34" s="188"/>
      <c r="Q34" s="187">
        <v>528</v>
      </c>
      <c r="R34" s="186">
        <v>7.1249291555339651</v>
      </c>
      <c r="S34" s="185" t="s">
        <v>11</v>
      </c>
      <c r="T34" s="177"/>
    </row>
    <row r="35" spans="2:20" s="176" customFormat="1" x14ac:dyDescent="0.2">
      <c r="B35" s="190" t="s">
        <v>849</v>
      </c>
      <c r="C35" s="191" t="s">
        <v>160</v>
      </c>
      <c r="D35" s="457" t="str">
        <f>VLOOKUP(C35,'201617'!$B$26:$C$351,2,0)</f>
        <v>EE</v>
      </c>
      <c r="E35" s="188">
        <v>65.61</v>
      </c>
      <c r="F35" s="188"/>
      <c r="G35" s="187">
        <v>247</v>
      </c>
      <c r="H35" s="187">
        <v>149</v>
      </c>
      <c r="I35" s="187">
        <v>396</v>
      </c>
      <c r="J35" s="186">
        <v>6.0356652949245539</v>
      </c>
      <c r="K35" s="185" t="s">
        <v>11</v>
      </c>
      <c r="L35" s="188"/>
      <c r="M35" s="187">
        <v>9</v>
      </c>
      <c r="N35" s="186">
        <v>0.13717421124828533</v>
      </c>
      <c r="O35" s="185" t="s">
        <v>11</v>
      </c>
      <c r="P35" s="188"/>
      <c r="Q35" s="187">
        <v>405</v>
      </c>
      <c r="R35" s="186">
        <v>6.1728395061728394</v>
      </c>
      <c r="S35" s="185" t="s">
        <v>11</v>
      </c>
      <c r="T35" s="177"/>
    </row>
    <row r="36" spans="2:20" s="176" customFormat="1" x14ac:dyDescent="0.2">
      <c r="B36" s="190" t="s">
        <v>897</v>
      </c>
      <c r="C36" s="191" t="s">
        <v>208</v>
      </c>
      <c r="D36" s="457" t="str">
        <f>VLOOKUP(C36,'201617'!$B$26:$C$351,2,0)</f>
        <v>L</v>
      </c>
      <c r="E36" s="188">
        <v>94.147999999999996</v>
      </c>
      <c r="F36" s="188"/>
      <c r="G36" s="187">
        <v>262</v>
      </c>
      <c r="H36" s="187">
        <v>0</v>
      </c>
      <c r="I36" s="187">
        <v>262</v>
      </c>
      <c r="J36" s="186">
        <v>2.7828525300590559</v>
      </c>
      <c r="K36" s="185" t="s">
        <v>11</v>
      </c>
      <c r="L36" s="185"/>
      <c r="M36" s="187">
        <v>58</v>
      </c>
      <c r="N36" s="186">
        <v>0.61605132344818803</v>
      </c>
      <c r="O36" s="185" t="s">
        <v>11</v>
      </c>
      <c r="P36" s="188"/>
      <c r="Q36" s="187">
        <v>320</v>
      </c>
      <c r="R36" s="186">
        <v>3.3989038535072442</v>
      </c>
      <c r="S36" s="185" t="s">
        <v>11</v>
      </c>
      <c r="T36" s="177"/>
    </row>
    <row r="37" spans="2:20" s="176" customFormat="1" x14ac:dyDescent="0.2">
      <c r="B37" s="190" t="s">
        <v>816</v>
      </c>
      <c r="C37" s="191" t="s">
        <v>128</v>
      </c>
      <c r="D37" s="457" t="str">
        <f>VLOOKUP(C37,'201617'!$B$26:$C$351,2,0)</f>
        <v>WM</v>
      </c>
      <c r="E37" s="188">
        <v>418.84500000000003</v>
      </c>
      <c r="F37" s="188"/>
      <c r="G37" s="187">
        <v>4764</v>
      </c>
      <c r="H37" s="187">
        <v>5818</v>
      </c>
      <c r="I37" s="187">
        <v>10582</v>
      </c>
      <c r="J37" s="186">
        <v>25.264716064415236</v>
      </c>
      <c r="K37" s="185" t="s">
        <v>11</v>
      </c>
      <c r="L37" s="185"/>
      <c r="M37" s="187">
        <v>130</v>
      </c>
      <c r="N37" s="186">
        <v>0.31037734722868837</v>
      </c>
      <c r="O37" s="185" t="s">
        <v>11</v>
      </c>
      <c r="P37" s="188"/>
      <c r="Q37" s="187">
        <v>10712</v>
      </c>
      <c r="R37" s="186">
        <v>25.575093411643923</v>
      </c>
      <c r="S37" s="185" t="s">
        <v>11</v>
      </c>
      <c r="T37" s="177"/>
    </row>
    <row r="38" spans="2:20" s="176" customFormat="1" x14ac:dyDescent="0.2">
      <c r="B38" s="190" t="s">
        <v>778</v>
      </c>
      <c r="C38" s="191" t="s">
        <v>90</v>
      </c>
      <c r="D38" s="457" t="str">
        <f>VLOOKUP(C38,'201617'!$B$26:$C$351,2,0)</f>
        <v>EM</v>
      </c>
      <c r="E38" s="188">
        <v>39.323999999999998</v>
      </c>
      <c r="F38" s="188"/>
      <c r="G38" s="187">
        <v>86</v>
      </c>
      <c r="H38" s="187">
        <v>22</v>
      </c>
      <c r="I38" s="187">
        <v>108</v>
      </c>
      <c r="J38" s="186">
        <v>2.7464144034177602</v>
      </c>
      <c r="K38" s="185" t="s">
        <v>11</v>
      </c>
      <c r="L38" s="185"/>
      <c r="M38" s="187">
        <v>97</v>
      </c>
      <c r="N38" s="186">
        <v>2.4666870104770626</v>
      </c>
      <c r="O38" s="185" t="s">
        <v>11</v>
      </c>
      <c r="P38" s="188"/>
      <c r="Q38" s="187">
        <v>205</v>
      </c>
      <c r="R38" s="186">
        <v>5.2131014138948224</v>
      </c>
      <c r="S38" s="185" t="s">
        <v>11</v>
      </c>
      <c r="T38" s="177"/>
    </row>
    <row r="39" spans="2:20" s="176" customFormat="1" x14ac:dyDescent="0.2">
      <c r="B39" s="190" t="s">
        <v>715</v>
      </c>
      <c r="C39" s="189" t="s">
        <v>27</v>
      </c>
      <c r="D39" s="467" t="str">
        <f>VLOOKUP(C39,'201617'!$B$26:$C$351,2,0)</f>
        <v>NW</v>
      </c>
      <c r="E39" s="188">
        <v>57.734000000000002</v>
      </c>
      <c r="F39" s="188"/>
      <c r="G39" s="187">
        <v>81</v>
      </c>
      <c r="H39" s="187">
        <v>392</v>
      </c>
      <c r="I39" s="187">
        <v>473</v>
      </c>
      <c r="J39" s="186">
        <v>8.1927460421935088</v>
      </c>
      <c r="K39" s="185" t="s">
        <v>11</v>
      </c>
      <c r="L39" s="188"/>
      <c r="M39" s="187">
        <v>9</v>
      </c>
      <c r="N39" s="186">
        <v>0.15588734541171578</v>
      </c>
      <c r="O39" s="185" t="s">
        <v>11</v>
      </c>
      <c r="P39" s="188"/>
      <c r="Q39" s="187">
        <v>482</v>
      </c>
      <c r="R39" s="186">
        <v>8.3486333876052239</v>
      </c>
      <c r="S39" s="185" t="s">
        <v>11</v>
      </c>
      <c r="T39" s="177"/>
    </row>
    <row r="40" spans="2:20" s="176" customFormat="1" x14ac:dyDescent="0.2">
      <c r="B40" s="190" t="s">
        <v>716</v>
      </c>
      <c r="C40" s="189" t="s">
        <v>28</v>
      </c>
      <c r="D40" s="467" t="str">
        <f>VLOOKUP(C40,'201617'!$B$26:$C$351,2,0)</f>
        <v>NW</v>
      </c>
      <c r="E40" s="188">
        <v>64.353999999999999</v>
      </c>
      <c r="F40" s="188"/>
      <c r="G40" s="187">
        <v>226</v>
      </c>
      <c r="H40" s="187">
        <v>211</v>
      </c>
      <c r="I40" s="187">
        <v>437</v>
      </c>
      <c r="J40" s="186">
        <v>6.7905646890636167</v>
      </c>
      <c r="K40" s="185" t="s">
        <v>11</v>
      </c>
      <c r="L40" s="188"/>
      <c r="M40" s="187">
        <v>126</v>
      </c>
      <c r="N40" s="186">
        <v>1.9579202535972899</v>
      </c>
      <c r="O40" s="185" t="s">
        <v>11</v>
      </c>
      <c r="P40" s="188"/>
      <c r="Q40" s="187">
        <v>563</v>
      </c>
      <c r="R40" s="186">
        <v>8.748484942660907</v>
      </c>
      <c r="S40" s="185" t="s">
        <v>11</v>
      </c>
      <c r="T40" s="177"/>
    </row>
    <row r="41" spans="2:20" s="176" customFormat="1" x14ac:dyDescent="0.2">
      <c r="B41" s="197" t="s">
        <v>779</v>
      </c>
      <c r="C41" s="203" t="s">
        <v>91</v>
      </c>
      <c r="D41" s="469" t="str">
        <f>VLOOKUP(C41,'201617'!$B$26:$C$351,2,0)</f>
        <v>EM</v>
      </c>
      <c r="E41" s="195">
        <v>33.241</v>
      </c>
      <c r="F41" s="195"/>
      <c r="G41" s="194">
        <v>233</v>
      </c>
      <c r="H41" s="194">
        <v>434</v>
      </c>
      <c r="I41" s="194">
        <v>667</v>
      </c>
      <c r="J41" s="193">
        <v>20.065581661201527</v>
      </c>
      <c r="K41" s="192">
        <v>1</v>
      </c>
      <c r="L41" s="192"/>
      <c r="M41" s="194">
        <v>49</v>
      </c>
      <c r="N41" s="193">
        <v>1.4740832104930659</v>
      </c>
      <c r="O41" s="192">
        <v>1</v>
      </c>
      <c r="P41" s="195"/>
      <c r="Q41" s="194">
        <v>716</v>
      </c>
      <c r="R41" s="193">
        <v>21.539664871694594</v>
      </c>
      <c r="S41" s="192">
        <v>1</v>
      </c>
      <c r="T41" s="177"/>
    </row>
    <row r="42" spans="2:20" s="176" customFormat="1" x14ac:dyDescent="0.2">
      <c r="B42" s="190" t="s">
        <v>717</v>
      </c>
      <c r="C42" s="189" t="s">
        <v>29</v>
      </c>
      <c r="D42" s="467" t="str">
        <f>VLOOKUP(C42,'201617'!$B$26:$C$351,2,0)</f>
        <v>NW</v>
      </c>
      <c r="E42" s="188">
        <v>117.985</v>
      </c>
      <c r="F42" s="188"/>
      <c r="G42" s="187">
        <v>492</v>
      </c>
      <c r="H42" s="187">
        <v>415</v>
      </c>
      <c r="I42" s="187">
        <v>907</v>
      </c>
      <c r="J42" s="186">
        <v>7.6874178921049285</v>
      </c>
      <c r="K42" s="185" t="s">
        <v>11</v>
      </c>
      <c r="L42" s="185"/>
      <c r="M42" s="187">
        <v>356</v>
      </c>
      <c r="N42" s="186">
        <v>3.0173327117853965</v>
      </c>
      <c r="O42" s="185" t="s">
        <v>11</v>
      </c>
      <c r="P42" s="188"/>
      <c r="Q42" s="187">
        <v>1263</v>
      </c>
      <c r="R42" s="186">
        <v>10.704750603890325</v>
      </c>
      <c r="S42" s="185" t="s">
        <v>11</v>
      </c>
      <c r="T42" s="177"/>
    </row>
    <row r="43" spans="2:20" s="176" customFormat="1" x14ac:dyDescent="0.2">
      <c r="B43" s="190" t="s">
        <v>780</v>
      </c>
      <c r="C43" s="191" t="s">
        <v>92</v>
      </c>
      <c r="D43" s="457" t="str">
        <f>VLOOKUP(C43,'201617'!$B$26:$C$351,2,0)</f>
        <v>EM</v>
      </c>
      <c r="E43" s="188">
        <v>27.648</v>
      </c>
      <c r="F43" s="188"/>
      <c r="G43" s="187">
        <v>31</v>
      </c>
      <c r="H43" s="187">
        <v>20</v>
      </c>
      <c r="I43" s="187">
        <v>51</v>
      </c>
      <c r="J43" s="186">
        <v>1.8446180555555556</v>
      </c>
      <c r="K43" s="185" t="s">
        <v>11</v>
      </c>
      <c r="L43" s="185"/>
      <c r="M43" s="187">
        <v>72</v>
      </c>
      <c r="N43" s="186">
        <v>2.6041666666666665</v>
      </c>
      <c r="O43" s="185" t="s">
        <v>11</v>
      </c>
      <c r="P43" s="188"/>
      <c r="Q43" s="187">
        <v>123</v>
      </c>
      <c r="R43" s="186">
        <v>4.4487847222222223</v>
      </c>
      <c r="S43" s="185" t="s">
        <v>11</v>
      </c>
      <c r="T43" s="177"/>
    </row>
    <row r="44" spans="2:20" s="176" customFormat="1" x14ac:dyDescent="0.2">
      <c r="B44" s="190" t="s">
        <v>998</v>
      </c>
      <c r="C44" s="191" t="s">
        <v>309</v>
      </c>
      <c r="D44" s="457" t="str">
        <f>VLOOKUP(C44,'201617'!$B$26:$C$351,2,0)</f>
        <v>SW</v>
      </c>
      <c r="E44" s="188">
        <v>84.486999999999995</v>
      </c>
      <c r="F44" s="188"/>
      <c r="G44" s="187">
        <v>106</v>
      </c>
      <c r="H44" s="187">
        <v>515</v>
      </c>
      <c r="I44" s="187">
        <v>621</v>
      </c>
      <c r="J44" s="186">
        <v>7.3502432326866858</v>
      </c>
      <c r="K44" s="185" t="s">
        <v>11</v>
      </c>
      <c r="L44" s="188"/>
      <c r="M44" s="187">
        <v>96</v>
      </c>
      <c r="N44" s="186">
        <v>1.1362694852462509</v>
      </c>
      <c r="O44" s="185" t="s">
        <v>11</v>
      </c>
      <c r="P44" s="188"/>
      <c r="Q44" s="187">
        <v>717</v>
      </c>
      <c r="R44" s="186">
        <v>8.4865127179329374</v>
      </c>
      <c r="S44" s="185" t="s">
        <v>11</v>
      </c>
      <c r="T44" s="177"/>
    </row>
    <row r="45" spans="2:20" s="176" customFormat="1" x14ac:dyDescent="0.2">
      <c r="B45" s="190" t="s">
        <v>934</v>
      </c>
      <c r="C45" s="191" t="s">
        <v>245</v>
      </c>
      <c r="D45" s="457" t="str">
        <f>VLOOKUP(C45,'201617'!$B$26:$C$351,2,0)</f>
        <v>SE</v>
      </c>
      <c r="E45" s="188">
        <v>47.404000000000003</v>
      </c>
      <c r="F45" s="188"/>
      <c r="G45" s="187">
        <v>39</v>
      </c>
      <c r="H45" s="187">
        <v>110</v>
      </c>
      <c r="I45" s="187">
        <v>149</v>
      </c>
      <c r="J45" s="186">
        <v>3.1431946671166986</v>
      </c>
      <c r="K45" s="185" t="s">
        <v>11</v>
      </c>
      <c r="L45" s="188"/>
      <c r="M45" s="187">
        <v>87</v>
      </c>
      <c r="N45" s="186">
        <v>1.8352881613365959</v>
      </c>
      <c r="O45" s="185" t="s">
        <v>11</v>
      </c>
      <c r="P45" s="188"/>
      <c r="Q45" s="187">
        <v>236</v>
      </c>
      <c r="R45" s="186">
        <v>4.9784828284532949</v>
      </c>
      <c r="S45" s="185" t="s">
        <v>11</v>
      </c>
      <c r="T45" s="177"/>
    </row>
    <row r="46" spans="2:20" s="176" customFormat="1" x14ac:dyDescent="0.2">
      <c r="B46" s="190" t="s">
        <v>754</v>
      </c>
      <c r="C46" s="191" t="s">
        <v>66</v>
      </c>
      <c r="D46" s="457" t="str">
        <f>VLOOKUP(C46,'201617'!$B$26:$C$351,2,0)</f>
        <v>YH</v>
      </c>
      <c r="E46" s="188">
        <v>202.11500000000001</v>
      </c>
      <c r="F46" s="188"/>
      <c r="G46" s="187">
        <v>560</v>
      </c>
      <c r="H46" s="187">
        <v>0</v>
      </c>
      <c r="I46" s="187">
        <v>560</v>
      </c>
      <c r="J46" s="186">
        <v>2.7706998490958115</v>
      </c>
      <c r="K46" s="185" t="s">
        <v>11</v>
      </c>
      <c r="L46" s="185"/>
      <c r="M46" s="187">
        <v>1933</v>
      </c>
      <c r="N46" s="186">
        <v>9.5638621576825074</v>
      </c>
      <c r="O46" s="185" t="s">
        <v>11</v>
      </c>
      <c r="P46" s="188"/>
      <c r="Q46" s="187">
        <v>2493</v>
      </c>
      <c r="R46" s="186">
        <v>12.334562006778318</v>
      </c>
      <c r="S46" s="185" t="s">
        <v>11</v>
      </c>
      <c r="T46" s="177"/>
    </row>
    <row r="47" spans="2:20" s="176" customFormat="1" x14ac:dyDescent="0.2">
      <c r="B47" s="190" t="s">
        <v>850</v>
      </c>
      <c r="C47" s="189" t="s">
        <v>161</v>
      </c>
      <c r="D47" s="467" t="str">
        <f>VLOOKUP(C47,'201617'!$B$26:$C$351,2,0)</f>
        <v>EE</v>
      </c>
      <c r="E47" s="188">
        <v>62.551000000000002</v>
      </c>
      <c r="F47" s="188"/>
      <c r="G47" s="187">
        <v>61</v>
      </c>
      <c r="H47" s="187">
        <v>209</v>
      </c>
      <c r="I47" s="187">
        <v>270</v>
      </c>
      <c r="J47" s="186">
        <v>4.3164777541526114</v>
      </c>
      <c r="K47" s="185" t="s">
        <v>11</v>
      </c>
      <c r="L47" s="185"/>
      <c r="M47" s="187">
        <v>35</v>
      </c>
      <c r="N47" s="186">
        <v>0.55954341257533846</v>
      </c>
      <c r="O47" s="185" t="s">
        <v>11</v>
      </c>
      <c r="P47" s="188"/>
      <c r="Q47" s="187">
        <v>305</v>
      </c>
      <c r="R47" s="186">
        <v>4.8760211667279503</v>
      </c>
      <c r="S47" s="185" t="s">
        <v>11</v>
      </c>
      <c r="T47" s="177"/>
    </row>
    <row r="48" spans="2:20" s="176" customFormat="1" x14ac:dyDescent="0.2">
      <c r="B48" s="197" t="s">
        <v>851</v>
      </c>
      <c r="C48" s="196" t="s">
        <v>162</v>
      </c>
      <c r="D48" s="470" t="str">
        <f>VLOOKUP(C48,'201617'!$B$26:$C$351,2,0)</f>
        <v>EE</v>
      </c>
      <c r="E48" s="195">
        <v>55.793999999999997</v>
      </c>
      <c r="F48" s="195"/>
      <c r="G48" s="194">
        <v>93</v>
      </c>
      <c r="H48" s="194">
        <v>133</v>
      </c>
      <c r="I48" s="194">
        <v>226</v>
      </c>
      <c r="J48" s="193">
        <v>4.0506147614438834</v>
      </c>
      <c r="K48" s="192">
        <v>1</v>
      </c>
      <c r="L48" s="192"/>
      <c r="M48" s="194">
        <v>45</v>
      </c>
      <c r="N48" s="193">
        <v>0.80653833745564041</v>
      </c>
      <c r="O48" s="192">
        <v>1</v>
      </c>
      <c r="P48" s="195"/>
      <c r="Q48" s="194">
        <v>271</v>
      </c>
      <c r="R48" s="193">
        <v>4.8571530988995235</v>
      </c>
      <c r="S48" s="192">
        <v>1</v>
      </c>
      <c r="T48" s="177"/>
    </row>
    <row r="49" spans="2:20" s="176" customFormat="1" x14ac:dyDescent="0.2">
      <c r="B49" s="190" t="s">
        <v>898</v>
      </c>
      <c r="C49" s="191" t="s">
        <v>209</v>
      </c>
      <c r="D49" s="457" t="str">
        <f>VLOOKUP(C49,'201617'!$B$26:$C$351,2,0)</f>
        <v>L</v>
      </c>
      <c r="E49" s="188">
        <v>113.946</v>
      </c>
      <c r="F49" s="188"/>
      <c r="G49" s="187">
        <v>389</v>
      </c>
      <c r="H49" s="187">
        <v>69</v>
      </c>
      <c r="I49" s="187">
        <v>458</v>
      </c>
      <c r="J49" s="186">
        <v>4.0194478086110967</v>
      </c>
      <c r="K49" s="185" t="s">
        <v>11</v>
      </c>
      <c r="L49" s="185"/>
      <c r="M49" s="187">
        <v>0</v>
      </c>
      <c r="N49" s="186">
        <v>0</v>
      </c>
      <c r="O49" s="185" t="s">
        <v>11</v>
      </c>
      <c r="P49" s="188"/>
      <c r="Q49" s="187">
        <v>458</v>
      </c>
      <c r="R49" s="186">
        <v>4.0194478086110967</v>
      </c>
      <c r="S49" s="185" t="s">
        <v>11</v>
      </c>
      <c r="T49" s="177"/>
    </row>
    <row r="50" spans="2:20" s="176" customFormat="1" x14ac:dyDescent="0.2">
      <c r="B50" s="190" t="s">
        <v>852</v>
      </c>
      <c r="C50" s="189" t="s">
        <v>163</v>
      </c>
      <c r="D50" s="467" t="str">
        <f>VLOOKUP(C50,'201617'!$B$26:$C$351,2,0)</f>
        <v>EE</v>
      </c>
      <c r="E50" s="188">
        <v>31.193999999999999</v>
      </c>
      <c r="F50" s="188"/>
      <c r="G50" s="187">
        <v>17</v>
      </c>
      <c r="H50" s="187">
        <v>21</v>
      </c>
      <c r="I50" s="187">
        <v>38</v>
      </c>
      <c r="J50" s="186">
        <v>1.2181829839071616</v>
      </c>
      <c r="K50" s="185" t="s">
        <v>11</v>
      </c>
      <c r="L50" s="185"/>
      <c r="M50" s="187">
        <v>9</v>
      </c>
      <c r="N50" s="186">
        <v>0.28851702250432776</v>
      </c>
      <c r="O50" s="185" t="s">
        <v>11</v>
      </c>
      <c r="P50" s="188"/>
      <c r="Q50" s="187">
        <v>47</v>
      </c>
      <c r="R50" s="186">
        <v>1.5067000064114895</v>
      </c>
      <c r="S50" s="185" t="s">
        <v>11</v>
      </c>
      <c r="T50" s="177"/>
    </row>
    <row r="51" spans="2:20" s="176" customFormat="1" x14ac:dyDescent="0.2">
      <c r="B51" s="190" t="s">
        <v>935</v>
      </c>
      <c r="C51" s="191" t="s">
        <v>246</v>
      </c>
      <c r="D51" s="457" t="str">
        <f>VLOOKUP(C51,'201617'!$B$26:$C$351,2,0)</f>
        <v>SE</v>
      </c>
      <c r="E51" s="188">
        <v>123.55800000000001</v>
      </c>
      <c r="F51" s="188"/>
      <c r="G51" s="187">
        <v>1543</v>
      </c>
      <c r="H51" s="187">
        <v>1267</v>
      </c>
      <c r="I51" s="187">
        <v>2810</v>
      </c>
      <c r="J51" s="186">
        <v>22.742355816701465</v>
      </c>
      <c r="K51" s="185" t="s">
        <v>11</v>
      </c>
      <c r="L51" s="188"/>
      <c r="M51" s="187">
        <v>174</v>
      </c>
      <c r="N51" s="186">
        <v>1.4082455203224395</v>
      </c>
      <c r="O51" s="185" t="s">
        <v>11</v>
      </c>
      <c r="P51" s="188"/>
      <c r="Q51" s="187">
        <v>2984</v>
      </c>
      <c r="R51" s="186">
        <v>24.150601337023907</v>
      </c>
      <c r="S51" s="185" t="s">
        <v>11</v>
      </c>
      <c r="T51" s="177"/>
    </row>
    <row r="52" spans="2:20" s="176" customFormat="1" x14ac:dyDescent="0.2">
      <c r="B52" s="190" t="s">
        <v>999</v>
      </c>
      <c r="C52" s="191" t="s">
        <v>310</v>
      </c>
      <c r="D52" s="457" t="str">
        <f>VLOOKUP(C52,'201617'!$B$26:$C$351,2,0)</f>
        <v>SW</v>
      </c>
      <c r="E52" s="188">
        <v>185.61799999999999</v>
      </c>
      <c r="F52" s="188"/>
      <c r="G52" s="187">
        <v>3010</v>
      </c>
      <c r="H52" s="187">
        <v>1446</v>
      </c>
      <c r="I52" s="187">
        <v>4456</v>
      </c>
      <c r="J52" s="186">
        <v>24.00629249318493</v>
      </c>
      <c r="K52" s="185" t="s">
        <v>11</v>
      </c>
      <c r="L52" s="188"/>
      <c r="M52" s="187">
        <v>4</v>
      </c>
      <c r="N52" s="186">
        <v>2.154963419495954E-2</v>
      </c>
      <c r="O52" s="185" t="s">
        <v>11</v>
      </c>
      <c r="P52" s="188"/>
      <c r="Q52" s="187">
        <v>4460</v>
      </c>
      <c r="R52" s="186">
        <v>24.027842127379888</v>
      </c>
      <c r="S52" s="185" t="s">
        <v>11</v>
      </c>
      <c r="T52" s="177"/>
    </row>
    <row r="53" spans="2:20" s="176" customFormat="1" x14ac:dyDescent="0.2">
      <c r="B53" s="190" t="s">
        <v>853</v>
      </c>
      <c r="C53" s="191" t="s">
        <v>164</v>
      </c>
      <c r="D53" s="457" t="str">
        <f>VLOOKUP(C53,'201617'!$B$26:$C$351,2,0)</f>
        <v>EE</v>
      </c>
      <c r="E53" s="188">
        <v>54.13</v>
      </c>
      <c r="F53" s="188"/>
      <c r="G53" s="187">
        <v>84</v>
      </c>
      <c r="H53" s="187">
        <v>345</v>
      </c>
      <c r="I53" s="187">
        <v>429</v>
      </c>
      <c r="J53" s="186">
        <v>7.9253648623683723</v>
      </c>
      <c r="K53" s="185" t="s">
        <v>11</v>
      </c>
      <c r="L53" s="185"/>
      <c r="M53" s="187">
        <v>0</v>
      </c>
      <c r="N53" s="186">
        <v>0</v>
      </c>
      <c r="O53" s="185" t="s">
        <v>11</v>
      </c>
      <c r="P53" s="188"/>
      <c r="Q53" s="187">
        <v>429</v>
      </c>
      <c r="R53" s="186">
        <v>7.9253648623683723</v>
      </c>
      <c r="S53" s="185" t="s">
        <v>11</v>
      </c>
      <c r="T53" s="177"/>
    </row>
    <row r="54" spans="2:20" s="176" customFormat="1" x14ac:dyDescent="0.2">
      <c r="B54" s="190" t="s">
        <v>899</v>
      </c>
      <c r="C54" s="191" t="s">
        <v>210</v>
      </c>
      <c r="D54" s="457" t="str">
        <f>VLOOKUP(C54,'201617'!$B$26:$C$351,2,0)</f>
        <v>L</v>
      </c>
      <c r="E54" s="188">
        <v>133.988</v>
      </c>
      <c r="F54" s="188"/>
      <c r="G54" s="187">
        <v>1069</v>
      </c>
      <c r="H54" s="187">
        <v>603</v>
      </c>
      <c r="I54" s="187">
        <v>1672</v>
      </c>
      <c r="J54" s="186">
        <v>12.478729438457176</v>
      </c>
      <c r="K54" s="185" t="s">
        <v>11</v>
      </c>
      <c r="L54" s="185"/>
      <c r="M54" s="187">
        <v>285</v>
      </c>
      <c r="N54" s="186">
        <v>2.1270561542824731</v>
      </c>
      <c r="O54" s="185" t="s">
        <v>11</v>
      </c>
      <c r="P54" s="188"/>
      <c r="Q54" s="187">
        <v>1957</v>
      </c>
      <c r="R54" s="186">
        <v>14.605785592739648</v>
      </c>
      <c r="S54" s="185" t="s">
        <v>11</v>
      </c>
      <c r="T54" s="177"/>
    </row>
    <row r="55" spans="2:20" s="176" customFormat="1" x14ac:dyDescent="0.2">
      <c r="B55" s="190" t="s">
        <v>817</v>
      </c>
      <c r="C55" s="191" t="s">
        <v>129</v>
      </c>
      <c r="D55" s="457" t="str">
        <f>VLOOKUP(C55,'201617'!$B$26:$C$351,2,0)</f>
        <v>WM</v>
      </c>
      <c r="E55" s="188">
        <v>38.822000000000003</v>
      </c>
      <c r="F55" s="188"/>
      <c r="G55" s="187">
        <v>67</v>
      </c>
      <c r="H55" s="187">
        <v>159</v>
      </c>
      <c r="I55" s="187">
        <v>226</v>
      </c>
      <c r="J55" s="186">
        <v>5.8214414507238157</v>
      </c>
      <c r="K55" s="185" t="s">
        <v>11</v>
      </c>
      <c r="L55" s="185"/>
      <c r="M55" s="187">
        <v>0</v>
      </c>
      <c r="N55" s="186">
        <v>0</v>
      </c>
      <c r="O55" s="185" t="s">
        <v>11</v>
      </c>
      <c r="P55" s="188"/>
      <c r="Q55" s="187">
        <v>226</v>
      </c>
      <c r="R55" s="186">
        <v>5.8214414507238157</v>
      </c>
      <c r="S55" s="185" t="s">
        <v>11</v>
      </c>
      <c r="T55" s="177"/>
    </row>
    <row r="56" spans="2:20" s="176" customFormat="1" x14ac:dyDescent="0.2">
      <c r="B56" s="190" t="s">
        <v>854</v>
      </c>
      <c r="C56" s="191" t="s">
        <v>165</v>
      </c>
      <c r="D56" s="457" t="str">
        <f>VLOOKUP(C56,'201617'!$B$26:$C$351,2,0)</f>
        <v>EE</v>
      </c>
      <c r="E56" s="188">
        <v>38.454000000000001</v>
      </c>
      <c r="F56" s="188"/>
      <c r="G56" s="187">
        <v>9</v>
      </c>
      <c r="H56" s="187">
        <v>30</v>
      </c>
      <c r="I56" s="187">
        <v>39</v>
      </c>
      <c r="J56" s="186">
        <v>1.0141987829614605</v>
      </c>
      <c r="K56" s="185" t="s">
        <v>11</v>
      </c>
      <c r="L56" s="185"/>
      <c r="M56" s="187">
        <v>0</v>
      </c>
      <c r="N56" s="186">
        <v>0</v>
      </c>
      <c r="O56" s="185" t="s">
        <v>11</v>
      </c>
      <c r="P56" s="188"/>
      <c r="Q56" s="187">
        <v>39</v>
      </c>
      <c r="R56" s="186">
        <v>1.0141987829614605</v>
      </c>
      <c r="S56" s="185" t="s">
        <v>11</v>
      </c>
      <c r="T56" s="177"/>
    </row>
    <row r="57" spans="2:20" s="176" customFormat="1" x14ac:dyDescent="0.2">
      <c r="B57" s="190" t="s">
        <v>781</v>
      </c>
      <c r="C57" s="191" t="s">
        <v>93</v>
      </c>
      <c r="D57" s="457" t="str">
        <f>VLOOKUP(C57,'201617'!$B$26:$C$351,2,0)</f>
        <v>EM</v>
      </c>
      <c r="E57" s="188">
        <v>47.676000000000002</v>
      </c>
      <c r="F57" s="188"/>
      <c r="G57" s="187">
        <v>43</v>
      </c>
      <c r="H57" s="187">
        <v>371</v>
      </c>
      <c r="I57" s="187">
        <v>414</v>
      </c>
      <c r="J57" s="186">
        <v>8.6836143971809712</v>
      </c>
      <c r="K57" s="185" t="s">
        <v>11</v>
      </c>
      <c r="L57" s="185"/>
      <c r="M57" s="187">
        <v>9</v>
      </c>
      <c r="N57" s="186">
        <v>0.18877422602567329</v>
      </c>
      <c r="O57" s="185" t="s">
        <v>11</v>
      </c>
      <c r="P57" s="188"/>
      <c r="Q57" s="187">
        <v>423</v>
      </c>
      <c r="R57" s="186">
        <v>8.8723886232066445</v>
      </c>
      <c r="S57" s="185" t="s">
        <v>11</v>
      </c>
      <c r="T57" s="177"/>
    </row>
    <row r="58" spans="2:20" s="176" customFormat="1" x14ac:dyDescent="0.2">
      <c r="B58" s="190" t="s">
        <v>718</v>
      </c>
      <c r="C58" s="191" t="s">
        <v>30</v>
      </c>
      <c r="D58" s="457" t="str">
        <f>VLOOKUP(C58,'201617'!$B$26:$C$351,2,0)</f>
        <v>NW</v>
      </c>
      <c r="E58" s="188">
        <v>37.615000000000002</v>
      </c>
      <c r="F58" s="188"/>
      <c r="G58" s="187">
        <v>172</v>
      </c>
      <c r="H58" s="187">
        <v>51</v>
      </c>
      <c r="I58" s="187">
        <v>223</v>
      </c>
      <c r="J58" s="186">
        <v>5.9284859763392257</v>
      </c>
      <c r="K58" s="185" t="s">
        <v>11</v>
      </c>
      <c r="L58" s="185"/>
      <c r="M58" s="187">
        <v>2</v>
      </c>
      <c r="N58" s="186">
        <v>5.3170277814701579E-2</v>
      </c>
      <c r="O58" s="185" t="s">
        <v>11</v>
      </c>
      <c r="P58" s="188"/>
      <c r="Q58" s="187">
        <v>225</v>
      </c>
      <c r="R58" s="186">
        <v>5.9816562541539273</v>
      </c>
      <c r="S58" s="185" t="s">
        <v>11</v>
      </c>
      <c r="T58" s="177"/>
    </row>
    <row r="59" spans="2:20" s="176" customFormat="1" x14ac:dyDescent="0.2">
      <c r="B59" s="190" t="s">
        <v>719</v>
      </c>
      <c r="C59" s="191" t="s">
        <v>31</v>
      </c>
      <c r="D59" s="457" t="str">
        <f>VLOOKUP(C59,'201617'!$B$26:$C$351,2,0)</f>
        <v>NW</v>
      </c>
      <c r="E59" s="188">
        <v>79.186000000000007</v>
      </c>
      <c r="F59" s="188"/>
      <c r="G59" s="187">
        <v>158</v>
      </c>
      <c r="H59" s="187">
        <v>557</v>
      </c>
      <c r="I59" s="187">
        <v>715</v>
      </c>
      <c r="J59" s="186">
        <v>9.0293738792210743</v>
      </c>
      <c r="K59" s="185" t="s">
        <v>11</v>
      </c>
      <c r="L59" s="185"/>
      <c r="M59" s="187">
        <v>12</v>
      </c>
      <c r="N59" s="186">
        <v>0.15154193923168235</v>
      </c>
      <c r="O59" s="185" t="s">
        <v>11</v>
      </c>
      <c r="P59" s="188"/>
      <c r="Q59" s="187">
        <v>727</v>
      </c>
      <c r="R59" s="186">
        <v>9.1809158184527568</v>
      </c>
      <c r="S59" s="185" t="s">
        <v>11</v>
      </c>
      <c r="T59" s="177"/>
    </row>
    <row r="60" spans="2:20" s="176" customFormat="1" x14ac:dyDescent="0.2">
      <c r="B60" s="190" t="s">
        <v>755</v>
      </c>
      <c r="C60" s="191" t="s">
        <v>67</v>
      </c>
      <c r="D60" s="457" t="str">
        <f>VLOOKUP(C60,'201617'!$B$26:$C$351,2,0)</f>
        <v>YH</v>
      </c>
      <c r="E60" s="188">
        <v>90.352999999999994</v>
      </c>
      <c r="F60" s="188"/>
      <c r="G60" s="187">
        <v>111</v>
      </c>
      <c r="H60" s="187">
        <v>244</v>
      </c>
      <c r="I60" s="187">
        <v>355</v>
      </c>
      <c r="J60" s="186">
        <v>3.9290339003685548</v>
      </c>
      <c r="K60" s="185" t="s">
        <v>11</v>
      </c>
      <c r="L60" s="185"/>
      <c r="M60" s="187">
        <v>27</v>
      </c>
      <c r="N60" s="186">
        <v>0.2988279304505661</v>
      </c>
      <c r="O60" s="185" t="s">
        <v>11</v>
      </c>
      <c r="P60" s="188"/>
      <c r="Q60" s="187">
        <v>382</v>
      </c>
      <c r="R60" s="186">
        <v>4.2278618308191209</v>
      </c>
      <c r="S60" s="185" t="s">
        <v>11</v>
      </c>
      <c r="T60" s="177"/>
    </row>
    <row r="61" spans="2:20" s="176" customFormat="1" x14ac:dyDescent="0.2">
      <c r="B61" s="190" t="s">
        <v>855</v>
      </c>
      <c r="C61" s="191" t="s">
        <v>166</v>
      </c>
      <c r="D61" s="457" t="str">
        <f>VLOOKUP(C61,'201617'!$B$26:$C$351,2,0)</f>
        <v>EE</v>
      </c>
      <c r="E61" s="188">
        <v>47.110999999999997</v>
      </c>
      <c r="F61" s="188"/>
      <c r="G61" s="187">
        <v>201</v>
      </c>
      <c r="H61" s="187">
        <v>196</v>
      </c>
      <c r="I61" s="187">
        <v>397</v>
      </c>
      <c r="J61" s="186">
        <v>8.4269066672327071</v>
      </c>
      <c r="K61" s="185" t="s">
        <v>11</v>
      </c>
      <c r="L61" s="185"/>
      <c r="M61" s="187">
        <v>7</v>
      </c>
      <c r="N61" s="186">
        <v>0.14858525609730214</v>
      </c>
      <c r="O61" s="185" t="s">
        <v>11</v>
      </c>
      <c r="P61" s="188"/>
      <c r="Q61" s="187">
        <v>404</v>
      </c>
      <c r="R61" s="186">
        <v>8.5754919233300075</v>
      </c>
      <c r="S61" s="185" t="s">
        <v>11</v>
      </c>
      <c r="T61" s="177"/>
    </row>
    <row r="62" spans="2:20" s="176" customFormat="1" x14ac:dyDescent="0.2">
      <c r="B62" s="190" t="s">
        <v>900</v>
      </c>
      <c r="C62" s="191" t="s">
        <v>211</v>
      </c>
      <c r="D62" s="457" t="str">
        <f>VLOOKUP(C62,'201617'!$B$26:$C$351,2,0)</f>
        <v>L</v>
      </c>
      <c r="E62" s="188">
        <v>100.617</v>
      </c>
      <c r="F62" s="188"/>
      <c r="G62" s="187">
        <v>239</v>
      </c>
      <c r="H62" s="187">
        <v>638</v>
      </c>
      <c r="I62" s="187">
        <v>877</v>
      </c>
      <c r="J62" s="186">
        <v>8.7162209169424649</v>
      </c>
      <c r="K62" s="185" t="s">
        <v>11</v>
      </c>
      <c r="L62" s="185"/>
      <c r="M62" s="187">
        <v>0</v>
      </c>
      <c r="N62" s="186">
        <v>0</v>
      </c>
      <c r="O62" s="185" t="s">
        <v>11</v>
      </c>
      <c r="P62" s="188"/>
      <c r="Q62" s="187">
        <v>877</v>
      </c>
      <c r="R62" s="186">
        <v>8.7162209169424649</v>
      </c>
      <c r="S62" s="185" t="s">
        <v>11</v>
      </c>
      <c r="T62" s="177"/>
    </row>
    <row r="63" spans="2:20" s="176" customFormat="1" x14ac:dyDescent="0.2">
      <c r="B63" s="190" t="s">
        <v>818</v>
      </c>
      <c r="C63" s="191" t="s">
        <v>130</v>
      </c>
      <c r="D63" s="457" t="str">
        <f>VLOOKUP(C63,'201617'!$B$26:$C$351,2,0)</f>
        <v>WM</v>
      </c>
      <c r="E63" s="188">
        <v>41.383000000000003</v>
      </c>
      <c r="F63" s="188"/>
      <c r="G63" s="187">
        <v>401</v>
      </c>
      <c r="H63" s="187">
        <v>0</v>
      </c>
      <c r="I63" s="187">
        <v>401</v>
      </c>
      <c r="J63" s="186">
        <v>9.6899693110697616</v>
      </c>
      <c r="K63" s="185" t="s">
        <v>11</v>
      </c>
      <c r="L63" s="185"/>
      <c r="M63" s="187">
        <v>433</v>
      </c>
      <c r="N63" s="186">
        <v>10.463233694995528</v>
      </c>
      <c r="O63" s="185" t="s">
        <v>11</v>
      </c>
      <c r="P63" s="188"/>
      <c r="Q63" s="187">
        <v>834</v>
      </c>
      <c r="R63" s="186">
        <v>20.15320300606529</v>
      </c>
      <c r="S63" s="185" t="s">
        <v>11</v>
      </c>
      <c r="T63" s="177"/>
    </row>
    <row r="64" spans="2:20" s="176" customFormat="1" x14ac:dyDescent="0.2">
      <c r="B64" s="190" t="s">
        <v>936</v>
      </c>
      <c r="C64" s="191" t="s">
        <v>247</v>
      </c>
      <c r="D64" s="457" t="str">
        <f>VLOOKUP(C64,'201617'!$B$26:$C$351,2,0)</f>
        <v>SE</v>
      </c>
      <c r="E64" s="188">
        <v>61.73</v>
      </c>
      <c r="F64" s="188"/>
      <c r="G64" s="187">
        <v>593</v>
      </c>
      <c r="H64" s="187">
        <v>426</v>
      </c>
      <c r="I64" s="187">
        <v>1019</v>
      </c>
      <c r="J64" s="186">
        <v>16.507370808358985</v>
      </c>
      <c r="K64" s="185" t="s">
        <v>11</v>
      </c>
      <c r="L64" s="185"/>
      <c r="M64" s="187">
        <v>107</v>
      </c>
      <c r="N64" s="186">
        <v>1.7333549327717481</v>
      </c>
      <c r="O64" s="185" t="s">
        <v>11</v>
      </c>
      <c r="P64" s="188"/>
      <c r="Q64" s="187">
        <v>1126</v>
      </c>
      <c r="R64" s="186">
        <v>18.240725741130731</v>
      </c>
      <c r="S64" s="185" t="s">
        <v>11</v>
      </c>
      <c r="T64" s="177"/>
    </row>
    <row r="65" spans="2:20" s="176" customFormat="1" x14ac:dyDescent="0.2">
      <c r="B65" s="190" t="s">
        <v>720</v>
      </c>
      <c r="C65" s="191" t="s">
        <v>32</v>
      </c>
      <c r="D65" s="457" t="str">
        <f>VLOOKUP(C65,'201617'!$B$26:$C$351,2,0)</f>
        <v>NW</v>
      </c>
      <c r="E65" s="188">
        <v>48.802</v>
      </c>
      <c r="F65" s="188"/>
      <c r="G65" s="187">
        <v>57</v>
      </c>
      <c r="H65" s="187">
        <v>138</v>
      </c>
      <c r="I65" s="187">
        <v>195</v>
      </c>
      <c r="J65" s="186">
        <v>3.9957378795950986</v>
      </c>
      <c r="K65" s="185" t="s">
        <v>11</v>
      </c>
      <c r="L65" s="185"/>
      <c r="M65" s="187">
        <v>89</v>
      </c>
      <c r="N65" s="186">
        <v>1.8236957501741733</v>
      </c>
      <c r="O65" s="185" t="s">
        <v>11</v>
      </c>
      <c r="P65" s="188"/>
      <c r="Q65" s="187">
        <v>284</v>
      </c>
      <c r="R65" s="186">
        <v>5.8194336297692715</v>
      </c>
      <c r="S65" s="185" t="s">
        <v>11</v>
      </c>
      <c r="T65" s="177"/>
    </row>
    <row r="66" spans="2:20" s="176" customFormat="1" x14ac:dyDescent="0.2">
      <c r="B66" s="190" t="s">
        <v>856</v>
      </c>
      <c r="C66" s="189" t="s">
        <v>167</v>
      </c>
      <c r="D66" s="467" t="str">
        <f>VLOOKUP(C66,'201617'!$B$26:$C$351,2,0)</f>
        <v>EE</v>
      </c>
      <c r="E66" s="188">
        <v>36.89</v>
      </c>
      <c r="F66" s="188"/>
      <c r="G66" s="187">
        <v>25</v>
      </c>
      <c r="H66" s="187">
        <v>78</v>
      </c>
      <c r="I66" s="187">
        <v>103</v>
      </c>
      <c r="J66" s="186">
        <v>2.7920845757657902</v>
      </c>
      <c r="K66" s="185" t="s">
        <v>11</v>
      </c>
      <c r="L66" s="185"/>
      <c r="M66" s="187">
        <v>5</v>
      </c>
      <c r="N66" s="186">
        <v>0.13553808620222282</v>
      </c>
      <c r="O66" s="185" t="s">
        <v>11</v>
      </c>
      <c r="P66" s="188"/>
      <c r="Q66" s="187">
        <v>108</v>
      </c>
      <c r="R66" s="186">
        <v>2.9276226619680128</v>
      </c>
      <c r="S66" s="185" t="s">
        <v>11</v>
      </c>
      <c r="T66" s="177"/>
    </row>
    <row r="67" spans="2:20" s="176" customFormat="1" x14ac:dyDescent="0.2">
      <c r="B67" s="190" t="s">
        <v>857</v>
      </c>
      <c r="C67" s="191" t="s">
        <v>168</v>
      </c>
      <c r="D67" s="457" t="str">
        <f>VLOOKUP(C67,'201617'!$B$26:$C$351,2,0)</f>
        <v>EE</v>
      </c>
      <c r="E67" s="188">
        <v>108.496</v>
      </c>
      <c r="F67" s="188"/>
      <c r="G67" s="187">
        <v>275</v>
      </c>
      <c r="H67" s="187">
        <v>262</v>
      </c>
      <c r="I67" s="187">
        <v>537</v>
      </c>
      <c r="J67" s="186">
        <v>4.9494912254829675</v>
      </c>
      <c r="K67" s="185" t="s">
        <v>11</v>
      </c>
      <c r="L67" s="188"/>
      <c r="M67" s="187">
        <v>0</v>
      </c>
      <c r="N67" s="186">
        <v>0</v>
      </c>
      <c r="O67" s="185" t="s">
        <v>11</v>
      </c>
      <c r="P67" s="188"/>
      <c r="Q67" s="187">
        <v>537</v>
      </c>
      <c r="R67" s="186">
        <v>4.9494912254829675</v>
      </c>
      <c r="S67" s="185" t="s">
        <v>11</v>
      </c>
      <c r="T67" s="177"/>
    </row>
    <row r="68" spans="2:20" s="176" customFormat="1" x14ac:dyDescent="0.2">
      <c r="B68" s="190" t="s">
        <v>782</v>
      </c>
      <c r="C68" s="191" t="s">
        <v>94</v>
      </c>
      <c r="D68" s="457" t="str">
        <f>VLOOKUP(C68,'201617'!$B$26:$C$351,2,0)</f>
        <v>EM</v>
      </c>
      <c r="E68" s="188">
        <v>68.186999999999998</v>
      </c>
      <c r="F68" s="188"/>
      <c r="G68" s="187">
        <v>194</v>
      </c>
      <c r="H68" s="187">
        <v>90</v>
      </c>
      <c r="I68" s="187">
        <v>284</v>
      </c>
      <c r="J68" s="186">
        <v>4.1650167920571368</v>
      </c>
      <c r="K68" s="185" t="s">
        <v>11</v>
      </c>
      <c r="L68" s="185"/>
      <c r="M68" s="187">
        <v>0</v>
      </c>
      <c r="N68" s="186">
        <v>0</v>
      </c>
      <c r="O68" s="185" t="s">
        <v>11</v>
      </c>
      <c r="P68" s="188"/>
      <c r="Q68" s="187">
        <v>284</v>
      </c>
      <c r="R68" s="186">
        <v>4.1650167920571368</v>
      </c>
      <c r="S68" s="185" t="s">
        <v>11</v>
      </c>
      <c r="T68" s="177"/>
    </row>
    <row r="69" spans="2:20" s="176" customFormat="1" x14ac:dyDescent="0.2">
      <c r="B69" s="190" t="s">
        <v>858</v>
      </c>
      <c r="C69" s="191" t="s">
        <v>169</v>
      </c>
      <c r="D69" s="457" t="str">
        <f>VLOOKUP(C69,'201617'!$B$26:$C$351,2,0)</f>
        <v>EE</v>
      </c>
      <c r="E69" s="188">
        <v>70.978999999999999</v>
      </c>
      <c r="F69" s="188"/>
      <c r="G69" s="187">
        <v>42</v>
      </c>
      <c r="H69" s="187">
        <v>236</v>
      </c>
      <c r="I69" s="187">
        <v>278</v>
      </c>
      <c r="J69" s="186">
        <v>3.9166514039363758</v>
      </c>
      <c r="K69" s="185" t="s">
        <v>11</v>
      </c>
      <c r="L69" s="185"/>
      <c r="M69" s="187">
        <v>3</v>
      </c>
      <c r="N69" s="186">
        <v>4.2266022344637146E-2</v>
      </c>
      <c r="O69" s="185" t="s">
        <v>11</v>
      </c>
      <c r="P69" s="188"/>
      <c r="Q69" s="187">
        <v>281</v>
      </c>
      <c r="R69" s="186">
        <v>3.9589174262810127</v>
      </c>
      <c r="S69" s="185" t="s">
        <v>11</v>
      </c>
      <c r="T69" s="177"/>
    </row>
    <row r="70" spans="2:20" s="176" customFormat="1" x14ac:dyDescent="0.2">
      <c r="B70" s="190" t="s">
        <v>1000</v>
      </c>
      <c r="C70" s="189" t="s">
        <v>311</v>
      </c>
      <c r="D70" s="467" t="str">
        <f>VLOOKUP(C70,'201617'!$B$26:$C$351,2,0)</f>
        <v>SW</v>
      </c>
      <c r="E70" s="188">
        <v>51.582999999999998</v>
      </c>
      <c r="F70" s="188"/>
      <c r="G70" s="187">
        <v>47</v>
      </c>
      <c r="H70" s="187">
        <v>294</v>
      </c>
      <c r="I70" s="187">
        <v>341</v>
      </c>
      <c r="J70" s="186">
        <v>6.610705077254134</v>
      </c>
      <c r="K70" s="185" t="s">
        <v>11</v>
      </c>
      <c r="L70" s="185"/>
      <c r="M70" s="187">
        <v>0</v>
      </c>
      <c r="N70" s="186">
        <v>0</v>
      </c>
      <c r="O70" s="185" t="s">
        <v>11</v>
      </c>
      <c r="P70" s="188"/>
      <c r="Q70" s="187">
        <v>341</v>
      </c>
      <c r="R70" s="186">
        <v>6.610705077254134</v>
      </c>
      <c r="S70" s="185" t="s">
        <v>11</v>
      </c>
      <c r="T70" s="177"/>
    </row>
    <row r="71" spans="2:20" s="176" customFormat="1" x14ac:dyDescent="0.2">
      <c r="B71" s="190" t="s">
        <v>937</v>
      </c>
      <c r="C71" s="191" t="s">
        <v>248</v>
      </c>
      <c r="D71" s="457" t="str">
        <f>VLOOKUP(C71,'201617'!$B$26:$C$351,2,0)</f>
        <v>SE</v>
      </c>
      <c r="E71" s="188">
        <v>57.978000000000002</v>
      </c>
      <c r="F71" s="188"/>
      <c r="G71" s="187">
        <v>150</v>
      </c>
      <c r="H71" s="187">
        <v>287</v>
      </c>
      <c r="I71" s="187">
        <v>437</v>
      </c>
      <c r="J71" s="186">
        <v>7.5373417503190865</v>
      </c>
      <c r="K71" s="185" t="s">
        <v>11</v>
      </c>
      <c r="L71" s="185"/>
      <c r="M71" s="187">
        <v>6</v>
      </c>
      <c r="N71" s="186">
        <v>0.1034875297526648</v>
      </c>
      <c r="O71" s="185" t="s">
        <v>11</v>
      </c>
      <c r="P71" s="188"/>
      <c r="Q71" s="187">
        <v>443</v>
      </c>
      <c r="R71" s="186">
        <v>7.6408292800717508</v>
      </c>
      <c r="S71" s="185" t="s">
        <v>11</v>
      </c>
      <c r="T71" s="177"/>
    </row>
    <row r="72" spans="2:20" s="176" customFormat="1" x14ac:dyDescent="0.2">
      <c r="B72" s="190" t="s">
        <v>721</v>
      </c>
      <c r="C72" s="189" t="s">
        <v>33</v>
      </c>
      <c r="D72" s="467" t="str">
        <f>VLOOKUP(C72,'201617'!$B$26:$C$351,2,0)</f>
        <v>NW</v>
      </c>
      <c r="E72" s="188">
        <v>161.88399999999999</v>
      </c>
      <c r="F72" s="188"/>
      <c r="G72" s="187">
        <v>135</v>
      </c>
      <c r="H72" s="187">
        <v>436</v>
      </c>
      <c r="I72" s="187">
        <v>571</v>
      </c>
      <c r="J72" s="186">
        <v>3.5272170195942776</v>
      </c>
      <c r="K72" s="185" t="s">
        <v>11</v>
      </c>
      <c r="L72" s="188"/>
      <c r="M72" s="187">
        <v>6</v>
      </c>
      <c r="N72" s="186">
        <v>3.7063576388030942E-2</v>
      </c>
      <c r="O72" s="185" t="s">
        <v>11</v>
      </c>
      <c r="P72" s="188"/>
      <c r="Q72" s="187">
        <v>577</v>
      </c>
      <c r="R72" s="186">
        <v>3.5642805959823085</v>
      </c>
      <c r="S72" s="185" t="s">
        <v>11</v>
      </c>
      <c r="T72" s="177"/>
    </row>
    <row r="73" spans="2:20" s="176" customFormat="1" x14ac:dyDescent="0.2">
      <c r="B73" s="190" t="s">
        <v>722</v>
      </c>
      <c r="C73" s="189" t="s">
        <v>34</v>
      </c>
      <c r="D73" s="467" t="str">
        <f>VLOOKUP(C73,'201617'!$B$26:$C$351,2,0)</f>
        <v>NW</v>
      </c>
      <c r="E73" s="188">
        <v>142.559</v>
      </c>
      <c r="F73" s="188"/>
      <c r="G73" s="187">
        <v>280</v>
      </c>
      <c r="H73" s="187">
        <v>968</v>
      </c>
      <c r="I73" s="187">
        <v>1248</v>
      </c>
      <c r="J73" s="186">
        <v>8.7542701618277352</v>
      </c>
      <c r="K73" s="185" t="s">
        <v>11</v>
      </c>
      <c r="L73" s="188"/>
      <c r="M73" s="187">
        <v>1</v>
      </c>
      <c r="N73" s="186">
        <v>7.0146395527465825E-3</v>
      </c>
      <c r="O73" s="185" t="s">
        <v>11</v>
      </c>
      <c r="P73" s="188"/>
      <c r="Q73" s="187">
        <v>1249</v>
      </c>
      <c r="R73" s="186">
        <v>8.7612848013804818</v>
      </c>
      <c r="S73" s="185" t="s">
        <v>11</v>
      </c>
      <c r="T73" s="177"/>
    </row>
    <row r="74" spans="2:20" s="176" customFormat="1" x14ac:dyDescent="0.2">
      <c r="B74" s="190" t="s">
        <v>783</v>
      </c>
      <c r="C74" s="189" t="s">
        <v>95</v>
      </c>
      <c r="D74" s="467" t="str">
        <f>VLOOKUP(C74,'201617'!$B$26:$C$351,2,0)</f>
        <v>EM</v>
      </c>
      <c r="E74" s="188">
        <v>47.139000000000003</v>
      </c>
      <c r="F74" s="188"/>
      <c r="G74" s="187">
        <v>390</v>
      </c>
      <c r="H74" s="187">
        <v>67</v>
      </c>
      <c r="I74" s="187">
        <v>457</v>
      </c>
      <c r="J74" s="186">
        <v>9.694732599333884</v>
      </c>
      <c r="K74" s="185" t="s">
        <v>11</v>
      </c>
      <c r="L74" s="185"/>
      <c r="M74" s="187">
        <v>26</v>
      </c>
      <c r="N74" s="186">
        <v>0.55156027917435668</v>
      </c>
      <c r="O74" s="185" t="s">
        <v>11</v>
      </c>
      <c r="P74" s="188"/>
      <c r="Q74" s="187">
        <v>483</v>
      </c>
      <c r="R74" s="186">
        <v>10.246292878508241</v>
      </c>
      <c r="S74" s="185" t="s">
        <v>11</v>
      </c>
      <c r="T74" s="177"/>
    </row>
    <row r="75" spans="2:20" s="176" customFormat="1" x14ac:dyDescent="0.2">
      <c r="B75" s="190" t="s">
        <v>938</v>
      </c>
      <c r="C75" s="191" t="s">
        <v>249</v>
      </c>
      <c r="D75" s="457" t="str">
        <f>VLOOKUP(C75,'201617'!$B$26:$C$351,2,0)</f>
        <v>SE</v>
      </c>
      <c r="E75" s="188">
        <v>50.71</v>
      </c>
      <c r="F75" s="188"/>
      <c r="G75" s="187">
        <v>116</v>
      </c>
      <c r="H75" s="187">
        <v>181</v>
      </c>
      <c r="I75" s="187">
        <v>297</v>
      </c>
      <c r="J75" s="186">
        <v>5.8568329718004337</v>
      </c>
      <c r="K75" s="185" t="s">
        <v>11</v>
      </c>
      <c r="L75" s="185"/>
      <c r="M75" s="187">
        <v>3</v>
      </c>
      <c r="N75" s="186">
        <v>5.9159929008085192E-2</v>
      </c>
      <c r="O75" s="185" t="s">
        <v>11</v>
      </c>
      <c r="P75" s="188"/>
      <c r="Q75" s="187">
        <v>300</v>
      </c>
      <c r="R75" s="186">
        <v>5.9159929008085186</v>
      </c>
      <c r="S75" s="185" t="s">
        <v>11</v>
      </c>
      <c r="T75" s="177"/>
    </row>
    <row r="76" spans="2:20" s="176" customFormat="1" x14ac:dyDescent="0.2">
      <c r="B76" s="190" t="s">
        <v>939</v>
      </c>
      <c r="C76" s="191" t="s">
        <v>250</v>
      </c>
      <c r="D76" s="457" t="str">
        <f>VLOOKUP(C76,'201617'!$B$26:$C$351,2,0)</f>
        <v>SE</v>
      </c>
      <c r="E76" s="188">
        <v>37.273000000000003</v>
      </c>
      <c r="F76" s="188"/>
      <c r="G76" s="187">
        <v>60</v>
      </c>
      <c r="H76" s="187">
        <v>40</v>
      </c>
      <c r="I76" s="187">
        <v>100</v>
      </c>
      <c r="J76" s="186">
        <v>2.6829071982400126</v>
      </c>
      <c r="K76" s="185" t="s">
        <v>11</v>
      </c>
      <c r="L76" s="185"/>
      <c r="M76" s="187">
        <v>1</v>
      </c>
      <c r="N76" s="186">
        <v>2.6829071982400126E-2</v>
      </c>
      <c r="O76" s="185" t="s">
        <v>11</v>
      </c>
      <c r="P76" s="188"/>
      <c r="Q76" s="187">
        <v>101</v>
      </c>
      <c r="R76" s="186">
        <v>2.7097362702224128</v>
      </c>
      <c r="S76" s="185" t="s">
        <v>11</v>
      </c>
      <c r="T76" s="177"/>
    </row>
    <row r="77" spans="2:20" s="176" customFormat="1" x14ac:dyDescent="0.2">
      <c r="B77" s="190" t="s">
        <v>723</v>
      </c>
      <c r="C77" s="189" t="s">
        <v>35</v>
      </c>
      <c r="D77" s="467" t="str">
        <f>VLOOKUP(C77,'201617'!$B$26:$C$351,2,0)</f>
        <v>NW</v>
      </c>
      <c r="E77" s="188">
        <v>46.338000000000001</v>
      </c>
      <c r="F77" s="188"/>
      <c r="G77" s="187">
        <v>408</v>
      </c>
      <c r="H77" s="187">
        <v>301</v>
      </c>
      <c r="I77" s="187">
        <v>709</v>
      </c>
      <c r="J77" s="186">
        <v>15.300617204022616</v>
      </c>
      <c r="K77" s="185" t="s">
        <v>11</v>
      </c>
      <c r="L77" s="185"/>
      <c r="M77" s="187">
        <v>7</v>
      </c>
      <c r="N77" s="186">
        <v>0.15106392161940524</v>
      </c>
      <c r="O77" s="185" t="s">
        <v>11</v>
      </c>
      <c r="P77" s="188"/>
      <c r="Q77" s="187">
        <v>716</v>
      </c>
      <c r="R77" s="186">
        <v>15.451681125642022</v>
      </c>
      <c r="S77" s="185" t="s">
        <v>11</v>
      </c>
      <c r="T77" s="177"/>
    </row>
    <row r="78" spans="2:20" s="176" customFormat="1" x14ac:dyDescent="0.2">
      <c r="B78" s="190" t="s">
        <v>1001</v>
      </c>
      <c r="C78" s="189" t="s">
        <v>312</v>
      </c>
      <c r="D78" s="467" t="str">
        <f>VLOOKUP(C78,'201617'!$B$26:$C$351,2,0)</f>
        <v>SW</v>
      </c>
      <c r="E78" s="188">
        <v>21.692</v>
      </c>
      <c r="F78" s="188"/>
      <c r="G78" s="187">
        <v>41</v>
      </c>
      <c r="H78" s="187">
        <v>94</v>
      </c>
      <c r="I78" s="187">
        <v>135</v>
      </c>
      <c r="J78" s="186">
        <v>6.2234925318089616</v>
      </c>
      <c r="K78" s="185" t="s">
        <v>11</v>
      </c>
      <c r="L78" s="185"/>
      <c r="M78" s="187">
        <v>2</v>
      </c>
      <c r="N78" s="186">
        <v>9.2199889360132764E-2</v>
      </c>
      <c r="O78" s="185" t="s">
        <v>11</v>
      </c>
      <c r="P78" s="188"/>
      <c r="Q78" s="187">
        <v>137</v>
      </c>
      <c r="R78" s="186">
        <v>6.3156924211690946</v>
      </c>
      <c r="S78" s="185" t="s">
        <v>11</v>
      </c>
      <c r="T78" s="177"/>
    </row>
    <row r="79" spans="2:20" s="176" customFormat="1" x14ac:dyDescent="0.2">
      <c r="B79" s="190" t="s">
        <v>901</v>
      </c>
      <c r="C79" s="191" t="s">
        <v>212</v>
      </c>
      <c r="D79" s="457" t="str">
        <f>VLOOKUP(C79,'201617'!$B$26:$C$351,2,0)</f>
        <v>L</v>
      </c>
      <c r="E79" s="188">
        <v>4.6020000000000003</v>
      </c>
      <c r="F79" s="188"/>
      <c r="G79" s="187">
        <v>8</v>
      </c>
      <c r="H79" s="187">
        <v>4</v>
      </c>
      <c r="I79" s="187">
        <v>12</v>
      </c>
      <c r="J79" s="186">
        <v>2.6075619295958279</v>
      </c>
      <c r="K79" s="185" t="s">
        <v>11</v>
      </c>
      <c r="L79" s="185"/>
      <c r="M79" s="187">
        <v>33</v>
      </c>
      <c r="N79" s="186">
        <v>7.1707953063885261</v>
      </c>
      <c r="O79" s="185" t="s">
        <v>11</v>
      </c>
      <c r="P79" s="188"/>
      <c r="Q79" s="187">
        <v>45</v>
      </c>
      <c r="R79" s="186">
        <v>9.7783572359843536</v>
      </c>
      <c r="S79" s="185" t="s">
        <v>11</v>
      </c>
      <c r="T79" s="177"/>
    </row>
    <row r="80" spans="2:20" s="176" customFormat="1" x14ac:dyDescent="0.2">
      <c r="B80" s="190" t="s">
        <v>859</v>
      </c>
      <c r="C80" s="189" t="s">
        <v>170</v>
      </c>
      <c r="D80" s="467" t="str">
        <f>VLOOKUP(C80,'201617'!$B$26:$C$351,2,0)</f>
        <v>EE</v>
      </c>
      <c r="E80" s="188">
        <v>73.585999999999999</v>
      </c>
      <c r="F80" s="188"/>
      <c r="G80" s="187">
        <v>126</v>
      </c>
      <c r="H80" s="187">
        <v>427</v>
      </c>
      <c r="I80" s="187">
        <v>553</v>
      </c>
      <c r="J80" s="186">
        <v>7.5150164433452016</v>
      </c>
      <c r="K80" s="185" t="s">
        <v>11</v>
      </c>
      <c r="L80" s="185"/>
      <c r="M80" s="187">
        <v>63</v>
      </c>
      <c r="N80" s="186">
        <v>0.85614111379882041</v>
      </c>
      <c r="O80" s="185" t="s">
        <v>11</v>
      </c>
      <c r="P80" s="188"/>
      <c r="Q80" s="187">
        <v>616</v>
      </c>
      <c r="R80" s="186">
        <v>8.3711575571440218</v>
      </c>
      <c r="S80" s="185" t="s">
        <v>11</v>
      </c>
      <c r="T80" s="177"/>
    </row>
    <row r="81" spans="2:20" s="176" customFormat="1" x14ac:dyDescent="0.2">
      <c r="B81" s="190" t="s">
        <v>724</v>
      </c>
      <c r="C81" s="191" t="s">
        <v>36</v>
      </c>
      <c r="D81" s="457" t="str">
        <f>VLOOKUP(C81,'201617'!$B$26:$C$351,2,0)</f>
        <v>NW</v>
      </c>
      <c r="E81" s="188">
        <v>30.661999999999999</v>
      </c>
      <c r="F81" s="188"/>
      <c r="G81" s="187">
        <v>18</v>
      </c>
      <c r="H81" s="187">
        <v>81</v>
      </c>
      <c r="I81" s="187">
        <v>99</v>
      </c>
      <c r="J81" s="186">
        <v>3.2287522014219556</v>
      </c>
      <c r="K81" s="185" t="s">
        <v>11</v>
      </c>
      <c r="L81" s="185"/>
      <c r="M81" s="187">
        <v>0</v>
      </c>
      <c r="N81" s="186">
        <v>0</v>
      </c>
      <c r="O81" s="185" t="s">
        <v>11</v>
      </c>
      <c r="P81" s="188"/>
      <c r="Q81" s="187">
        <v>99</v>
      </c>
      <c r="R81" s="186">
        <v>3.2287522014219556</v>
      </c>
      <c r="S81" s="185" t="s">
        <v>11</v>
      </c>
      <c r="T81" s="177"/>
    </row>
    <row r="82" spans="2:20" s="176" customFormat="1" x14ac:dyDescent="0.2">
      <c r="B82" s="190" t="s">
        <v>784</v>
      </c>
      <c r="C82" s="191" t="s">
        <v>96</v>
      </c>
      <c r="D82" s="457" t="str">
        <f>VLOOKUP(C82,'201617'!$B$26:$C$351,2,0)</f>
        <v>EM</v>
      </c>
      <c r="E82" s="188">
        <v>26.251999999999999</v>
      </c>
      <c r="F82" s="188"/>
      <c r="G82" s="187">
        <v>438</v>
      </c>
      <c r="H82" s="187">
        <v>219</v>
      </c>
      <c r="I82" s="187">
        <v>657</v>
      </c>
      <c r="J82" s="186">
        <v>25.026664635075424</v>
      </c>
      <c r="K82" s="185" t="s">
        <v>11</v>
      </c>
      <c r="L82" s="185"/>
      <c r="M82" s="187">
        <v>8</v>
      </c>
      <c r="N82" s="186">
        <v>0.30473868657626085</v>
      </c>
      <c r="O82" s="185" t="s">
        <v>11</v>
      </c>
      <c r="P82" s="188"/>
      <c r="Q82" s="187">
        <v>665</v>
      </c>
      <c r="R82" s="186">
        <v>25.331403321651685</v>
      </c>
      <c r="S82" s="185" t="s">
        <v>11</v>
      </c>
      <c r="T82" s="177"/>
    </row>
    <row r="83" spans="2:20" s="176" customFormat="1" x14ac:dyDescent="0.2">
      <c r="B83" s="190" t="s">
        <v>1002</v>
      </c>
      <c r="C83" s="191" t="s">
        <v>313</v>
      </c>
      <c r="D83" s="457" t="str">
        <f>VLOOKUP(C83,'201617'!$B$26:$C$351,2,0)</f>
        <v>SW</v>
      </c>
      <c r="E83" s="188">
        <v>235.18799999999999</v>
      </c>
      <c r="F83" s="188"/>
      <c r="G83" s="187">
        <v>301</v>
      </c>
      <c r="H83" s="187">
        <v>1271</v>
      </c>
      <c r="I83" s="187">
        <v>1572</v>
      </c>
      <c r="J83" s="186">
        <v>6.6840144905352314</v>
      </c>
      <c r="K83" s="185" t="s">
        <v>11</v>
      </c>
      <c r="L83" s="188"/>
      <c r="M83" s="187">
        <v>5</v>
      </c>
      <c r="N83" s="186">
        <v>2.1259588074221476E-2</v>
      </c>
      <c r="O83" s="185" t="s">
        <v>11</v>
      </c>
      <c r="P83" s="188"/>
      <c r="Q83" s="187">
        <v>1577</v>
      </c>
      <c r="R83" s="186">
        <v>6.7052740786094533</v>
      </c>
      <c r="S83" s="185" t="s">
        <v>11</v>
      </c>
      <c r="T83" s="177"/>
    </row>
    <row r="84" spans="2:20" s="176" customFormat="1" x14ac:dyDescent="0.2">
      <c r="B84" s="190" t="s">
        <v>1003</v>
      </c>
      <c r="C84" s="189" t="s">
        <v>314</v>
      </c>
      <c r="D84" s="467" t="str">
        <f>VLOOKUP(C84,'201617'!$B$26:$C$351,2,0)</f>
        <v>SW</v>
      </c>
      <c r="E84" s="188">
        <v>36.865000000000002</v>
      </c>
      <c r="F84" s="188"/>
      <c r="G84" s="187">
        <v>36</v>
      </c>
      <c r="H84" s="187">
        <v>45</v>
      </c>
      <c r="I84" s="187">
        <v>81</v>
      </c>
      <c r="J84" s="186">
        <v>2.1972060219720602</v>
      </c>
      <c r="K84" s="185" t="s">
        <v>11</v>
      </c>
      <c r="L84" s="185"/>
      <c r="M84" s="187">
        <v>14</v>
      </c>
      <c r="N84" s="186">
        <v>0.37976400379764003</v>
      </c>
      <c r="O84" s="185" t="s">
        <v>11</v>
      </c>
      <c r="P84" s="188"/>
      <c r="Q84" s="187">
        <v>95</v>
      </c>
      <c r="R84" s="186">
        <v>2.5769700257696999</v>
      </c>
      <c r="S84" s="185" t="s">
        <v>11</v>
      </c>
      <c r="T84" s="177"/>
    </row>
    <row r="85" spans="2:20" s="176" customFormat="1" x14ac:dyDescent="0.2">
      <c r="B85" s="190" t="s">
        <v>700</v>
      </c>
      <c r="C85" s="189" t="s">
        <v>10</v>
      </c>
      <c r="D85" s="467" t="str">
        <f>VLOOKUP(C85,'201617'!$B$26:$C$351,2,0)</f>
        <v>NE</v>
      </c>
      <c r="E85" s="188">
        <v>225.71100000000001</v>
      </c>
      <c r="F85" s="188"/>
      <c r="G85" s="187">
        <v>603</v>
      </c>
      <c r="H85" s="187">
        <v>728</v>
      </c>
      <c r="I85" s="187">
        <v>1331</v>
      </c>
      <c r="J85" s="186">
        <v>5.8969212842971759</v>
      </c>
      <c r="K85" s="185" t="s">
        <v>11</v>
      </c>
      <c r="L85" s="188"/>
      <c r="M85" s="187">
        <v>54</v>
      </c>
      <c r="N85" s="186">
        <v>0.2392439889947765</v>
      </c>
      <c r="O85" s="185" t="s">
        <v>11</v>
      </c>
      <c r="P85" s="188"/>
      <c r="Q85" s="187">
        <v>1385</v>
      </c>
      <c r="R85" s="186">
        <v>6.1361652732919527</v>
      </c>
      <c r="S85" s="185" t="s">
        <v>11</v>
      </c>
      <c r="T85" s="177"/>
    </row>
    <row r="86" spans="2:20" s="176" customFormat="1" x14ac:dyDescent="0.2">
      <c r="B86" s="190" t="s">
        <v>819</v>
      </c>
      <c r="C86" s="191" t="s">
        <v>131</v>
      </c>
      <c r="D86" s="457" t="str">
        <f>VLOOKUP(C86,'201617'!$B$26:$C$351,2,0)</f>
        <v>WM</v>
      </c>
      <c r="E86" s="188">
        <v>132.505</v>
      </c>
      <c r="F86" s="188"/>
      <c r="G86" s="187">
        <v>110</v>
      </c>
      <c r="H86" s="187">
        <v>1130</v>
      </c>
      <c r="I86" s="187">
        <v>1240</v>
      </c>
      <c r="J86" s="186">
        <v>9.3581374287762724</v>
      </c>
      <c r="K86" s="185" t="s">
        <v>11</v>
      </c>
      <c r="L86" s="185"/>
      <c r="M86" s="187">
        <v>189</v>
      </c>
      <c r="N86" s="186">
        <v>1.426361269386061</v>
      </c>
      <c r="O86" s="185" t="s">
        <v>11</v>
      </c>
      <c r="P86" s="188"/>
      <c r="Q86" s="187">
        <v>1429</v>
      </c>
      <c r="R86" s="186">
        <v>10.784498698162334</v>
      </c>
      <c r="S86" s="185" t="s">
        <v>11</v>
      </c>
      <c r="T86" s="177"/>
    </row>
    <row r="87" spans="2:20" s="176" customFormat="1" x14ac:dyDescent="0.2">
      <c r="B87" s="190" t="s">
        <v>756</v>
      </c>
      <c r="C87" s="189" t="s">
        <v>68</v>
      </c>
      <c r="D87" s="467" t="str">
        <f>VLOOKUP(C87,'201617'!$B$26:$C$351,2,0)</f>
        <v>YH</v>
      </c>
      <c r="E87" s="188">
        <v>24.753</v>
      </c>
      <c r="F87" s="188"/>
      <c r="G87" s="187">
        <v>184</v>
      </c>
      <c r="H87" s="187">
        <v>60</v>
      </c>
      <c r="I87" s="187">
        <v>244</v>
      </c>
      <c r="J87" s="186">
        <v>9.8573910233103064</v>
      </c>
      <c r="K87" s="185" t="s">
        <v>11</v>
      </c>
      <c r="L87" s="185"/>
      <c r="M87" s="187">
        <v>2</v>
      </c>
      <c r="N87" s="186">
        <v>8.0798287076313979E-2</v>
      </c>
      <c r="O87" s="185" t="s">
        <v>11</v>
      </c>
      <c r="P87" s="188"/>
      <c r="Q87" s="187">
        <v>246</v>
      </c>
      <c r="R87" s="186">
        <v>9.938189310386619</v>
      </c>
      <c r="S87" s="185" t="s">
        <v>11</v>
      </c>
      <c r="T87" s="177"/>
    </row>
    <row r="88" spans="2:20" s="176" customFormat="1" x14ac:dyDescent="0.2">
      <c r="B88" s="190" t="s">
        <v>940</v>
      </c>
      <c r="C88" s="191" t="s">
        <v>251</v>
      </c>
      <c r="D88" s="457" t="str">
        <f>VLOOKUP(C88,'201617'!$B$26:$C$351,2,0)</f>
        <v>SE</v>
      </c>
      <c r="E88" s="188">
        <v>44.158000000000001</v>
      </c>
      <c r="F88" s="188"/>
      <c r="G88" s="187">
        <v>378</v>
      </c>
      <c r="H88" s="187">
        <v>419</v>
      </c>
      <c r="I88" s="187">
        <v>797</v>
      </c>
      <c r="J88" s="186">
        <v>18.04882467503057</v>
      </c>
      <c r="K88" s="185" t="s">
        <v>11</v>
      </c>
      <c r="L88" s="185"/>
      <c r="M88" s="187">
        <v>91</v>
      </c>
      <c r="N88" s="186">
        <v>2.0607817383033651</v>
      </c>
      <c r="O88" s="185" t="s">
        <v>11</v>
      </c>
      <c r="P88" s="188"/>
      <c r="Q88" s="187">
        <v>888</v>
      </c>
      <c r="R88" s="186">
        <v>20.109606413333935</v>
      </c>
      <c r="S88" s="185" t="s">
        <v>11</v>
      </c>
      <c r="T88" s="177"/>
    </row>
    <row r="89" spans="2:20" s="176" customFormat="1" x14ac:dyDescent="0.2">
      <c r="B89" s="190" t="s">
        <v>902</v>
      </c>
      <c r="C89" s="191" t="s">
        <v>213</v>
      </c>
      <c r="D89" s="457" t="str">
        <f>VLOOKUP(C89,'201617'!$B$26:$C$351,2,0)</f>
        <v>L</v>
      </c>
      <c r="E89" s="188">
        <v>149.91</v>
      </c>
      <c r="F89" s="188"/>
      <c r="G89" s="187">
        <v>442</v>
      </c>
      <c r="H89" s="187">
        <v>310</v>
      </c>
      <c r="I89" s="187">
        <v>752</v>
      </c>
      <c r="J89" s="186">
        <v>5.0163431392168638</v>
      </c>
      <c r="K89" s="185" t="s">
        <v>11</v>
      </c>
      <c r="L89" s="185"/>
      <c r="M89" s="187">
        <v>409</v>
      </c>
      <c r="N89" s="186">
        <v>2.7283036488559804</v>
      </c>
      <c r="O89" s="185" t="s">
        <v>11</v>
      </c>
      <c r="P89" s="188"/>
      <c r="Q89" s="187">
        <v>1161</v>
      </c>
      <c r="R89" s="186">
        <v>7.7446467880728438</v>
      </c>
      <c r="S89" s="185" t="s">
        <v>11</v>
      </c>
      <c r="T89" s="177"/>
    </row>
    <row r="90" spans="2:20" s="176" customFormat="1" x14ac:dyDescent="0.2">
      <c r="B90" s="190" t="s">
        <v>860</v>
      </c>
      <c r="C90" s="191" t="s">
        <v>171</v>
      </c>
      <c r="D90" s="457" t="str">
        <f>VLOOKUP(C90,'201617'!$B$26:$C$351,2,0)</f>
        <v>EE</v>
      </c>
      <c r="E90" s="188">
        <v>61.439</v>
      </c>
      <c r="F90" s="188"/>
      <c r="G90" s="187">
        <v>134</v>
      </c>
      <c r="H90" s="187">
        <v>64</v>
      </c>
      <c r="I90" s="187">
        <v>198</v>
      </c>
      <c r="J90" s="186">
        <v>3.2227087029411288</v>
      </c>
      <c r="K90" s="185" t="s">
        <v>11</v>
      </c>
      <c r="L90" s="185"/>
      <c r="M90" s="187">
        <v>45</v>
      </c>
      <c r="N90" s="186">
        <v>0.73243379612298376</v>
      </c>
      <c r="O90" s="185" t="s">
        <v>11</v>
      </c>
      <c r="P90" s="188"/>
      <c r="Q90" s="187">
        <v>243</v>
      </c>
      <c r="R90" s="186">
        <v>3.9551424990641122</v>
      </c>
      <c r="S90" s="185" t="s">
        <v>11</v>
      </c>
      <c r="T90" s="177"/>
    </row>
    <row r="91" spans="2:20" s="176" customFormat="1" x14ac:dyDescent="0.2">
      <c r="B91" s="190" t="s">
        <v>701</v>
      </c>
      <c r="C91" s="189" t="s">
        <v>12</v>
      </c>
      <c r="D91" s="467" t="str">
        <f>VLOOKUP(C91,'201617'!$B$26:$C$351,2,0)</f>
        <v>NE</v>
      </c>
      <c r="E91" s="188">
        <v>46.831000000000003</v>
      </c>
      <c r="F91" s="188"/>
      <c r="G91" s="187">
        <v>388</v>
      </c>
      <c r="H91" s="187">
        <v>427</v>
      </c>
      <c r="I91" s="187">
        <v>815</v>
      </c>
      <c r="J91" s="186">
        <v>17.403002284811343</v>
      </c>
      <c r="K91" s="185" t="s">
        <v>11</v>
      </c>
      <c r="L91" s="188"/>
      <c r="M91" s="187">
        <v>115</v>
      </c>
      <c r="N91" s="186">
        <v>2.4556383592065085</v>
      </c>
      <c r="O91" s="185" t="s">
        <v>11</v>
      </c>
      <c r="P91" s="188"/>
      <c r="Q91" s="187">
        <v>930</v>
      </c>
      <c r="R91" s="186">
        <v>19.85864064401785</v>
      </c>
      <c r="S91" s="185" t="s">
        <v>11</v>
      </c>
      <c r="T91" s="177"/>
    </row>
    <row r="92" spans="2:20" s="176" customFormat="1" x14ac:dyDescent="0.2">
      <c r="B92" s="190" t="s">
        <v>941</v>
      </c>
      <c r="C92" s="191" t="s">
        <v>252</v>
      </c>
      <c r="D92" s="457" t="str">
        <f>VLOOKUP(C92,'201617'!$B$26:$C$351,2,0)</f>
        <v>SE</v>
      </c>
      <c r="E92" s="188">
        <v>41.374000000000002</v>
      </c>
      <c r="F92" s="188"/>
      <c r="G92" s="187">
        <v>38</v>
      </c>
      <c r="H92" s="187">
        <v>6</v>
      </c>
      <c r="I92" s="187">
        <v>44</v>
      </c>
      <c r="J92" s="186">
        <v>1.0634698119592014</v>
      </c>
      <c r="K92" s="185" t="s">
        <v>11</v>
      </c>
      <c r="L92" s="185"/>
      <c r="M92" s="187">
        <v>67</v>
      </c>
      <c r="N92" s="186">
        <v>1.6193744863924202</v>
      </c>
      <c r="O92" s="185" t="s">
        <v>11</v>
      </c>
      <c r="P92" s="188"/>
      <c r="Q92" s="187">
        <v>111</v>
      </c>
      <c r="R92" s="186">
        <v>2.6828442983516219</v>
      </c>
      <c r="S92" s="185" t="s">
        <v>11</v>
      </c>
      <c r="T92" s="177"/>
    </row>
    <row r="93" spans="2:20" s="176" customFormat="1" x14ac:dyDescent="0.2">
      <c r="B93" s="190" t="s">
        <v>785</v>
      </c>
      <c r="C93" s="191" t="s">
        <v>97</v>
      </c>
      <c r="D93" s="457" t="str">
        <f>VLOOKUP(C93,'201617'!$B$26:$C$351,2,0)</f>
        <v>EM</v>
      </c>
      <c r="E93" s="188">
        <v>32.213000000000001</v>
      </c>
      <c r="F93" s="188"/>
      <c r="G93" s="187">
        <v>0</v>
      </c>
      <c r="H93" s="187">
        <v>0</v>
      </c>
      <c r="I93" s="187">
        <v>0</v>
      </c>
      <c r="J93" s="186">
        <v>0</v>
      </c>
      <c r="K93" s="185" t="s">
        <v>11</v>
      </c>
      <c r="L93" s="185"/>
      <c r="M93" s="187">
        <v>24</v>
      </c>
      <c r="N93" s="186">
        <v>0.74504082202837363</v>
      </c>
      <c r="O93" s="185" t="s">
        <v>11</v>
      </c>
      <c r="P93" s="188"/>
      <c r="Q93" s="187">
        <v>24</v>
      </c>
      <c r="R93" s="186">
        <v>0.74504082202837363</v>
      </c>
      <c r="S93" s="185" t="s">
        <v>11</v>
      </c>
      <c r="T93" s="177"/>
    </row>
    <row r="94" spans="2:20" s="176" customFormat="1" x14ac:dyDescent="0.2">
      <c r="B94" s="190" t="s">
        <v>786</v>
      </c>
      <c r="C94" s="191" t="s">
        <v>98</v>
      </c>
      <c r="D94" s="457" t="str">
        <f>VLOOKUP(C94,'201617'!$B$26:$C$351,2,0)</f>
        <v>EM</v>
      </c>
      <c r="E94" s="188">
        <v>103.654</v>
      </c>
      <c r="F94" s="188"/>
      <c r="G94" s="187">
        <v>284</v>
      </c>
      <c r="H94" s="187">
        <v>964</v>
      </c>
      <c r="I94" s="187">
        <v>1248</v>
      </c>
      <c r="J94" s="186">
        <v>12.04005634128929</v>
      </c>
      <c r="K94" s="185" t="s">
        <v>11</v>
      </c>
      <c r="L94" s="188"/>
      <c r="M94" s="187">
        <v>408</v>
      </c>
      <c r="N94" s="186">
        <v>3.9361722654214986</v>
      </c>
      <c r="O94" s="185" t="s">
        <v>11</v>
      </c>
      <c r="P94" s="188"/>
      <c r="Q94" s="187">
        <v>1656</v>
      </c>
      <c r="R94" s="186">
        <v>15.976228606710789</v>
      </c>
      <c r="S94" s="185" t="s">
        <v>11</v>
      </c>
      <c r="T94" s="177"/>
    </row>
    <row r="95" spans="2:20" s="176" customFormat="1" x14ac:dyDescent="0.2">
      <c r="B95" s="190" t="s">
        <v>787</v>
      </c>
      <c r="C95" s="191" t="s">
        <v>99</v>
      </c>
      <c r="D95" s="457" t="str">
        <f>VLOOKUP(C95,'201617'!$B$26:$C$351,2,0)</f>
        <v>EM</v>
      </c>
      <c r="E95" s="188">
        <v>31.170999999999999</v>
      </c>
      <c r="F95" s="188"/>
      <c r="G95" s="187">
        <v>1</v>
      </c>
      <c r="H95" s="187">
        <v>18</v>
      </c>
      <c r="I95" s="187">
        <v>19</v>
      </c>
      <c r="J95" s="186">
        <v>0.60954091944435529</v>
      </c>
      <c r="K95" s="185" t="s">
        <v>11</v>
      </c>
      <c r="L95" s="185"/>
      <c r="M95" s="187">
        <v>3</v>
      </c>
      <c r="N95" s="186">
        <v>9.6243303070161365E-2</v>
      </c>
      <c r="O95" s="185" t="s">
        <v>11</v>
      </c>
      <c r="P95" s="188"/>
      <c r="Q95" s="187">
        <v>22</v>
      </c>
      <c r="R95" s="186">
        <v>0.70578422251451667</v>
      </c>
      <c r="S95" s="185" t="s">
        <v>11</v>
      </c>
      <c r="T95" s="177"/>
    </row>
    <row r="96" spans="2:20" s="176" customFormat="1" x14ac:dyDescent="0.2">
      <c r="B96" s="190" t="s">
        <v>757</v>
      </c>
      <c r="C96" s="191" t="s">
        <v>69</v>
      </c>
      <c r="D96" s="457" t="str">
        <f>VLOOKUP(C96,'201617'!$B$26:$C$351,2,0)</f>
        <v>YH</v>
      </c>
      <c r="E96" s="188">
        <v>127.622</v>
      </c>
      <c r="F96" s="188"/>
      <c r="G96" s="187">
        <v>31</v>
      </c>
      <c r="H96" s="187">
        <v>328</v>
      </c>
      <c r="I96" s="187">
        <v>359</v>
      </c>
      <c r="J96" s="186">
        <v>2.8129946247512185</v>
      </c>
      <c r="K96" s="185" t="s">
        <v>11</v>
      </c>
      <c r="L96" s="185"/>
      <c r="M96" s="187">
        <v>5</v>
      </c>
      <c r="N96" s="186">
        <v>3.9178198116312235E-2</v>
      </c>
      <c r="O96" s="185" t="s">
        <v>11</v>
      </c>
      <c r="P96" s="188"/>
      <c r="Q96" s="187">
        <v>364</v>
      </c>
      <c r="R96" s="186">
        <v>2.8521728228675305</v>
      </c>
      <c r="S96" s="185" t="s">
        <v>11</v>
      </c>
      <c r="T96" s="177"/>
    </row>
    <row r="97" spans="2:20" s="176" customFormat="1" x14ac:dyDescent="0.2">
      <c r="B97" s="190" t="s">
        <v>942</v>
      </c>
      <c r="C97" s="191" t="s">
        <v>253</v>
      </c>
      <c r="D97" s="457" t="str">
        <f>VLOOKUP(C97,'201617'!$B$26:$C$351,2,0)</f>
        <v>SE</v>
      </c>
      <c r="E97" s="188">
        <v>48.892000000000003</v>
      </c>
      <c r="F97" s="188"/>
      <c r="G97" s="187">
        <v>10</v>
      </c>
      <c r="H97" s="187">
        <v>124</v>
      </c>
      <c r="I97" s="187">
        <v>134</v>
      </c>
      <c r="J97" s="186">
        <v>2.7407346805203305</v>
      </c>
      <c r="K97" s="185" t="s">
        <v>11</v>
      </c>
      <c r="L97" s="185"/>
      <c r="M97" s="187">
        <v>2</v>
      </c>
      <c r="N97" s="186">
        <v>4.0906487768960158E-2</v>
      </c>
      <c r="O97" s="185" t="s">
        <v>11</v>
      </c>
      <c r="P97" s="188"/>
      <c r="Q97" s="187">
        <v>136</v>
      </c>
      <c r="R97" s="186">
        <v>2.7816411682892905</v>
      </c>
      <c r="S97" s="185" t="s">
        <v>11</v>
      </c>
      <c r="T97" s="177"/>
    </row>
    <row r="98" spans="2:20" s="176" customFormat="1" x14ac:dyDescent="0.2">
      <c r="B98" s="190" t="s">
        <v>820</v>
      </c>
      <c r="C98" s="191" t="s">
        <v>132</v>
      </c>
      <c r="D98" s="457" t="str">
        <f>VLOOKUP(C98,'201617'!$B$26:$C$351,2,0)</f>
        <v>WM</v>
      </c>
      <c r="E98" s="188">
        <v>130.90899999999999</v>
      </c>
      <c r="F98" s="188"/>
      <c r="G98" s="187">
        <v>580</v>
      </c>
      <c r="H98" s="187">
        <v>391</v>
      </c>
      <c r="I98" s="187">
        <v>971</v>
      </c>
      <c r="J98" s="186">
        <v>7.4173662620599048</v>
      </c>
      <c r="K98" s="185" t="s">
        <v>11</v>
      </c>
      <c r="L98" s="185"/>
      <c r="M98" s="187">
        <v>2</v>
      </c>
      <c r="N98" s="186">
        <v>1.5277788387353048E-2</v>
      </c>
      <c r="O98" s="185" t="s">
        <v>11</v>
      </c>
      <c r="P98" s="188"/>
      <c r="Q98" s="187">
        <v>973</v>
      </c>
      <c r="R98" s="186">
        <v>7.4326440504472577</v>
      </c>
      <c r="S98" s="185" t="s">
        <v>11</v>
      </c>
      <c r="T98" s="177"/>
    </row>
    <row r="99" spans="2:20" s="176" customFormat="1" x14ac:dyDescent="0.2">
      <c r="B99" s="190" t="s">
        <v>903</v>
      </c>
      <c r="C99" s="191" t="s">
        <v>214</v>
      </c>
      <c r="D99" s="457" t="str">
        <f>VLOOKUP(C99,'201617'!$B$26:$C$351,2,0)</f>
        <v>L</v>
      </c>
      <c r="E99" s="188">
        <v>127.464</v>
      </c>
      <c r="F99" s="188"/>
      <c r="G99" s="187">
        <v>2374</v>
      </c>
      <c r="H99" s="187">
        <v>323</v>
      </c>
      <c r="I99" s="187">
        <v>2697</v>
      </c>
      <c r="J99" s="186">
        <v>21.158915458482394</v>
      </c>
      <c r="K99" s="185" t="s">
        <v>11</v>
      </c>
      <c r="L99" s="185"/>
      <c r="M99" s="187">
        <v>64</v>
      </c>
      <c r="N99" s="186">
        <v>0.50210255444674579</v>
      </c>
      <c r="O99" s="185" t="s">
        <v>11</v>
      </c>
      <c r="P99" s="188"/>
      <c r="Q99" s="187">
        <v>2761</v>
      </c>
      <c r="R99" s="186">
        <v>21.661018012929141</v>
      </c>
      <c r="S99" s="185" t="s">
        <v>11</v>
      </c>
      <c r="T99" s="177"/>
    </row>
    <row r="100" spans="2:20" s="176" customFormat="1" x14ac:dyDescent="0.2">
      <c r="B100" s="190" t="s">
        <v>861</v>
      </c>
      <c r="C100" s="191" t="s">
        <v>172</v>
      </c>
      <c r="D100" s="457" t="str">
        <f>VLOOKUP(C100,'201617'!$B$26:$C$351,2,0)</f>
        <v>EE</v>
      </c>
      <c r="E100" s="188">
        <v>35.670999999999999</v>
      </c>
      <c r="F100" s="188"/>
      <c r="G100" s="187">
        <v>101</v>
      </c>
      <c r="H100" s="187">
        <v>164</v>
      </c>
      <c r="I100" s="187">
        <v>265</v>
      </c>
      <c r="J100" s="186">
        <v>7.429003952790783</v>
      </c>
      <c r="K100" s="185" t="s">
        <v>11</v>
      </c>
      <c r="L100" s="185"/>
      <c r="M100" s="187">
        <v>1</v>
      </c>
      <c r="N100" s="186">
        <v>2.8033977180342576E-2</v>
      </c>
      <c r="O100" s="185" t="s">
        <v>11</v>
      </c>
      <c r="P100" s="188"/>
      <c r="Q100" s="187">
        <v>266</v>
      </c>
      <c r="R100" s="186">
        <v>7.4570379299711256</v>
      </c>
      <c r="S100" s="185" t="s">
        <v>11</v>
      </c>
      <c r="T100" s="177"/>
    </row>
    <row r="101" spans="2:20" s="176" customFormat="1" x14ac:dyDescent="0.2">
      <c r="B101" s="190" t="s">
        <v>1004</v>
      </c>
      <c r="C101" s="191" t="s">
        <v>315</v>
      </c>
      <c r="D101" s="457" t="str">
        <f>VLOOKUP(C101,'201617'!$B$26:$C$351,2,0)</f>
        <v>SW</v>
      </c>
      <c r="E101" s="188">
        <v>60.323999999999998</v>
      </c>
      <c r="F101" s="188"/>
      <c r="G101" s="187">
        <v>44</v>
      </c>
      <c r="H101" s="187">
        <v>171</v>
      </c>
      <c r="I101" s="187">
        <v>215</v>
      </c>
      <c r="J101" s="186">
        <v>3.5640872621178969</v>
      </c>
      <c r="K101" s="185" t="s">
        <v>11</v>
      </c>
      <c r="L101" s="185"/>
      <c r="M101" s="187">
        <v>17</v>
      </c>
      <c r="N101" s="186">
        <v>0.2818115509581593</v>
      </c>
      <c r="O101" s="185" t="s">
        <v>11</v>
      </c>
      <c r="P101" s="188"/>
      <c r="Q101" s="187">
        <v>232</v>
      </c>
      <c r="R101" s="186">
        <v>3.8458988130760563</v>
      </c>
      <c r="S101" s="185" t="s">
        <v>11</v>
      </c>
      <c r="T101" s="177"/>
    </row>
    <row r="102" spans="2:20" s="176" customFormat="1" x14ac:dyDescent="0.2">
      <c r="B102" s="190" t="s">
        <v>1005</v>
      </c>
      <c r="C102" s="189" t="s">
        <v>316</v>
      </c>
      <c r="D102" s="467" t="str">
        <f>VLOOKUP(C102,'201617'!$B$26:$C$351,2,0)</f>
        <v>SW</v>
      </c>
      <c r="E102" s="188">
        <v>38.097999999999999</v>
      </c>
      <c r="F102" s="188"/>
      <c r="G102" s="187">
        <v>22</v>
      </c>
      <c r="H102" s="187">
        <v>78</v>
      </c>
      <c r="I102" s="187">
        <v>100</v>
      </c>
      <c r="J102" s="186">
        <v>2.6248097012966563</v>
      </c>
      <c r="K102" s="185" t="s">
        <v>11</v>
      </c>
      <c r="L102" s="185"/>
      <c r="M102" s="187">
        <v>2</v>
      </c>
      <c r="N102" s="186">
        <v>5.249619402593312E-2</v>
      </c>
      <c r="O102" s="185" t="s">
        <v>11</v>
      </c>
      <c r="P102" s="188"/>
      <c r="Q102" s="187">
        <v>102</v>
      </c>
      <c r="R102" s="186">
        <v>2.677305895322589</v>
      </c>
      <c r="S102" s="185" t="s">
        <v>11</v>
      </c>
      <c r="T102" s="177"/>
    </row>
    <row r="103" spans="2:20" s="176" customFormat="1" x14ac:dyDescent="0.2">
      <c r="B103" s="190" t="s">
        <v>943</v>
      </c>
      <c r="C103" s="189" t="s">
        <v>254</v>
      </c>
      <c r="D103" s="467" t="str">
        <f>VLOOKUP(C103,'201617'!$B$26:$C$351,2,0)</f>
        <v>SE</v>
      </c>
      <c r="E103" s="188">
        <v>48.171999999999997</v>
      </c>
      <c r="F103" s="188"/>
      <c r="G103" s="187">
        <v>89</v>
      </c>
      <c r="H103" s="187">
        <v>218</v>
      </c>
      <c r="I103" s="187">
        <v>307</v>
      </c>
      <c r="J103" s="186">
        <v>6.3729967616042522</v>
      </c>
      <c r="K103" s="185" t="s">
        <v>11</v>
      </c>
      <c r="L103" s="185"/>
      <c r="M103" s="187">
        <v>5</v>
      </c>
      <c r="N103" s="186">
        <v>0.10379473553101387</v>
      </c>
      <c r="O103" s="185" t="s">
        <v>11</v>
      </c>
      <c r="P103" s="188"/>
      <c r="Q103" s="187">
        <v>312</v>
      </c>
      <c r="R103" s="186">
        <v>6.4767914971352658</v>
      </c>
      <c r="S103" s="185" t="s">
        <v>11</v>
      </c>
      <c r="T103" s="177"/>
    </row>
    <row r="104" spans="2:20" s="176" customFormat="1" x14ac:dyDescent="0.2">
      <c r="B104" s="190" t="s">
        <v>1056</v>
      </c>
      <c r="C104" s="191" t="s">
        <v>173</v>
      </c>
      <c r="D104" s="457" t="str">
        <f>VLOOKUP(C104,'201617'!$B$26:$C$351,2,0)</f>
        <v>EE</v>
      </c>
      <c r="E104" s="188">
        <v>58.408999999999999</v>
      </c>
      <c r="F104" s="188"/>
      <c r="G104" s="187">
        <v>1</v>
      </c>
      <c r="H104" s="187">
        <v>93</v>
      </c>
      <c r="I104" s="187">
        <v>94</v>
      </c>
      <c r="J104" s="186">
        <v>1.609341026211714</v>
      </c>
      <c r="K104" s="185" t="s">
        <v>11</v>
      </c>
      <c r="L104" s="185"/>
      <c r="M104" s="187">
        <v>117</v>
      </c>
      <c r="N104" s="186">
        <v>2.0031159581571334</v>
      </c>
      <c r="O104" s="185" t="s">
        <v>11</v>
      </c>
      <c r="P104" s="188"/>
      <c r="Q104" s="187">
        <v>211</v>
      </c>
      <c r="R104" s="186">
        <v>3.6124569843688472</v>
      </c>
      <c r="S104" s="185" t="s">
        <v>11</v>
      </c>
      <c r="T104" s="177"/>
    </row>
    <row r="105" spans="2:20" s="176" customFormat="1" x14ac:dyDescent="0.2">
      <c r="B105" s="190" t="s">
        <v>788</v>
      </c>
      <c r="C105" s="191" t="s">
        <v>100</v>
      </c>
      <c r="D105" s="457" t="str">
        <f>VLOOKUP(C105,'201617'!$B$26:$C$351,2,0)</f>
        <v>EM</v>
      </c>
      <c r="E105" s="188">
        <v>61.393999999999998</v>
      </c>
      <c r="F105" s="188"/>
      <c r="G105" s="187">
        <v>182</v>
      </c>
      <c r="H105" s="187">
        <v>336</v>
      </c>
      <c r="I105" s="187">
        <v>518</v>
      </c>
      <c r="J105" s="186">
        <v>8.437306577189954</v>
      </c>
      <c r="K105" s="185" t="s">
        <v>11</v>
      </c>
      <c r="L105" s="185"/>
      <c r="M105" s="187">
        <v>29</v>
      </c>
      <c r="N105" s="186">
        <v>0.47235886242955338</v>
      </c>
      <c r="O105" s="185" t="s">
        <v>11</v>
      </c>
      <c r="P105" s="188"/>
      <c r="Q105" s="187">
        <v>547</v>
      </c>
      <c r="R105" s="186">
        <v>8.9096654396195074</v>
      </c>
      <c r="S105" s="185" t="s">
        <v>11</v>
      </c>
      <c r="T105" s="177"/>
    </row>
    <row r="106" spans="2:20" s="176" customFormat="1" x14ac:dyDescent="0.2">
      <c r="B106" s="190" t="s">
        <v>789</v>
      </c>
      <c r="C106" s="191" t="s">
        <v>101</v>
      </c>
      <c r="D106" s="457" t="str">
        <f>VLOOKUP(C106,'201617'!$B$26:$C$351,2,0)</f>
        <v>EM</v>
      </c>
      <c r="E106" s="188">
        <v>36.295000000000002</v>
      </c>
      <c r="F106" s="188"/>
      <c r="G106" s="187">
        <v>57</v>
      </c>
      <c r="H106" s="187">
        <v>107</v>
      </c>
      <c r="I106" s="187">
        <v>164</v>
      </c>
      <c r="J106" s="186">
        <v>4.5185287229645956</v>
      </c>
      <c r="K106" s="185" t="s">
        <v>11</v>
      </c>
      <c r="L106" s="185"/>
      <c r="M106" s="187">
        <v>30</v>
      </c>
      <c r="N106" s="186">
        <v>0.8265601322496211</v>
      </c>
      <c r="O106" s="185" t="s">
        <v>11</v>
      </c>
      <c r="P106" s="188"/>
      <c r="Q106" s="187">
        <v>194</v>
      </c>
      <c r="R106" s="186">
        <v>5.3450888552142164</v>
      </c>
      <c r="S106" s="185" t="s">
        <v>11</v>
      </c>
      <c r="T106" s="177"/>
    </row>
    <row r="107" spans="2:20" s="176" customFormat="1" x14ac:dyDescent="0.2">
      <c r="B107" s="190" t="s">
        <v>758</v>
      </c>
      <c r="C107" s="191" t="s">
        <v>70</v>
      </c>
      <c r="D107" s="457" t="str">
        <f>VLOOKUP(C107,'201617'!$B$26:$C$351,2,0)</f>
        <v>YH</v>
      </c>
      <c r="E107" s="188">
        <v>144.94999999999999</v>
      </c>
      <c r="F107" s="188"/>
      <c r="G107" s="187">
        <v>883</v>
      </c>
      <c r="H107" s="187">
        <v>84</v>
      </c>
      <c r="I107" s="187">
        <v>967</v>
      </c>
      <c r="J107" s="186">
        <v>6.6712659537771648</v>
      </c>
      <c r="K107" s="185" t="s">
        <v>11</v>
      </c>
      <c r="L107" s="188"/>
      <c r="M107" s="187">
        <v>11</v>
      </c>
      <c r="N107" s="186">
        <v>7.588823732321491E-2</v>
      </c>
      <c r="O107" s="185" t="s">
        <v>11</v>
      </c>
      <c r="P107" s="188"/>
      <c r="Q107" s="187">
        <v>978</v>
      </c>
      <c r="R107" s="186">
        <v>6.7471541911003801</v>
      </c>
      <c r="S107" s="185" t="s">
        <v>11</v>
      </c>
      <c r="T107" s="177"/>
    </row>
    <row r="108" spans="2:20" s="176" customFormat="1" x14ac:dyDescent="0.2">
      <c r="B108" s="190" t="s">
        <v>821</v>
      </c>
      <c r="C108" s="189" t="s">
        <v>133</v>
      </c>
      <c r="D108" s="467" t="str">
        <f>VLOOKUP(C108,'201617'!$B$26:$C$351,2,0)</f>
        <v>WM</v>
      </c>
      <c r="E108" s="188">
        <v>48.225000000000001</v>
      </c>
      <c r="F108" s="188"/>
      <c r="G108" s="187">
        <v>18</v>
      </c>
      <c r="H108" s="187">
        <v>40</v>
      </c>
      <c r="I108" s="187">
        <v>58</v>
      </c>
      <c r="J108" s="186">
        <v>1.2026956972524623</v>
      </c>
      <c r="K108" s="185" t="s">
        <v>11</v>
      </c>
      <c r="L108" s="185"/>
      <c r="M108" s="187">
        <v>15</v>
      </c>
      <c r="N108" s="186">
        <v>0.31104199066874028</v>
      </c>
      <c r="O108" s="185" t="s">
        <v>11</v>
      </c>
      <c r="P108" s="188"/>
      <c r="Q108" s="187">
        <v>73</v>
      </c>
      <c r="R108" s="186">
        <v>1.5137376879212026</v>
      </c>
      <c r="S108" s="185" t="s">
        <v>11</v>
      </c>
      <c r="T108" s="177"/>
    </row>
    <row r="109" spans="2:20" s="176" customFormat="1" x14ac:dyDescent="0.2">
      <c r="B109" s="190" t="s">
        <v>944</v>
      </c>
      <c r="C109" s="189" t="s">
        <v>255</v>
      </c>
      <c r="D109" s="467" t="str">
        <f>VLOOKUP(C109,'201617'!$B$26:$C$351,2,0)</f>
        <v>SE</v>
      </c>
      <c r="E109" s="188">
        <v>45.720999999999997</v>
      </c>
      <c r="F109" s="188"/>
      <c r="G109" s="187">
        <v>144</v>
      </c>
      <c r="H109" s="187">
        <v>342</v>
      </c>
      <c r="I109" s="187">
        <v>486</v>
      </c>
      <c r="J109" s="186">
        <v>10.62968876446272</v>
      </c>
      <c r="K109" s="185" t="s">
        <v>11</v>
      </c>
      <c r="L109" s="185"/>
      <c r="M109" s="187">
        <v>110</v>
      </c>
      <c r="N109" s="186">
        <v>2.4058966339318912</v>
      </c>
      <c r="O109" s="185" t="s">
        <v>11</v>
      </c>
      <c r="P109" s="188"/>
      <c r="Q109" s="187">
        <v>596</v>
      </c>
      <c r="R109" s="186">
        <v>13.035585398394613</v>
      </c>
      <c r="S109" s="185" t="s">
        <v>11</v>
      </c>
      <c r="T109" s="177"/>
    </row>
    <row r="110" spans="2:20" s="176" customFormat="1" x14ac:dyDescent="0.2">
      <c r="B110" s="190" t="s">
        <v>945</v>
      </c>
      <c r="C110" s="189" t="s">
        <v>256</v>
      </c>
      <c r="D110" s="467" t="str">
        <f>VLOOKUP(C110,'201617'!$B$26:$C$351,2,0)</f>
        <v>SE</v>
      </c>
      <c r="E110" s="188">
        <v>53.389000000000003</v>
      </c>
      <c r="F110" s="188"/>
      <c r="G110" s="187">
        <v>3</v>
      </c>
      <c r="H110" s="187">
        <v>110</v>
      </c>
      <c r="I110" s="187">
        <v>113</v>
      </c>
      <c r="J110" s="186">
        <v>2.116540860476877</v>
      </c>
      <c r="K110" s="185" t="s">
        <v>11</v>
      </c>
      <c r="L110" s="185"/>
      <c r="M110" s="187">
        <v>5</v>
      </c>
      <c r="N110" s="186">
        <v>9.365225046357864E-2</v>
      </c>
      <c r="O110" s="185" t="s">
        <v>11</v>
      </c>
      <c r="P110" s="188"/>
      <c r="Q110" s="187">
        <v>118</v>
      </c>
      <c r="R110" s="186">
        <v>2.2101931109404558</v>
      </c>
      <c r="S110" s="185" t="s">
        <v>11</v>
      </c>
      <c r="T110" s="177"/>
    </row>
    <row r="111" spans="2:20" s="176" customFormat="1" x14ac:dyDescent="0.2">
      <c r="B111" s="190" t="s">
        <v>725</v>
      </c>
      <c r="C111" s="191" t="s">
        <v>37</v>
      </c>
      <c r="D111" s="457" t="str">
        <f>VLOOKUP(C111,'201617'!$B$26:$C$351,2,0)</f>
        <v>NW</v>
      </c>
      <c r="E111" s="188">
        <v>23.245999999999999</v>
      </c>
      <c r="F111" s="188"/>
      <c r="G111" s="187">
        <v>6</v>
      </c>
      <c r="H111" s="187">
        <v>74</v>
      </c>
      <c r="I111" s="187">
        <v>80</v>
      </c>
      <c r="J111" s="186">
        <v>3.4414522928675901</v>
      </c>
      <c r="K111" s="185" t="s">
        <v>11</v>
      </c>
      <c r="L111" s="185"/>
      <c r="M111" s="187">
        <v>10</v>
      </c>
      <c r="N111" s="186">
        <v>0.43018153660844877</v>
      </c>
      <c r="O111" s="185" t="s">
        <v>11</v>
      </c>
      <c r="P111" s="188"/>
      <c r="Q111" s="187">
        <v>90</v>
      </c>
      <c r="R111" s="186">
        <v>3.8716338294760391</v>
      </c>
      <c r="S111" s="185" t="s">
        <v>11</v>
      </c>
      <c r="T111" s="177"/>
    </row>
    <row r="112" spans="2:20" s="176" customFormat="1" x14ac:dyDescent="0.2">
      <c r="B112" s="190" t="s">
        <v>946</v>
      </c>
      <c r="C112" s="191" t="s">
        <v>257</v>
      </c>
      <c r="D112" s="457" t="str">
        <f>VLOOKUP(C112,'201617'!$B$26:$C$351,2,0)</f>
        <v>SE</v>
      </c>
      <c r="E112" s="188">
        <v>53.375999999999998</v>
      </c>
      <c r="F112" s="188"/>
      <c r="G112" s="187">
        <v>115</v>
      </c>
      <c r="H112" s="187">
        <v>161</v>
      </c>
      <c r="I112" s="187">
        <v>276</v>
      </c>
      <c r="J112" s="186">
        <v>5.1708633093525185</v>
      </c>
      <c r="K112" s="185" t="s">
        <v>11</v>
      </c>
      <c r="L112" s="185"/>
      <c r="M112" s="187">
        <v>2</v>
      </c>
      <c r="N112" s="186">
        <v>3.7470023980815351E-2</v>
      </c>
      <c r="O112" s="185" t="s">
        <v>11</v>
      </c>
      <c r="P112" s="188"/>
      <c r="Q112" s="187">
        <v>278</v>
      </c>
      <c r="R112" s="186">
        <v>5.2083333333333339</v>
      </c>
      <c r="S112" s="185" t="s">
        <v>11</v>
      </c>
      <c r="T112" s="177"/>
    </row>
    <row r="113" spans="2:20" s="176" customFormat="1" x14ac:dyDescent="0.2">
      <c r="B113" s="190" t="s">
        <v>904</v>
      </c>
      <c r="C113" s="191" t="s">
        <v>215</v>
      </c>
      <c r="D113" s="457" t="str">
        <f>VLOOKUP(C113,'201617'!$B$26:$C$351,2,0)</f>
        <v>L</v>
      </c>
      <c r="E113" s="188">
        <v>124.3</v>
      </c>
      <c r="F113" s="188"/>
      <c r="G113" s="187">
        <v>196</v>
      </c>
      <c r="H113" s="187">
        <v>666</v>
      </c>
      <c r="I113" s="187">
        <v>862</v>
      </c>
      <c r="J113" s="186">
        <v>6.9348350764279969</v>
      </c>
      <c r="K113" s="185" t="s">
        <v>11</v>
      </c>
      <c r="L113" s="185"/>
      <c r="M113" s="187">
        <v>0</v>
      </c>
      <c r="N113" s="186">
        <v>0</v>
      </c>
      <c r="O113" s="185" t="s">
        <v>11</v>
      </c>
      <c r="P113" s="188"/>
      <c r="Q113" s="187">
        <v>862</v>
      </c>
      <c r="R113" s="186">
        <v>6.9348350764279969</v>
      </c>
      <c r="S113" s="185" t="s">
        <v>11</v>
      </c>
      <c r="T113" s="177"/>
    </row>
    <row r="114" spans="2:20" s="176" customFormat="1" x14ac:dyDescent="0.2">
      <c r="B114" s="190" t="s">
        <v>863</v>
      </c>
      <c r="C114" s="191" t="s">
        <v>174</v>
      </c>
      <c r="D114" s="457" t="str">
        <f>VLOOKUP(C114,'201617'!$B$26:$C$351,2,0)</f>
        <v>EE</v>
      </c>
      <c r="E114" s="188">
        <v>53.079000000000001</v>
      </c>
      <c r="F114" s="188"/>
      <c r="G114" s="187">
        <v>332</v>
      </c>
      <c r="H114" s="187">
        <v>0</v>
      </c>
      <c r="I114" s="187">
        <v>332</v>
      </c>
      <c r="J114" s="186">
        <v>6.2548277096403471</v>
      </c>
      <c r="K114" s="185" t="s">
        <v>11</v>
      </c>
      <c r="L114" s="185"/>
      <c r="M114" s="187">
        <v>281</v>
      </c>
      <c r="N114" s="186">
        <v>5.2939957421955954</v>
      </c>
      <c r="O114" s="185" t="s">
        <v>11</v>
      </c>
      <c r="P114" s="188"/>
      <c r="Q114" s="187">
        <v>613</v>
      </c>
      <c r="R114" s="186">
        <v>11.548823451835943</v>
      </c>
      <c r="S114" s="185" t="s">
        <v>11</v>
      </c>
      <c r="T114" s="177"/>
    </row>
    <row r="115" spans="2:20" s="176" customFormat="1" x14ac:dyDescent="0.2">
      <c r="B115" s="190" t="s">
        <v>947</v>
      </c>
      <c r="C115" s="191" t="s">
        <v>258</v>
      </c>
      <c r="D115" s="457" t="str">
        <f>VLOOKUP(C115,'201617'!$B$26:$C$351,2,0)</f>
        <v>SE</v>
      </c>
      <c r="E115" s="188">
        <v>30.512</v>
      </c>
      <c r="F115" s="188"/>
      <c r="G115" s="187">
        <v>75</v>
      </c>
      <c r="H115" s="187">
        <v>66</v>
      </c>
      <c r="I115" s="187">
        <v>141</v>
      </c>
      <c r="J115" s="186">
        <v>4.6211326691137913</v>
      </c>
      <c r="K115" s="185" t="s">
        <v>11</v>
      </c>
      <c r="L115" s="185"/>
      <c r="M115" s="187">
        <v>8</v>
      </c>
      <c r="N115" s="186">
        <v>0.26219192448872575</v>
      </c>
      <c r="O115" s="185" t="s">
        <v>11</v>
      </c>
      <c r="P115" s="188"/>
      <c r="Q115" s="187">
        <v>149</v>
      </c>
      <c r="R115" s="186">
        <v>4.8833245936025174</v>
      </c>
      <c r="S115" s="185" t="s">
        <v>11</v>
      </c>
      <c r="T115" s="177"/>
    </row>
    <row r="116" spans="2:20" s="176" customFormat="1" x14ac:dyDescent="0.2">
      <c r="B116" s="190" t="s">
        <v>790</v>
      </c>
      <c r="C116" s="189" t="s">
        <v>102</v>
      </c>
      <c r="D116" s="467" t="str">
        <f>VLOOKUP(C116,'201617'!$B$26:$C$351,2,0)</f>
        <v>EM</v>
      </c>
      <c r="E116" s="188">
        <v>49.484000000000002</v>
      </c>
      <c r="F116" s="188"/>
      <c r="G116" s="187">
        <v>36</v>
      </c>
      <c r="H116" s="187">
        <v>130</v>
      </c>
      <c r="I116" s="187">
        <v>166</v>
      </c>
      <c r="J116" s="186">
        <v>3.3546196750464796</v>
      </c>
      <c r="K116" s="185" t="s">
        <v>11</v>
      </c>
      <c r="L116" s="185"/>
      <c r="M116" s="187">
        <v>33</v>
      </c>
      <c r="N116" s="186">
        <v>0.66688222455743273</v>
      </c>
      <c r="O116" s="185" t="s">
        <v>11</v>
      </c>
      <c r="P116" s="188"/>
      <c r="Q116" s="187">
        <v>199</v>
      </c>
      <c r="R116" s="186">
        <v>4.021501899603912</v>
      </c>
      <c r="S116" s="185" t="s">
        <v>11</v>
      </c>
      <c r="T116" s="177"/>
    </row>
    <row r="117" spans="2:20" s="176" customFormat="1" x14ac:dyDescent="0.2">
      <c r="B117" s="190" t="s">
        <v>1006</v>
      </c>
      <c r="C117" s="191" t="s">
        <v>317</v>
      </c>
      <c r="D117" s="457" t="str">
        <f>VLOOKUP(C117,'201617'!$B$26:$C$351,2,0)</f>
        <v>SW</v>
      </c>
      <c r="E117" s="188">
        <v>50.087000000000003</v>
      </c>
      <c r="F117" s="188"/>
      <c r="G117" s="187">
        <v>60</v>
      </c>
      <c r="H117" s="187">
        <v>104</v>
      </c>
      <c r="I117" s="187">
        <v>164</v>
      </c>
      <c r="J117" s="186">
        <v>3.2743027132788947</v>
      </c>
      <c r="K117" s="185" t="s">
        <v>11</v>
      </c>
      <c r="L117" s="185"/>
      <c r="M117" s="187">
        <v>68</v>
      </c>
      <c r="N117" s="186">
        <v>1.3576377103839319</v>
      </c>
      <c r="O117" s="185" t="s">
        <v>11</v>
      </c>
      <c r="P117" s="188"/>
      <c r="Q117" s="187">
        <v>232</v>
      </c>
      <c r="R117" s="186">
        <v>4.6319404236628268</v>
      </c>
      <c r="S117" s="185" t="s">
        <v>11</v>
      </c>
      <c r="T117" s="177"/>
    </row>
    <row r="118" spans="2:20" s="176" customFormat="1" x14ac:dyDescent="0.2">
      <c r="B118" s="190" t="s">
        <v>948</v>
      </c>
      <c r="C118" s="191" t="s">
        <v>259</v>
      </c>
      <c r="D118" s="457" t="str">
        <f>VLOOKUP(C118,'201617'!$B$26:$C$351,2,0)</f>
        <v>SE</v>
      </c>
      <c r="E118" s="188">
        <v>47.54</v>
      </c>
      <c r="F118" s="188"/>
      <c r="G118" s="187">
        <v>30</v>
      </c>
      <c r="H118" s="187">
        <v>73</v>
      </c>
      <c r="I118" s="187">
        <v>103</v>
      </c>
      <c r="J118" s="186">
        <v>2.1665965502734541</v>
      </c>
      <c r="K118" s="185" t="s">
        <v>11</v>
      </c>
      <c r="L118" s="185"/>
      <c r="M118" s="187">
        <v>0</v>
      </c>
      <c r="N118" s="186">
        <v>0</v>
      </c>
      <c r="O118" s="185" t="s">
        <v>11</v>
      </c>
      <c r="P118" s="188"/>
      <c r="Q118" s="187">
        <v>103</v>
      </c>
      <c r="R118" s="186">
        <v>2.1665965502734541</v>
      </c>
      <c r="S118" s="185" t="s">
        <v>11</v>
      </c>
      <c r="T118" s="177"/>
    </row>
    <row r="119" spans="2:20" s="176" customFormat="1" x14ac:dyDescent="0.2">
      <c r="B119" s="190" t="s">
        <v>864</v>
      </c>
      <c r="C119" s="191" t="s">
        <v>175</v>
      </c>
      <c r="D119" s="457" t="str">
        <f>VLOOKUP(C119,'201617'!$B$26:$C$351,2,0)</f>
        <v>EE</v>
      </c>
      <c r="E119" s="188">
        <v>41.447000000000003</v>
      </c>
      <c r="F119" s="188"/>
      <c r="G119" s="187">
        <v>81</v>
      </c>
      <c r="H119" s="187">
        <v>0</v>
      </c>
      <c r="I119" s="187">
        <v>81</v>
      </c>
      <c r="J119" s="186">
        <v>1.9543030858686996</v>
      </c>
      <c r="K119" s="185" t="s">
        <v>11</v>
      </c>
      <c r="L119" s="185"/>
      <c r="M119" s="187">
        <v>42</v>
      </c>
      <c r="N119" s="186">
        <v>1.0133423408208073</v>
      </c>
      <c r="O119" s="185" t="s">
        <v>11</v>
      </c>
      <c r="P119" s="188"/>
      <c r="Q119" s="187">
        <v>123</v>
      </c>
      <c r="R119" s="186">
        <v>2.9676454266895069</v>
      </c>
      <c r="S119" s="185" t="s">
        <v>11</v>
      </c>
      <c r="T119" s="177"/>
    </row>
    <row r="120" spans="2:20" s="176" customFormat="1" x14ac:dyDescent="0.2">
      <c r="B120" s="190" t="s">
        <v>865</v>
      </c>
      <c r="C120" s="191" t="s">
        <v>176</v>
      </c>
      <c r="D120" s="457" t="str">
        <f>VLOOKUP(C120,'201617'!$B$26:$C$351,2,0)</f>
        <v>EE</v>
      </c>
      <c r="E120" s="188">
        <v>25.568999999999999</v>
      </c>
      <c r="F120" s="188"/>
      <c r="G120" s="187">
        <v>7</v>
      </c>
      <c r="H120" s="187">
        <v>118</v>
      </c>
      <c r="I120" s="187">
        <v>125</v>
      </c>
      <c r="J120" s="186">
        <v>4.8887324494505062</v>
      </c>
      <c r="K120" s="185" t="s">
        <v>11</v>
      </c>
      <c r="L120" s="185"/>
      <c r="M120" s="187">
        <v>2</v>
      </c>
      <c r="N120" s="186">
        <v>7.8219719191208112E-2</v>
      </c>
      <c r="O120" s="185" t="s">
        <v>11</v>
      </c>
      <c r="P120" s="188"/>
      <c r="Q120" s="187">
        <v>127</v>
      </c>
      <c r="R120" s="186">
        <v>4.9669521686417148</v>
      </c>
      <c r="S120" s="185" t="s">
        <v>11</v>
      </c>
      <c r="T120" s="177"/>
    </row>
    <row r="121" spans="2:20" s="176" customFormat="1" x14ac:dyDescent="0.2">
      <c r="B121" s="190" t="s">
        <v>1007</v>
      </c>
      <c r="C121" s="189" t="s">
        <v>318</v>
      </c>
      <c r="D121" s="467" t="str">
        <f>VLOOKUP(C121,'201617'!$B$26:$C$351,2,0)</f>
        <v>SW</v>
      </c>
      <c r="E121" s="188">
        <v>34.819000000000003</v>
      </c>
      <c r="F121" s="188"/>
      <c r="G121" s="187">
        <v>1</v>
      </c>
      <c r="H121" s="187">
        <v>55</v>
      </c>
      <c r="I121" s="187">
        <v>56</v>
      </c>
      <c r="J121" s="186">
        <v>1.6083172980269391</v>
      </c>
      <c r="K121" s="185" t="s">
        <v>11</v>
      </c>
      <c r="L121" s="185"/>
      <c r="M121" s="187">
        <v>83</v>
      </c>
      <c r="N121" s="186">
        <v>2.3837559952899277</v>
      </c>
      <c r="O121" s="185" t="s">
        <v>11</v>
      </c>
      <c r="P121" s="188"/>
      <c r="Q121" s="187">
        <v>139</v>
      </c>
      <c r="R121" s="186">
        <v>3.9920732933168668</v>
      </c>
      <c r="S121" s="185" t="s">
        <v>11</v>
      </c>
      <c r="T121" s="177"/>
    </row>
    <row r="122" spans="2:20" s="176" customFormat="1" x14ac:dyDescent="0.2">
      <c r="B122" s="190" t="s">
        <v>726</v>
      </c>
      <c r="C122" s="191" t="s">
        <v>38</v>
      </c>
      <c r="D122" s="457" t="str">
        <f>VLOOKUP(C122,'201617'!$B$26:$C$351,2,0)</f>
        <v>NW</v>
      </c>
      <c r="E122" s="188">
        <v>35.335000000000001</v>
      </c>
      <c r="F122" s="188"/>
      <c r="G122" s="187">
        <v>20</v>
      </c>
      <c r="H122" s="187">
        <v>50</v>
      </c>
      <c r="I122" s="187">
        <v>70</v>
      </c>
      <c r="J122" s="186">
        <v>1.9810386302532899</v>
      </c>
      <c r="K122" s="185" t="s">
        <v>11</v>
      </c>
      <c r="L122" s="185"/>
      <c r="M122" s="187">
        <v>3</v>
      </c>
      <c r="N122" s="186">
        <v>8.4901655582283853E-2</v>
      </c>
      <c r="O122" s="185" t="s">
        <v>11</v>
      </c>
      <c r="P122" s="188"/>
      <c r="Q122" s="187">
        <v>73</v>
      </c>
      <c r="R122" s="186">
        <v>2.0659402858355738</v>
      </c>
      <c r="S122" s="185" t="s">
        <v>11</v>
      </c>
      <c r="T122" s="177"/>
    </row>
    <row r="123" spans="2:20" s="176" customFormat="1" x14ac:dyDescent="0.2">
      <c r="B123" s="190" t="s">
        <v>1055</v>
      </c>
      <c r="C123" s="191" t="s">
        <v>13</v>
      </c>
      <c r="D123" s="457" t="str">
        <f>VLOOKUP(C123,'201617'!$B$26:$C$351,2,0)</f>
        <v>NE</v>
      </c>
      <c r="E123" s="188">
        <v>89.712000000000003</v>
      </c>
      <c r="F123" s="188"/>
      <c r="G123" s="187">
        <v>2362</v>
      </c>
      <c r="H123" s="187">
        <v>1090</v>
      </c>
      <c r="I123" s="187">
        <v>3452</v>
      </c>
      <c r="J123" s="186">
        <v>38.47868735509185</v>
      </c>
      <c r="K123" s="185" t="s">
        <v>11</v>
      </c>
      <c r="L123" s="185"/>
      <c r="M123" s="187">
        <v>1</v>
      </c>
      <c r="N123" s="186">
        <v>1.1146780809702158E-2</v>
      </c>
      <c r="O123" s="185" t="s">
        <v>11</v>
      </c>
      <c r="P123" s="188"/>
      <c r="Q123" s="187">
        <v>3453</v>
      </c>
      <c r="R123" s="186">
        <v>38.489834135901553</v>
      </c>
      <c r="S123" s="185" t="s">
        <v>11</v>
      </c>
      <c r="T123" s="177"/>
    </row>
    <row r="124" spans="2:20" s="176" customFormat="1" x14ac:dyDescent="0.2">
      <c r="B124" s="190" t="s">
        <v>791</v>
      </c>
      <c r="C124" s="191" t="s">
        <v>103</v>
      </c>
      <c r="D124" s="457" t="str">
        <f>VLOOKUP(C124,'201617'!$B$26:$C$351,2,0)</f>
        <v>EM</v>
      </c>
      <c r="E124" s="188">
        <v>50.034999999999997</v>
      </c>
      <c r="F124" s="188"/>
      <c r="G124" s="187">
        <v>77</v>
      </c>
      <c r="H124" s="187">
        <v>248</v>
      </c>
      <c r="I124" s="187">
        <v>325</v>
      </c>
      <c r="J124" s="186">
        <v>6.4954531827720601</v>
      </c>
      <c r="K124" s="185" t="s">
        <v>11</v>
      </c>
      <c r="L124" s="185"/>
      <c r="M124" s="187">
        <v>13</v>
      </c>
      <c r="N124" s="186">
        <v>0.25981812731088239</v>
      </c>
      <c r="O124" s="185" t="s">
        <v>11</v>
      </c>
      <c r="P124" s="188"/>
      <c r="Q124" s="187">
        <v>338</v>
      </c>
      <c r="R124" s="186">
        <v>6.755271310082942</v>
      </c>
      <c r="S124" s="185" t="s">
        <v>11</v>
      </c>
      <c r="T124" s="177"/>
    </row>
    <row r="125" spans="2:20" s="176" customFormat="1" x14ac:dyDescent="0.2">
      <c r="B125" s="190" t="s">
        <v>1008</v>
      </c>
      <c r="C125" s="189" t="s">
        <v>319</v>
      </c>
      <c r="D125" s="467" t="str">
        <f>VLOOKUP(C125,'201617'!$B$26:$C$351,2,0)</f>
        <v>SW</v>
      </c>
      <c r="E125" s="188">
        <v>51.82</v>
      </c>
      <c r="F125" s="188"/>
      <c r="G125" s="187">
        <v>88</v>
      </c>
      <c r="H125" s="187">
        <v>357</v>
      </c>
      <c r="I125" s="187">
        <v>445</v>
      </c>
      <c r="J125" s="186">
        <v>8.5874179853338486</v>
      </c>
      <c r="K125" s="185" t="s">
        <v>11</v>
      </c>
      <c r="L125" s="185"/>
      <c r="M125" s="187">
        <v>182</v>
      </c>
      <c r="N125" s="186">
        <v>3.5121574681590118</v>
      </c>
      <c r="O125" s="185" t="s">
        <v>11</v>
      </c>
      <c r="P125" s="188"/>
      <c r="Q125" s="187">
        <v>627</v>
      </c>
      <c r="R125" s="186">
        <v>12.099575453492859</v>
      </c>
      <c r="S125" s="185" t="s">
        <v>11</v>
      </c>
      <c r="T125" s="177"/>
    </row>
    <row r="126" spans="2:20" s="176" customFormat="1" x14ac:dyDescent="0.2">
      <c r="B126" s="190" t="s">
        <v>949</v>
      </c>
      <c r="C126" s="189" t="s">
        <v>260</v>
      </c>
      <c r="D126" s="467" t="str">
        <f>VLOOKUP(C126,'201617'!$B$26:$C$351,2,0)</f>
        <v>SE</v>
      </c>
      <c r="E126" s="188">
        <v>36.070999999999998</v>
      </c>
      <c r="F126" s="188"/>
      <c r="G126" s="187">
        <v>139</v>
      </c>
      <c r="H126" s="187">
        <v>279</v>
      </c>
      <c r="I126" s="187">
        <v>418</v>
      </c>
      <c r="J126" s="186">
        <v>11.588256494136564</v>
      </c>
      <c r="K126" s="185" t="s">
        <v>11</v>
      </c>
      <c r="L126" s="185"/>
      <c r="M126" s="187">
        <v>0</v>
      </c>
      <c r="N126" s="186">
        <v>0</v>
      </c>
      <c r="O126" s="185" t="s">
        <v>11</v>
      </c>
      <c r="P126" s="188"/>
      <c r="Q126" s="187">
        <v>418</v>
      </c>
      <c r="R126" s="186">
        <v>11.588256494136564</v>
      </c>
      <c r="S126" s="185" t="s">
        <v>11</v>
      </c>
      <c r="T126" s="177"/>
    </row>
    <row r="127" spans="2:20" s="176" customFormat="1" x14ac:dyDescent="0.2">
      <c r="B127" s="197" t="s">
        <v>950</v>
      </c>
      <c r="C127" s="196" t="s">
        <v>261</v>
      </c>
      <c r="D127" s="470" t="str">
        <f>VLOOKUP(C127,'201617'!$B$26:$C$351,2,0)</f>
        <v>SE</v>
      </c>
      <c r="E127" s="195">
        <v>41.359000000000002</v>
      </c>
      <c r="F127" s="195"/>
      <c r="G127" s="194">
        <v>162</v>
      </c>
      <c r="H127" s="194">
        <v>236</v>
      </c>
      <c r="I127" s="194">
        <v>398</v>
      </c>
      <c r="J127" s="193">
        <v>9.6230566503058572</v>
      </c>
      <c r="K127" s="192">
        <v>1</v>
      </c>
      <c r="L127" s="192"/>
      <c r="M127" s="194">
        <v>9</v>
      </c>
      <c r="N127" s="193">
        <v>0.21760680867525808</v>
      </c>
      <c r="O127" s="192">
        <v>1</v>
      </c>
      <c r="P127" s="195"/>
      <c r="Q127" s="194">
        <v>407</v>
      </c>
      <c r="R127" s="193">
        <v>9.8406634589811155</v>
      </c>
      <c r="S127" s="192">
        <v>1</v>
      </c>
      <c r="T127" s="177"/>
    </row>
    <row r="128" spans="2:20" s="176" customFormat="1" x14ac:dyDescent="0.2">
      <c r="B128" s="190" t="s">
        <v>866</v>
      </c>
      <c r="C128" s="191" t="s">
        <v>177</v>
      </c>
      <c r="D128" s="457" t="str">
        <f>VLOOKUP(C128,'201617'!$B$26:$C$351,2,0)</f>
        <v>EE</v>
      </c>
      <c r="E128" s="188">
        <v>42.706000000000003</v>
      </c>
      <c r="F128" s="188"/>
      <c r="G128" s="187">
        <v>15</v>
      </c>
      <c r="H128" s="187">
        <v>210</v>
      </c>
      <c r="I128" s="187">
        <v>225</v>
      </c>
      <c r="J128" s="186">
        <v>5.2685805273263711</v>
      </c>
      <c r="K128" s="185" t="s">
        <v>11</v>
      </c>
      <c r="L128" s="185"/>
      <c r="M128" s="187">
        <v>95</v>
      </c>
      <c r="N128" s="186">
        <v>2.2245117782044677</v>
      </c>
      <c r="O128" s="185" t="s">
        <v>11</v>
      </c>
      <c r="P128" s="188"/>
      <c r="Q128" s="187">
        <v>320</v>
      </c>
      <c r="R128" s="186">
        <v>7.4930923055308378</v>
      </c>
      <c r="S128" s="185" t="s">
        <v>11</v>
      </c>
      <c r="T128" s="177"/>
    </row>
    <row r="129" spans="2:20" s="176" customFormat="1" x14ac:dyDescent="0.2">
      <c r="B129" s="190" t="s">
        <v>905</v>
      </c>
      <c r="C129" s="191" t="s">
        <v>216</v>
      </c>
      <c r="D129" s="457" t="str">
        <f>VLOOKUP(C129,'201617'!$B$26:$C$351,2,0)</f>
        <v>L</v>
      </c>
      <c r="E129" s="188">
        <v>105.265</v>
      </c>
      <c r="F129" s="188"/>
      <c r="G129" s="187">
        <v>752</v>
      </c>
      <c r="H129" s="187">
        <v>675</v>
      </c>
      <c r="I129" s="187">
        <v>1427</v>
      </c>
      <c r="J129" s="186">
        <v>13.556262765401605</v>
      </c>
      <c r="K129" s="185" t="s">
        <v>11</v>
      </c>
      <c r="L129" s="185"/>
      <c r="M129" s="187">
        <v>0</v>
      </c>
      <c r="N129" s="186">
        <v>0</v>
      </c>
      <c r="O129" s="185" t="s">
        <v>11</v>
      </c>
      <c r="P129" s="188"/>
      <c r="Q129" s="187">
        <v>1427</v>
      </c>
      <c r="R129" s="186">
        <v>13.556262765401605</v>
      </c>
      <c r="S129" s="185" t="s">
        <v>11</v>
      </c>
      <c r="T129" s="177"/>
    </row>
    <row r="130" spans="2:20" s="176" customFormat="1" x14ac:dyDescent="0.2">
      <c r="B130" s="190" t="s">
        <v>951</v>
      </c>
      <c r="C130" s="191" t="s">
        <v>262</v>
      </c>
      <c r="D130" s="457" t="str">
        <f>VLOOKUP(C130,'201617'!$B$26:$C$351,2,0)</f>
        <v>SE</v>
      </c>
      <c r="E130" s="188">
        <v>55.093000000000004</v>
      </c>
      <c r="F130" s="188"/>
      <c r="G130" s="187">
        <v>222</v>
      </c>
      <c r="H130" s="187">
        <v>287</v>
      </c>
      <c r="I130" s="187">
        <v>509</v>
      </c>
      <c r="J130" s="186">
        <v>9.2389232751892241</v>
      </c>
      <c r="K130" s="185" t="s">
        <v>11</v>
      </c>
      <c r="L130" s="185"/>
      <c r="M130" s="187">
        <v>4</v>
      </c>
      <c r="N130" s="186">
        <v>7.2604505109542042E-2</v>
      </c>
      <c r="O130" s="185" t="s">
        <v>11</v>
      </c>
      <c r="P130" s="188"/>
      <c r="Q130" s="187">
        <v>513</v>
      </c>
      <c r="R130" s="186">
        <v>9.3115277802987677</v>
      </c>
      <c r="S130" s="185" t="s">
        <v>11</v>
      </c>
      <c r="T130" s="177"/>
    </row>
    <row r="131" spans="2:20" s="176" customFormat="1" x14ac:dyDescent="0.2">
      <c r="B131" s="190" t="s">
        <v>906</v>
      </c>
      <c r="C131" s="189" t="s">
        <v>217</v>
      </c>
      <c r="D131" s="467" t="str">
        <f>VLOOKUP(C131,'201617'!$B$26:$C$351,2,0)</f>
        <v>L</v>
      </c>
      <c r="E131" s="188">
        <v>106.43899999999999</v>
      </c>
      <c r="F131" s="188"/>
      <c r="G131" s="187">
        <v>519</v>
      </c>
      <c r="H131" s="187">
        <v>56</v>
      </c>
      <c r="I131" s="187">
        <v>575</v>
      </c>
      <c r="J131" s="186">
        <v>5.4021552250584843</v>
      </c>
      <c r="K131" s="185" t="s">
        <v>11</v>
      </c>
      <c r="L131" s="185"/>
      <c r="M131" s="187">
        <v>295</v>
      </c>
      <c r="N131" s="186">
        <v>2.7715405067691354</v>
      </c>
      <c r="O131" s="185" t="s">
        <v>11</v>
      </c>
      <c r="P131" s="188"/>
      <c r="Q131" s="187">
        <v>870</v>
      </c>
      <c r="R131" s="186">
        <v>8.1736957318276193</v>
      </c>
      <c r="S131" s="185" t="s">
        <v>11</v>
      </c>
      <c r="T131" s="177"/>
    </row>
    <row r="132" spans="2:20" s="176" customFormat="1" x14ac:dyDescent="0.2">
      <c r="B132" s="190" t="s">
        <v>727</v>
      </c>
      <c r="C132" s="189" t="s">
        <v>39</v>
      </c>
      <c r="D132" s="467" t="str">
        <f>VLOOKUP(C132,'201617'!$B$26:$C$351,2,0)</f>
        <v>NW</v>
      </c>
      <c r="E132" s="188">
        <v>53.875</v>
      </c>
      <c r="F132" s="188"/>
      <c r="G132" s="187">
        <v>468</v>
      </c>
      <c r="H132" s="187">
        <v>276</v>
      </c>
      <c r="I132" s="187">
        <v>744</v>
      </c>
      <c r="J132" s="186">
        <v>13.809744779582367</v>
      </c>
      <c r="K132" s="185" t="s">
        <v>11</v>
      </c>
      <c r="L132" s="188"/>
      <c r="M132" s="187">
        <v>0</v>
      </c>
      <c r="N132" s="186">
        <v>0</v>
      </c>
      <c r="O132" s="185" t="s">
        <v>11</v>
      </c>
      <c r="P132" s="188"/>
      <c r="Q132" s="187">
        <v>744</v>
      </c>
      <c r="R132" s="186">
        <v>13.809744779582367</v>
      </c>
      <c r="S132" s="185" t="s">
        <v>11</v>
      </c>
      <c r="T132" s="177"/>
    </row>
    <row r="133" spans="2:20" s="176" customFormat="1" x14ac:dyDescent="0.2">
      <c r="B133" s="190" t="s">
        <v>759</v>
      </c>
      <c r="C133" s="191" t="s">
        <v>71</v>
      </c>
      <c r="D133" s="457" t="str">
        <f>VLOOKUP(C133,'201617'!$B$26:$C$351,2,0)</f>
        <v>YH</v>
      </c>
      <c r="E133" s="188">
        <v>38.826000000000001</v>
      </c>
      <c r="F133" s="188"/>
      <c r="G133" s="187">
        <v>385</v>
      </c>
      <c r="H133" s="187">
        <v>120</v>
      </c>
      <c r="I133" s="187">
        <v>505</v>
      </c>
      <c r="J133" s="186">
        <v>13.006748055426776</v>
      </c>
      <c r="K133" s="185" t="s">
        <v>11</v>
      </c>
      <c r="L133" s="185"/>
      <c r="M133" s="187">
        <v>0</v>
      </c>
      <c r="N133" s="186">
        <v>0</v>
      </c>
      <c r="O133" s="185" t="s">
        <v>11</v>
      </c>
      <c r="P133" s="188"/>
      <c r="Q133" s="187">
        <v>505</v>
      </c>
      <c r="R133" s="186">
        <v>13.006748055426776</v>
      </c>
      <c r="S133" s="185" t="s">
        <v>11</v>
      </c>
      <c r="T133" s="177"/>
    </row>
    <row r="134" spans="2:20" s="176" customFormat="1" x14ac:dyDescent="0.2">
      <c r="B134" s="190" t="s">
        <v>907</v>
      </c>
      <c r="C134" s="191" t="s">
        <v>218</v>
      </c>
      <c r="D134" s="457" t="str">
        <f>VLOOKUP(C134,'201617'!$B$26:$C$351,2,0)</f>
        <v>L</v>
      </c>
      <c r="E134" s="188">
        <v>80.227000000000004</v>
      </c>
      <c r="F134" s="188"/>
      <c r="G134" s="187">
        <v>116</v>
      </c>
      <c r="H134" s="187">
        <v>217</v>
      </c>
      <c r="I134" s="187">
        <v>333</v>
      </c>
      <c r="J134" s="186">
        <v>4.1507223254016727</v>
      </c>
      <c r="K134" s="185" t="s">
        <v>11</v>
      </c>
      <c r="L134" s="185"/>
      <c r="M134" s="187">
        <v>0</v>
      </c>
      <c r="N134" s="186">
        <v>0</v>
      </c>
      <c r="O134" s="185" t="s">
        <v>11</v>
      </c>
      <c r="P134" s="188"/>
      <c r="Q134" s="187">
        <v>333</v>
      </c>
      <c r="R134" s="186">
        <v>4.1507223254016727</v>
      </c>
      <c r="S134" s="185" t="s">
        <v>11</v>
      </c>
      <c r="T134" s="177"/>
    </row>
    <row r="135" spans="2:20" s="176" customFormat="1" x14ac:dyDescent="0.2">
      <c r="B135" s="190" t="s">
        <v>792</v>
      </c>
      <c r="C135" s="191" t="s">
        <v>104</v>
      </c>
      <c r="D135" s="457" t="str">
        <f>VLOOKUP(C135,'201617'!$B$26:$C$351,2,0)</f>
        <v>EM</v>
      </c>
      <c r="E135" s="188">
        <v>35.799999999999997</v>
      </c>
      <c r="F135" s="188"/>
      <c r="G135" s="187">
        <v>17</v>
      </c>
      <c r="H135" s="187">
        <v>49</v>
      </c>
      <c r="I135" s="187">
        <v>66</v>
      </c>
      <c r="J135" s="186">
        <v>1.8435754189944136</v>
      </c>
      <c r="K135" s="185" t="s">
        <v>11</v>
      </c>
      <c r="L135" s="185"/>
      <c r="M135" s="187">
        <v>10</v>
      </c>
      <c r="N135" s="186">
        <v>0.27932960893854752</v>
      </c>
      <c r="O135" s="185" t="s">
        <v>11</v>
      </c>
      <c r="P135" s="188"/>
      <c r="Q135" s="187">
        <v>76</v>
      </c>
      <c r="R135" s="186">
        <v>2.1229050279329611</v>
      </c>
      <c r="S135" s="185" t="s">
        <v>11</v>
      </c>
      <c r="T135" s="177"/>
    </row>
    <row r="136" spans="2:20" s="176" customFormat="1" x14ac:dyDescent="0.2">
      <c r="B136" s="190" t="s">
        <v>908</v>
      </c>
      <c r="C136" s="191" t="s">
        <v>219</v>
      </c>
      <c r="D136" s="457" t="str">
        <f>VLOOKUP(C136,'201617'!$B$26:$C$351,2,0)</f>
        <v>L</v>
      </c>
      <c r="E136" s="188">
        <v>106.753</v>
      </c>
      <c r="F136" s="188"/>
      <c r="G136" s="187">
        <v>279</v>
      </c>
      <c r="H136" s="187">
        <v>272</v>
      </c>
      <c r="I136" s="187">
        <v>551</v>
      </c>
      <c r="J136" s="186">
        <v>5.1614474534673498</v>
      </c>
      <c r="K136" s="185" t="s">
        <v>11</v>
      </c>
      <c r="L136" s="185"/>
      <c r="M136" s="187">
        <v>15</v>
      </c>
      <c r="N136" s="186">
        <v>0.1405112736878589</v>
      </c>
      <c r="O136" s="185" t="s">
        <v>11</v>
      </c>
      <c r="P136" s="188"/>
      <c r="Q136" s="187">
        <v>566</v>
      </c>
      <c r="R136" s="186">
        <v>5.3019587271552089</v>
      </c>
      <c r="S136" s="185" t="s">
        <v>11</v>
      </c>
      <c r="T136" s="177"/>
    </row>
    <row r="137" spans="2:20" s="176" customFormat="1" x14ac:dyDescent="0.2">
      <c r="B137" s="190" t="s">
        <v>867</v>
      </c>
      <c r="C137" s="191" t="s">
        <v>178</v>
      </c>
      <c r="D137" s="457" t="str">
        <f>VLOOKUP(C137,'201617'!$B$26:$C$351,2,0)</f>
        <v>EE</v>
      </c>
      <c r="E137" s="188">
        <v>35.145000000000003</v>
      </c>
      <c r="F137" s="188"/>
      <c r="G137" s="187">
        <v>77</v>
      </c>
      <c r="H137" s="187">
        <v>176</v>
      </c>
      <c r="I137" s="187">
        <v>253</v>
      </c>
      <c r="J137" s="186">
        <v>7.1987480438184654</v>
      </c>
      <c r="K137" s="185" t="s">
        <v>11</v>
      </c>
      <c r="L137" s="185"/>
      <c r="M137" s="187">
        <v>0</v>
      </c>
      <c r="N137" s="186">
        <v>0</v>
      </c>
      <c r="O137" s="185" t="s">
        <v>11</v>
      </c>
      <c r="P137" s="188"/>
      <c r="Q137" s="187">
        <v>253</v>
      </c>
      <c r="R137" s="186">
        <v>7.1987480438184654</v>
      </c>
      <c r="S137" s="185" t="s">
        <v>11</v>
      </c>
      <c r="T137" s="177"/>
    </row>
    <row r="138" spans="2:20" s="176" customFormat="1" x14ac:dyDescent="0.2">
      <c r="B138" s="190" t="s">
        <v>760</v>
      </c>
      <c r="C138" s="189" t="s">
        <v>72</v>
      </c>
      <c r="D138" s="467" t="str">
        <f>VLOOKUP(C138,'201617'!$B$26:$C$351,2,0)</f>
        <v>YH</v>
      </c>
      <c r="E138" s="188">
        <v>68.168000000000006</v>
      </c>
      <c r="F138" s="188"/>
      <c r="G138" s="187">
        <v>374</v>
      </c>
      <c r="H138" s="187">
        <v>253</v>
      </c>
      <c r="I138" s="187">
        <v>627</v>
      </c>
      <c r="J138" s="186">
        <v>9.1978641004576911</v>
      </c>
      <c r="K138" s="185" t="s">
        <v>11</v>
      </c>
      <c r="L138" s="185"/>
      <c r="M138" s="187">
        <v>2</v>
      </c>
      <c r="N138" s="186">
        <v>2.9339279427297263E-2</v>
      </c>
      <c r="O138" s="185" t="s">
        <v>11</v>
      </c>
      <c r="P138" s="188"/>
      <c r="Q138" s="187">
        <v>629</v>
      </c>
      <c r="R138" s="186">
        <v>9.2272033798849886</v>
      </c>
      <c r="S138" s="185" t="s">
        <v>11</v>
      </c>
      <c r="T138" s="177"/>
    </row>
    <row r="139" spans="2:20" s="176" customFormat="1" x14ac:dyDescent="0.2">
      <c r="B139" s="190" t="s">
        <v>909</v>
      </c>
      <c r="C139" s="191" t="s">
        <v>220</v>
      </c>
      <c r="D139" s="457" t="str">
        <f>VLOOKUP(C139,'201617'!$B$26:$C$351,2,0)</f>
        <v>L</v>
      </c>
      <c r="E139" s="188">
        <v>87.308999999999997</v>
      </c>
      <c r="F139" s="188"/>
      <c r="G139" s="187">
        <v>823</v>
      </c>
      <c r="H139" s="187">
        <v>460</v>
      </c>
      <c r="I139" s="187">
        <v>1283</v>
      </c>
      <c r="J139" s="186">
        <v>14.694934084687718</v>
      </c>
      <c r="K139" s="185" t="s">
        <v>11</v>
      </c>
      <c r="L139" s="185"/>
      <c r="M139" s="187">
        <v>0</v>
      </c>
      <c r="N139" s="186">
        <v>0</v>
      </c>
      <c r="O139" s="185" t="s">
        <v>11</v>
      </c>
      <c r="P139" s="188"/>
      <c r="Q139" s="187">
        <v>1283</v>
      </c>
      <c r="R139" s="186">
        <v>14.694934084687718</v>
      </c>
      <c r="S139" s="185" t="s">
        <v>11</v>
      </c>
      <c r="T139" s="177"/>
    </row>
    <row r="140" spans="2:20" s="176" customFormat="1" x14ac:dyDescent="0.2">
      <c r="B140" s="190" t="s">
        <v>952</v>
      </c>
      <c r="C140" s="191" t="s">
        <v>263</v>
      </c>
      <c r="D140" s="457" t="str">
        <f>VLOOKUP(C140,'201617'!$B$26:$C$351,2,0)</f>
        <v>SE</v>
      </c>
      <c r="E140" s="188">
        <v>36.279000000000003</v>
      </c>
      <c r="F140" s="188"/>
      <c r="G140" s="187">
        <v>197</v>
      </c>
      <c r="H140" s="187">
        <v>169</v>
      </c>
      <c r="I140" s="187">
        <v>366</v>
      </c>
      <c r="J140" s="186">
        <v>10.088480939386422</v>
      </c>
      <c r="K140" s="185" t="s">
        <v>11</v>
      </c>
      <c r="L140" s="185"/>
      <c r="M140" s="187">
        <v>0</v>
      </c>
      <c r="N140" s="186">
        <v>0</v>
      </c>
      <c r="O140" s="185" t="s">
        <v>11</v>
      </c>
      <c r="P140" s="188"/>
      <c r="Q140" s="187">
        <v>366</v>
      </c>
      <c r="R140" s="186">
        <v>10.088480939386422</v>
      </c>
      <c r="S140" s="185" t="s">
        <v>11</v>
      </c>
      <c r="T140" s="177"/>
    </row>
    <row r="141" spans="2:20" s="176" customFormat="1" x14ac:dyDescent="0.2">
      <c r="B141" s="190" t="s">
        <v>703</v>
      </c>
      <c r="C141" s="189" t="s">
        <v>14</v>
      </c>
      <c r="D141" s="467" t="str">
        <f>VLOOKUP(C141,'201617'!$B$26:$C$351,2,0)</f>
        <v>NE</v>
      </c>
      <c r="E141" s="188">
        <v>40.923999999999999</v>
      </c>
      <c r="F141" s="188"/>
      <c r="G141" s="187">
        <v>55</v>
      </c>
      <c r="H141" s="187">
        <v>280</v>
      </c>
      <c r="I141" s="187">
        <v>335</v>
      </c>
      <c r="J141" s="186">
        <v>8.1859055810771189</v>
      </c>
      <c r="K141" s="185" t="s">
        <v>11</v>
      </c>
      <c r="L141" s="188"/>
      <c r="M141" s="187">
        <v>0</v>
      </c>
      <c r="N141" s="186">
        <v>0</v>
      </c>
      <c r="O141" s="185" t="s">
        <v>11</v>
      </c>
      <c r="P141" s="188"/>
      <c r="Q141" s="187">
        <v>335</v>
      </c>
      <c r="R141" s="186">
        <v>8.1859055810771189</v>
      </c>
      <c r="S141" s="185" t="s">
        <v>11</v>
      </c>
      <c r="T141" s="177"/>
    </row>
    <row r="142" spans="2:20" s="176" customFormat="1" x14ac:dyDescent="0.2">
      <c r="B142" s="190" t="s">
        <v>953</v>
      </c>
      <c r="C142" s="189" t="s">
        <v>264</v>
      </c>
      <c r="D142" s="467" t="str">
        <f>VLOOKUP(C142,'201617'!$B$26:$C$351,2,0)</f>
        <v>SE</v>
      </c>
      <c r="E142" s="188">
        <v>41.64</v>
      </c>
      <c r="F142" s="188"/>
      <c r="G142" s="187">
        <v>972</v>
      </c>
      <c r="H142" s="187">
        <v>788</v>
      </c>
      <c r="I142" s="187">
        <v>1760</v>
      </c>
      <c r="J142" s="186">
        <v>42.267050912584054</v>
      </c>
      <c r="K142" s="185" t="s">
        <v>11</v>
      </c>
      <c r="L142" s="185"/>
      <c r="M142" s="187">
        <v>36</v>
      </c>
      <c r="N142" s="186">
        <v>0.86455331412103742</v>
      </c>
      <c r="O142" s="185" t="s">
        <v>11</v>
      </c>
      <c r="P142" s="188"/>
      <c r="Q142" s="187">
        <v>1796</v>
      </c>
      <c r="R142" s="186">
        <v>43.131604226705093</v>
      </c>
      <c r="S142" s="185" t="s">
        <v>11</v>
      </c>
      <c r="T142" s="177"/>
    </row>
    <row r="143" spans="2:20" s="176" customFormat="1" x14ac:dyDescent="0.2">
      <c r="B143" s="190" t="s">
        <v>954</v>
      </c>
      <c r="C143" s="191" t="s">
        <v>265</v>
      </c>
      <c r="D143" s="457" t="str">
        <f>VLOOKUP(C143,'201617'!$B$26:$C$351,2,0)</f>
        <v>SE</v>
      </c>
      <c r="E143" s="188">
        <v>51.957999999999998</v>
      </c>
      <c r="F143" s="188"/>
      <c r="G143" s="187">
        <v>534</v>
      </c>
      <c r="H143" s="187">
        <v>237</v>
      </c>
      <c r="I143" s="187">
        <v>771</v>
      </c>
      <c r="J143" s="186">
        <v>14.838908349051158</v>
      </c>
      <c r="K143" s="185" t="s">
        <v>11</v>
      </c>
      <c r="L143" s="185"/>
      <c r="M143" s="187">
        <v>98</v>
      </c>
      <c r="N143" s="186">
        <v>1.8861388044189538</v>
      </c>
      <c r="O143" s="185" t="s">
        <v>11</v>
      </c>
      <c r="P143" s="188"/>
      <c r="Q143" s="187">
        <v>869</v>
      </c>
      <c r="R143" s="186">
        <v>16.725047153470111</v>
      </c>
      <c r="S143" s="185" t="s">
        <v>11</v>
      </c>
      <c r="T143" s="177"/>
    </row>
    <row r="144" spans="2:20" s="176" customFormat="1" x14ac:dyDescent="0.2">
      <c r="B144" s="190" t="s">
        <v>910</v>
      </c>
      <c r="C144" s="191" t="s">
        <v>221</v>
      </c>
      <c r="D144" s="457" t="str">
        <f>VLOOKUP(C144,'201617'!$B$26:$C$351,2,0)</f>
        <v>L</v>
      </c>
      <c r="E144" s="188">
        <v>99.102999999999994</v>
      </c>
      <c r="F144" s="188"/>
      <c r="G144" s="187">
        <v>91</v>
      </c>
      <c r="H144" s="187">
        <v>69</v>
      </c>
      <c r="I144" s="187">
        <v>160</v>
      </c>
      <c r="J144" s="186">
        <v>1.6144819026669224</v>
      </c>
      <c r="K144" s="185" t="s">
        <v>11</v>
      </c>
      <c r="L144" s="185"/>
      <c r="M144" s="187">
        <v>9</v>
      </c>
      <c r="N144" s="186">
        <v>9.0814607025014385E-2</v>
      </c>
      <c r="O144" s="185" t="s">
        <v>11</v>
      </c>
      <c r="P144" s="188"/>
      <c r="Q144" s="187">
        <v>169</v>
      </c>
      <c r="R144" s="186">
        <v>1.7052965096919368</v>
      </c>
      <c r="S144" s="185" t="s">
        <v>11</v>
      </c>
      <c r="T144" s="177"/>
    </row>
    <row r="145" spans="2:20" s="176" customFormat="1" x14ac:dyDescent="0.2">
      <c r="B145" s="190" t="s">
        <v>822</v>
      </c>
      <c r="C145" s="191" t="s">
        <v>134</v>
      </c>
      <c r="D145" s="457" t="str">
        <f>VLOOKUP(C145,'201617'!$B$26:$C$351,2,0)</f>
        <v>WM</v>
      </c>
      <c r="E145" s="188">
        <v>79.838999999999999</v>
      </c>
      <c r="F145" s="188"/>
      <c r="G145" s="187">
        <v>153</v>
      </c>
      <c r="H145" s="187">
        <v>359</v>
      </c>
      <c r="I145" s="187">
        <v>512</v>
      </c>
      <c r="J145" s="186">
        <v>6.4129059732712088</v>
      </c>
      <c r="K145" s="185" t="s">
        <v>11</v>
      </c>
      <c r="L145" s="188"/>
      <c r="M145" s="187">
        <v>46</v>
      </c>
      <c r="N145" s="186">
        <v>0.57615952103608514</v>
      </c>
      <c r="O145" s="185" t="s">
        <v>11</v>
      </c>
      <c r="P145" s="188"/>
      <c r="Q145" s="187">
        <v>558</v>
      </c>
      <c r="R145" s="186">
        <v>6.9890654943072938</v>
      </c>
      <c r="S145" s="185" t="s">
        <v>11</v>
      </c>
      <c r="T145" s="177"/>
    </row>
    <row r="146" spans="2:20" s="176" customFormat="1" x14ac:dyDescent="0.2">
      <c r="B146" s="190" t="s">
        <v>868</v>
      </c>
      <c r="C146" s="191" t="s">
        <v>179</v>
      </c>
      <c r="D146" s="457" t="str">
        <f>VLOOKUP(C146,'201617'!$B$26:$C$351,2,0)</f>
        <v>EE</v>
      </c>
      <c r="E146" s="188">
        <v>40.506999999999998</v>
      </c>
      <c r="F146" s="188"/>
      <c r="G146" s="187">
        <v>0</v>
      </c>
      <c r="H146" s="187">
        <v>1120</v>
      </c>
      <c r="I146" s="187">
        <v>1120</v>
      </c>
      <c r="J146" s="186">
        <v>27.649542054459726</v>
      </c>
      <c r="K146" s="185" t="s">
        <v>11</v>
      </c>
      <c r="L146" s="185"/>
      <c r="M146" s="187">
        <v>72</v>
      </c>
      <c r="N146" s="186">
        <v>1.7774705606438395</v>
      </c>
      <c r="O146" s="185" t="s">
        <v>11</v>
      </c>
      <c r="P146" s="188"/>
      <c r="Q146" s="187">
        <v>1192</v>
      </c>
      <c r="R146" s="186">
        <v>29.427012615103564</v>
      </c>
      <c r="S146" s="185" t="s">
        <v>11</v>
      </c>
      <c r="T146" s="177"/>
    </row>
    <row r="147" spans="2:20" s="176" customFormat="1" x14ac:dyDescent="0.2">
      <c r="B147" s="190" t="s">
        <v>793</v>
      </c>
      <c r="C147" s="191" t="s">
        <v>105</v>
      </c>
      <c r="D147" s="457" t="str">
        <f>VLOOKUP(C147,'201617'!$B$26:$C$351,2,0)</f>
        <v>EM</v>
      </c>
      <c r="E147" s="188">
        <v>39.484000000000002</v>
      </c>
      <c r="F147" s="188"/>
      <c r="G147" s="187">
        <v>30</v>
      </c>
      <c r="H147" s="187">
        <v>129</v>
      </c>
      <c r="I147" s="187">
        <v>159</v>
      </c>
      <c r="J147" s="186">
        <v>4.0269476243541682</v>
      </c>
      <c r="K147" s="185" t="s">
        <v>11</v>
      </c>
      <c r="L147" s="185"/>
      <c r="M147" s="187">
        <v>1</v>
      </c>
      <c r="N147" s="186">
        <v>2.5326714618579677E-2</v>
      </c>
      <c r="O147" s="185" t="s">
        <v>11</v>
      </c>
      <c r="P147" s="188"/>
      <c r="Q147" s="187">
        <v>160</v>
      </c>
      <c r="R147" s="186">
        <v>4.0522743389727482</v>
      </c>
      <c r="S147" s="185" t="s">
        <v>11</v>
      </c>
      <c r="T147" s="177"/>
    </row>
    <row r="148" spans="2:20" s="176" customFormat="1" x14ac:dyDescent="0.2">
      <c r="B148" s="190" t="s">
        <v>911</v>
      </c>
      <c r="C148" s="191" t="s">
        <v>222</v>
      </c>
      <c r="D148" s="457" t="str">
        <f>VLOOKUP(C148,'201617'!$B$26:$C$351,2,0)</f>
        <v>L</v>
      </c>
      <c r="E148" s="188">
        <v>104.60899999999999</v>
      </c>
      <c r="F148" s="188"/>
      <c r="G148" s="187">
        <v>438</v>
      </c>
      <c r="H148" s="187">
        <v>0</v>
      </c>
      <c r="I148" s="187">
        <v>438</v>
      </c>
      <c r="J148" s="186">
        <v>4.1870202372644805</v>
      </c>
      <c r="K148" s="185" t="s">
        <v>11</v>
      </c>
      <c r="L148" s="185"/>
      <c r="M148" s="187">
        <v>598</v>
      </c>
      <c r="N148" s="186">
        <v>5.7165253467674866</v>
      </c>
      <c r="O148" s="185" t="s">
        <v>11</v>
      </c>
      <c r="P148" s="188"/>
      <c r="Q148" s="187">
        <v>1036</v>
      </c>
      <c r="R148" s="186">
        <v>9.9035455840319671</v>
      </c>
      <c r="S148" s="185" t="s">
        <v>11</v>
      </c>
      <c r="T148" s="177"/>
    </row>
    <row r="149" spans="2:20" s="176" customFormat="1" x14ac:dyDescent="0.2">
      <c r="B149" s="190" t="s">
        <v>794</v>
      </c>
      <c r="C149" s="191" t="s">
        <v>106</v>
      </c>
      <c r="D149" s="457" t="str">
        <f>VLOOKUP(C149,'201617'!$B$26:$C$351,2,0)</f>
        <v>EM</v>
      </c>
      <c r="E149" s="188">
        <v>46.149000000000001</v>
      </c>
      <c r="F149" s="188"/>
      <c r="G149" s="187">
        <v>362</v>
      </c>
      <c r="H149" s="187">
        <v>188</v>
      </c>
      <c r="I149" s="187">
        <v>550</v>
      </c>
      <c r="J149" s="186">
        <v>11.917918048061713</v>
      </c>
      <c r="K149" s="185" t="s">
        <v>11</v>
      </c>
      <c r="L149" s="185"/>
      <c r="M149" s="187">
        <v>64</v>
      </c>
      <c r="N149" s="186">
        <v>1.386812281956272</v>
      </c>
      <c r="O149" s="185" t="s">
        <v>11</v>
      </c>
      <c r="P149" s="188"/>
      <c r="Q149" s="187">
        <v>614</v>
      </c>
      <c r="R149" s="186">
        <v>13.304730330017986</v>
      </c>
      <c r="S149" s="185" t="s">
        <v>11</v>
      </c>
      <c r="T149" s="177"/>
    </row>
    <row r="150" spans="2:20" s="176" customFormat="1" x14ac:dyDescent="0.2">
      <c r="B150" s="190" t="s">
        <v>955</v>
      </c>
      <c r="C150" s="191" t="s">
        <v>266</v>
      </c>
      <c r="D150" s="457" t="str">
        <f>VLOOKUP(C150,'201617'!$B$26:$C$351,2,0)</f>
        <v>SE</v>
      </c>
      <c r="E150" s="188">
        <v>55.981999999999999</v>
      </c>
      <c r="F150" s="188"/>
      <c r="G150" s="187">
        <v>113</v>
      </c>
      <c r="H150" s="187">
        <v>195</v>
      </c>
      <c r="I150" s="187">
        <v>308</v>
      </c>
      <c r="J150" s="186">
        <v>5.5017684255653601</v>
      </c>
      <c r="K150" s="185" t="s">
        <v>11</v>
      </c>
      <c r="L150" s="185"/>
      <c r="M150" s="187">
        <v>1</v>
      </c>
      <c r="N150" s="186">
        <v>1.7862884498588832E-2</v>
      </c>
      <c r="O150" s="185" t="s">
        <v>11</v>
      </c>
      <c r="P150" s="188"/>
      <c r="Q150" s="187">
        <v>309</v>
      </c>
      <c r="R150" s="186">
        <v>5.5196313100639491</v>
      </c>
      <c r="S150" s="185" t="s">
        <v>11</v>
      </c>
      <c r="T150" s="177"/>
    </row>
    <row r="151" spans="2:20" s="176" customFormat="1" x14ac:dyDescent="0.2">
      <c r="B151" s="190" t="s">
        <v>912</v>
      </c>
      <c r="C151" s="191" t="s">
        <v>223</v>
      </c>
      <c r="D151" s="457" t="str">
        <f>VLOOKUP(C151,'201617'!$B$26:$C$351,2,0)</f>
        <v>L</v>
      </c>
      <c r="E151" s="188">
        <v>99.534999999999997</v>
      </c>
      <c r="F151" s="188"/>
      <c r="G151" s="187">
        <v>130</v>
      </c>
      <c r="H151" s="187">
        <v>124</v>
      </c>
      <c r="I151" s="187">
        <v>254</v>
      </c>
      <c r="J151" s="186">
        <v>2.5518661777264278</v>
      </c>
      <c r="K151" s="185" t="s">
        <v>11</v>
      </c>
      <c r="L151" s="185"/>
      <c r="M151" s="187">
        <v>0</v>
      </c>
      <c r="N151" s="186">
        <v>0</v>
      </c>
      <c r="O151" s="185" t="s">
        <v>11</v>
      </c>
      <c r="P151" s="188"/>
      <c r="Q151" s="187">
        <v>254</v>
      </c>
      <c r="R151" s="186">
        <v>2.5518661777264278</v>
      </c>
      <c r="S151" s="185" t="s">
        <v>11</v>
      </c>
      <c r="T151" s="177"/>
    </row>
    <row r="152" spans="2:20" s="176" customFormat="1" x14ac:dyDescent="0.2">
      <c r="B152" s="190" t="s">
        <v>869</v>
      </c>
      <c r="C152" s="191" t="s">
        <v>180</v>
      </c>
      <c r="D152" s="457" t="str">
        <f>VLOOKUP(C152,'201617'!$B$26:$C$351,2,0)</f>
        <v>EE</v>
      </c>
      <c r="E152" s="188">
        <v>70.988</v>
      </c>
      <c r="F152" s="188"/>
      <c r="G152" s="187">
        <v>68</v>
      </c>
      <c r="H152" s="187">
        <v>125</v>
      </c>
      <c r="I152" s="187">
        <v>193</v>
      </c>
      <c r="J152" s="186">
        <v>2.7187693694708965</v>
      </c>
      <c r="K152" s="185" t="s">
        <v>11</v>
      </c>
      <c r="L152" s="185"/>
      <c r="M152" s="187">
        <v>25</v>
      </c>
      <c r="N152" s="186">
        <v>0.35217219811799177</v>
      </c>
      <c r="O152" s="185" t="s">
        <v>11</v>
      </c>
      <c r="P152" s="188"/>
      <c r="Q152" s="187">
        <v>218</v>
      </c>
      <c r="R152" s="186">
        <v>3.0709415675888883</v>
      </c>
      <c r="S152" s="185" t="s">
        <v>11</v>
      </c>
      <c r="T152" s="177"/>
    </row>
    <row r="153" spans="2:20" s="176" customFormat="1" x14ac:dyDescent="0.2">
      <c r="B153" s="190" t="s">
        <v>728</v>
      </c>
      <c r="C153" s="191" t="s">
        <v>40</v>
      </c>
      <c r="D153" s="457" t="str">
        <f>VLOOKUP(C153,'201617'!$B$26:$C$351,2,0)</f>
        <v>NW</v>
      </c>
      <c r="E153" s="188">
        <v>34.255000000000003</v>
      </c>
      <c r="F153" s="188"/>
      <c r="G153" s="187">
        <v>30</v>
      </c>
      <c r="H153" s="187">
        <v>118</v>
      </c>
      <c r="I153" s="187">
        <v>148</v>
      </c>
      <c r="J153" s="186">
        <v>4.3205371478616259</v>
      </c>
      <c r="K153" s="185" t="s">
        <v>11</v>
      </c>
      <c r="L153" s="185"/>
      <c r="M153" s="187">
        <v>0</v>
      </c>
      <c r="N153" s="186">
        <v>0</v>
      </c>
      <c r="O153" s="185" t="s">
        <v>11</v>
      </c>
      <c r="P153" s="188"/>
      <c r="Q153" s="187">
        <v>148</v>
      </c>
      <c r="R153" s="186">
        <v>4.3205371478616259</v>
      </c>
      <c r="S153" s="185" t="s">
        <v>11</v>
      </c>
      <c r="T153" s="177"/>
    </row>
    <row r="154" spans="2:20" s="176" customFormat="1" x14ac:dyDescent="0.2">
      <c r="B154" s="190" t="s">
        <v>870</v>
      </c>
      <c r="C154" s="191" t="s">
        <v>181</v>
      </c>
      <c r="D154" s="457" t="str">
        <f>VLOOKUP(C154,'201617'!$B$26:$C$351,2,0)</f>
        <v>EE</v>
      </c>
      <c r="E154" s="188">
        <v>58.411000000000001</v>
      </c>
      <c r="F154" s="188"/>
      <c r="G154" s="187">
        <v>112</v>
      </c>
      <c r="H154" s="187">
        <v>219</v>
      </c>
      <c r="I154" s="187">
        <v>331</v>
      </c>
      <c r="J154" s="186">
        <v>5.6667408536063411</v>
      </c>
      <c r="K154" s="185" t="s">
        <v>11</v>
      </c>
      <c r="L154" s="185"/>
      <c r="M154" s="187">
        <v>108</v>
      </c>
      <c r="N154" s="186">
        <v>1.8489668041978393</v>
      </c>
      <c r="O154" s="185" t="s">
        <v>11</v>
      </c>
      <c r="P154" s="188"/>
      <c r="Q154" s="187">
        <v>439</v>
      </c>
      <c r="R154" s="186">
        <v>7.5157076578041808</v>
      </c>
      <c r="S154" s="185" t="s">
        <v>11</v>
      </c>
      <c r="T154" s="177"/>
    </row>
    <row r="155" spans="2:20" s="176" customFormat="1" x14ac:dyDescent="0.2">
      <c r="B155" s="190" t="s">
        <v>956</v>
      </c>
      <c r="C155" s="191" t="s">
        <v>267</v>
      </c>
      <c r="D155" s="457" t="str">
        <f>VLOOKUP(C155,'201617'!$B$26:$C$351,2,0)</f>
        <v>SE</v>
      </c>
      <c r="E155" s="188">
        <v>61.957000000000001</v>
      </c>
      <c r="F155" s="188"/>
      <c r="G155" s="187">
        <v>79</v>
      </c>
      <c r="H155" s="187">
        <v>294</v>
      </c>
      <c r="I155" s="187">
        <v>373</v>
      </c>
      <c r="J155" s="186">
        <v>6.020304404667753</v>
      </c>
      <c r="K155" s="185" t="s">
        <v>11</v>
      </c>
      <c r="L155" s="188"/>
      <c r="M155" s="187">
        <v>66</v>
      </c>
      <c r="N155" s="186">
        <v>1.0652549348741869</v>
      </c>
      <c r="O155" s="185" t="s">
        <v>11</v>
      </c>
      <c r="P155" s="188"/>
      <c r="Q155" s="187">
        <v>439</v>
      </c>
      <c r="R155" s="186">
        <v>7.0855593395419403</v>
      </c>
      <c r="S155" s="185" t="s">
        <v>11</v>
      </c>
      <c r="T155" s="177"/>
    </row>
    <row r="156" spans="2:20" s="176" customFormat="1" x14ac:dyDescent="0.2">
      <c r="B156" s="190" t="s">
        <v>698</v>
      </c>
      <c r="C156" s="191" t="s">
        <v>320</v>
      </c>
      <c r="D156" s="457" t="str">
        <f>VLOOKUP(C156,'201617'!$B$26:$C$351,2,0)</f>
        <v>SW</v>
      </c>
      <c r="E156" s="188">
        <v>1.0029999999999999</v>
      </c>
      <c r="F156" s="188"/>
      <c r="G156" s="187">
        <v>0</v>
      </c>
      <c r="H156" s="187">
        <v>0</v>
      </c>
      <c r="I156" s="187">
        <v>0</v>
      </c>
      <c r="J156" s="186">
        <v>0</v>
      </c>
      <c r="K156" s="185" t="s">
        <v>11</v>
      </c>
      <c r="L156" s="188"/>
      <c r="M156" s="187">
        <v>0</v>
      </c>
      <c r="N156" s="186">
        <v>0</v>
      </c>
      <c r="O156" s="185" t="s">
        <v>11</v>
      </c>
      <c r="P156" s="188"/>
      <c r="Q156" s="187">
        <v>0</v>
      </c>
      <c r="R156" s="186">
        <v>0</v>
      </c>
      <c r="S156" s="185" t="s">
        <v>11</v>
      </c>
      <c r="T156" s="177"/>
    </row>
    <row r="157" spans="2:20" s="176" customFormat="1" x14ac:dyDescent="0.2">
      <c r="B157" s="190" t="s">
        <v>913</v>
      </c>
      <c r="C157" s="191" t="s">
        <v>224</v>
      </c>
      <c r="D157" s="457" t="str">
        <f>VLOOKUP(C157,'201617'!$B$26:$C$351,2,0)</f>
        <v>L</v>
      </c>
      <c r="E157" s="188">
        <v>98.153000000000006</v>
      </c>
      <c r="F157" s="188"/>
      <c r="G157" s="187">
        <v>71</v>
      </c>
      <c r="H157" s="187">
        <v>632</v>
      </c>
      <c r="I157" s="187">
        <v>703</v>
      </c>
      <c r="J157" s="186">
        <v>7.1622874491864739</v>
      </c>
      <c r="K157" s="185" t="s">
        <v>11</v>
      </c>
      <c r="L157" s="185"/>
      <c r="M157" s="187">
        <v>4</v>
      </c>
      <c r="N157" s="186">
        <v>4.0752702413578798E-2</v>
      </c>
      <c r="O157" s="185" t="s">
        <v>11</v>
      </c>
      <c r="P157" s="188"/>
      <c r="Q157" s="187">
        <v>707</v>
      </c>
      <c r="R157" s="186">
        <v>7.2030401516000522</v>
      </c>
      <c r="S157" s="185" t="s">
        <v>11</v>
      </c>
      <c r="T157" s="177"/>
    </row>
    <row r="158" spans="2:20" s="176" customFormat="1" x14ac:dyDescent="0.2">
      <c r="B158" s="190" t="s">
        <v>914</v>
      </c>
      <c r="C158" s="191" t="s">
        <v>225</v>
      </c>
      <c r="D158" s="457" t="str">
        <f>VLOOKUP(C158,'201617'!$B$26:$C$351,2,0)</f>
        <v>L</v>
      </c>
      <c r="E158" s="188">
        <v>77.497</v>
      </c>
      <c r="F158" s="188"/>
      <c r="G158" s="187">
        <v>44</v>
      </c>
      <c r="H158" s="187">
        <v>339</v>
      </c>
      <c r="I158" s="187">
        <v>383</v>
      </c>
      <c r="J158" s="186">
        <v>4.9421267920048519</v>
      </c>
      <c r="K158" s="185" t="s">
        <v>11</v>
      </c>
      <c r="L158" s="185"/>
      <c r="M158" s="187">
        <v>4</v>
      </c>
      <c r="N158" s="186">
        <v>5.1614901221982784E-2</v>
      </c>
      <c r="O158" s="185" t="s">
        <v>11</v>
      </c>
      <c r="P158" s="188"/>
      <c r="Q158" s="187">
        <v>387</v>
      </c>
      <c r="R158" s="186">
        <v>4.993741693226835</v>
      </c>
      <c r="S158" s="185" t="s">
        <v>11</v>
      </c>
      <c r="T158" s="177"/>
    </row>
    <row r="159" spans="2:20" s="176" customFormat="1" x14ac:dyDescent="0.2">
      <c r="B159" s="190" t="s">
        <v>795</v>
      </c>
      <c r="C159" s="191" t="s">
        <v>107</v>
      </c>
      <c r="D159" s="457" t="str">
        <f>VLOOKUP(C159,'201617'!$B$26:$C$351,2,0)</f>
        <v>EM</v>
      </c>
      <c r="E159" s="188">
        <v>40.76</v>
      </c>
      <c r="F159" s="188"/>
      <c r="G159" s="187">
        <v>196</v>
      </c>
      <c r="H159" s="187">
        <v>129</v>
      </c>
      <c r="I159" s="187">
        <v>325</v>
      </c>
      <c r="J159" s="186">
        <v>7.9735034347399418</v>
      </c>
      <c r="K159" s="185" t="s">
        <v>11</v>
      </c>
      <c r="L159" s="185"/>
      <c r="M159" s="187">
        <v>24</v>
      </c>
      <c r="N159" s="186">
        <v>0.58881256133464188</v>
      </c>
      <c r="O159" s="185" t="s">
        <v>11</v>
      </c>
      <c r="P159" s="188"/>
      <c r="Q159" s="187">
        <v>349</v>
      </c>
      <c r="R159" s="186">
        <v>8.5623159960745827</v>
      </c>
      <c r="S159" s="185" t="s">
        <v>11</v>
      </c>
      <c r="T159" s="177"/>
    </row>
    <row r="160" spans="2:20" s="176" customFormat="1" x14ac:dyDescent="0.2">
      <c r="B160" s="190" t="s">
        <v>871</v>
      </c>
      <c r="C160" s="191" t="s">
        <v>182</v>
      </c>
      <c r="D160" s="457" t="str">
        <f>VLOOKUP(C160,'201617'!$B$26:$C$351,2,0)</f>
        <v>EE</v>
      </c>
      <c r="E160" s="188">
        <v>63.945</v>
      </c>
      <c r="F160" s="188"/>
      <c r="G160" s="187">
        <v>174</v>
      </c>
      <c r="H160" s="187">
        <v>243</v>
      </c>
      <c r="I160" s="187">
        <v>417</v>
      </c>
      <c r="J160" s="186">
        <v>6.5212291813277039</v>
      </c>
      <c r="K160" s="185" t="s">
        <v>11</v>
      </c>
      <c r="L160" s="185"/>
      <c r="M160" s="187">
        <v>9</v>
      </c>
      <c r="N160" s="186">
        <v>0.14074595355383532</v>
      </c>
      <c r="O160" s="185" t="s">
        <v>11</v>
      </c>
      <c r="P160" s="188"/>
      <c r="Q160" s="187">
        <v>426</v>
      </c>
      <c r="R160" s="186">
        <v>6.6619751348815388</v>
      </c>
      <c r="S160" s="185" t="s">
        <v>11</v>
      </c>
      <c r="T160" s="177"/>
    </row>
    <row r="161" spans="2:20" s="176" customFormat="1" x14ac:dyDescent="0.2">
      <c r="B161" s="190" t="s">
        <v>761</v>
      </c>
      <c r="C161" s="191" t="s">
        <v>73</v>
      </c>
      <c r="D161" s="457" t="str">
        <f>VLOOKUP(C161,'201617'!$B$26:$C$351,2,0)</f>
        <v>YH</v>
      </c>
      <c r="E161" s="188">
        <v>113.40300000000001</v>
      </c>
      <c r="F161" s="188"/>
      <c r="G161" s="187">
        <v>4933</v>
      </c>
      <c r="H161" s="187">
        <v>613</v>
      </c>
      <c r="I161" s="187">
        <v>5546</v>
      </c>
      <c r="J161" s="186">
        <v>48.905231783991603</v>
      </c>
      <c r="K161" s="185" t="s">
        <v>11</v>
      </c>
      <c r="L161" s="188"/>
      <c r="M161" s="187">
        <v>444</v>
      </c>
      <c r="N161" s="186">
        <v>3.9152403375572074</v>
      </c>
      <c r="O161" s="185" t="s">
        <v>11</v>
      </c>
      <c r="P161" s="188"/>
      <c r="Q161" s="187">
        <v>5990</v>
      </c>
      <c r="R161" s="186">
        <v>52.820472121548811</v>
      </c>
      <c r="S161" s="185" t="s">
        <v>11</v>
      </c>
      <c r="T161" s="177"/>
    </row>
    <row r="162" spans="2:20" s="176" customFormat="1" x14ac:dyDescent="0.2">
      <c r="B162" s="190" t="s">
        <v>915</v>
      </c>
      <c r="C162" s="191" t="s">
        <v>226</v>
      </c>
      <c r="D162" s="457" t="str">
        <f>VLOOKUP(C162,'201617'!$B$26:$C$351,2,0)</f>
        <v>L</v>
      </c>
      <c r="E162" s="188">
        <v>66.016999999999996</v>
      </c>
      <c r="F162" s="188"/>
      <c r="G162" s="187">
        <v>442</v>
      </c>
      <c r="H162" s="187">
        <v>57</v>
      </c>
      <c r="I162" s="187">
        <v>499</v>
      </c>
      <c r="J162" s="186">
        <v>7.5586591332535562</v>
      </c>
      <c r="K162" s="185" t="s">
        <v>11</v>
      </c>
      <c r="L162" s="185"/>
      <c r="M162" s="187">
        <v>229</v>
      </c>
      <c r="N162" s="186">
        <v>3.4688034900101492</v>
      </c>
      <c r="O162" s="185" t="s">
        <v>11</v>
      </c>
      <c r="P162" s="188"/>
      <c r="Q162" s="187">
        <v>728</v>
      </c>
      <c r="R162" s="186">
        <v>11.027462623263705</v>
      </c>
      <c r="S162" s="185" t="s">
        <v>11</v>
      </c>
      <c r="T162" s="177"/>
    </row>
    <row r="163" spans="2:20" s="176" customFormat="1" x14ac:dyDescent="0.2">
      <c r="B163" s="190" t="s">
        <v>762</v>
      </c>
      <c r="C163" s="191" t="s">
        <v>74</v>
      </c>
      <c r="D163" s="457" t="str">
        <f>VLOOKUP(C163,'201617'!$B$26:$C$351,2,0)</f>
        <v>YH</v>
      </c>
      <c r="E163" s="188">
        <v>176.15199999999999</v>
      </c>
      <c r="F163" s="188"/>
      <c r="G163" s="187">
        <v>1265</v>
      </c>
      <c r="H163" s="187">
        <v>0</v>
      </c>
      <c r="I163" s="187">
        <v>1265</v>
      </c>
      <c r="J163" s="186">
        <v>7.1812979699350565</v>
      </c>
      <c r="K163" s="185" t="s">
        <v>11</v>
      </c>
      <c r="L163" s="185"/>
      <c r="M163" s="187">
        <v>143</v>
      </c>
      <c r="N163" s="186">
        <v>0.81179890094918028</v>
      </c>
      <c r="O163" s="185" t="s">
        <v>11</v>
      </c>
      <c r="P163" s="188"/>
      <c r="Q163" s="187">
        <v>1408</v>
      </c>
      <c r="R163" s="186">
        <v>7.9930968708842371</v>
      </c>
      <c r="S163" s="185" t="s">
        <v>11</v>
      </c>
      <c r="T163" s="177"/>
    </row>
    <row r="164" spans="2:20" s="176" customFormat="1" x14ac:dyDescent="0.2">
      <c r="B164" s="190" t="s">
        <v>729</v>
      </c>
      <c r="C164" s="191" t="s">
        <v>41</v>
      </c>
      <c r="D164" s="457" t="str">
        <f>VLOOKUP(C164,'201617'!$B$26:$C$351,2,0)</f>
        <v>NW</v>
      </c>
      <c r="E164" s="188">
        <v>61.883000000000003</v>
      </c>
      <c r="F164" s="188"/>
      <c r="G164" s="187">
        <v>211</v>
      </c>
      <c r="H164" s="187">
        <v>484</v>
      </c>
      <c r="I164" s="187">
        <v>695</v>
      </c>
      <c r="J164" s="186">
        <v>11.230871160092432</v>
      </c>
      <c r="K164" s="185" t="s">
        <v>11</v>
      </c>
      <c r="L164" s="185"/>
      <c r="M164" s="187">
        <v>5</v>
      </c>
      <c r="N164" s="186">
        <v>8.0797634245269298E-2</v>
      </c>
      <c r="O164" s="185" t="s">
        <v>11</v>
      </c>
      <c r="P164" s="188"/>
      <c r="Q164" s="187">
        <v>700</v>
      </c>
      <c r="R164" s="186">
        <v>11.311668794337701</v>
      </c>
      <c r="S164" s="185" t="s">
        <v>11</v>
      </c>
      <c r="T164" s="177"/>
    </row>
    <row r="165" spans="2:20" s="176" customFormat="1" x14ac:dyDescent="0.2">
      <c r="B165" s="190" t="s">
        <v>916</v>
      </c>
      <c r="C165" s="191" t="s">
        <v>227</v>
      </c>
      <c r="D165" s="457" t="str">
        <f>VLOOKUP(C165,'201617'!$B$26:$C$351,2,0)</f>
        <v>L</v>
      </c>
      <c r="E165" s="188">
        <v>135.72</v>
      </c>
      <c r="F165" s="188"/>
      <c r="G165" s="187">
        <v>489</v>
      </c>
      <c r="H165" s="187">
        <v>680</v>
      </c>
      <c r="I165" s="187">
        <v>1169</v>
      </c>
      <c r="J165" s="186">
        <v>8.6133215443560278</v>
      </c>
      <c r="K165" s="185" t="s">
        <v>11</v>
      </c>
      <c r="L165" s="185"/>
      <c r="M165" s="187">
        <v>0</v>
      </c>
      <c r="N165" s="186">
        <v>0</v>
      </c>
      <c r="O165" s="185" t="s">
        <v>11</v>
      </c>
      <c r="P165" s="188"/>
      <c r="Q165" s="187">
        <v>1169</v>
      </c>
      <c r="R165" s="186">
        <v>8.6133215443560278</v>
      </c>
      <c r="S165" s="185" t="s">
        <v>11</v>
      </c>
      <c r="T165" s="177"/>
    </row>
    <row r="166" spans="2:20" s="176" customFormat="1" x14ac:dyDescent="0.2">
      <c r="B166" s="197" t="s">
        <v>730</v>
      </c>
      <c r="C166" s="196" t="s">
        <v>42</v>
      </c>
      <c r="D166" s="470" t="str">
        <f>VLOOKUP(C166,'201617'!$B$26:$C$351,2,0)</f>
        <v>NW</v>
      </c>
      <c r="E166" s="195">
        <v>58.378</v>
      </c>
      <c r="F166" s="195"/>
      <c r="G166" s="194">
        <v>458</v>
      </c>
      <c r="H166" s="194">
        <v>681</v>
      </c>
      <c r="I166" s="194">
        <v>1139</v>
      </c>
      <c r="J166" s="193">
        <v>19.510774606872452</v>
      </c>
      <c r="K166" s="192">
        <v>1</v>
      </c>
      <c r="L166" s="192"/>
      <c r="M166" s="194">
        <v>203</v>
      </c>
      <c r="N166" s="193">
        <v>3.4773373531124738</v>
      </c>
      <c r="O166" s="192">
        <v>1</v>
      </c>
      <c r="P166" s="195"/>
      <c r="Q166" s="194">
        <v>1342</v>
      </c>
      <c r="R166" s="193">
        <v>22.988111959984927</v>
      </c>
      <c r="S166" s="192">
        <v>1</v>
      </c>
      <c r="T166" s="177"/>
    </row>
    <row r="167" spans="2:20" s="176" customFormat="1" x14ac:dyDescent="0.2">
      <c r="B167" s="197" t="s">
        <v>763</v>
      </c>
      <c r="C167" s="196" t="s">
        <v>75</v>
      </c>
      <c r="D167" s="470" t="str">
        <f>VLOOKUP(C167,'201617'!$B$26:$C$351,2,0)</f>
        <v>YH</v>
      </c>
      <c r="E167" s="195">
        <v>324.97399999999999</v>
      </c>
      <c r="F167" s="195"/>
      <c r="G167" s="194">
        <v>1406</v>
      </c>
      <c r="H167" s="194">
        <v>2979</v>
      </c>
      <c r="I167" s="194">
        <v>4385</v>
      </c>
      <c r="J167" s="193">
        <v>13.493387163280754</v>
      </c>
      <c r="K167" s="192">
        <v>1</v>
      </c>
      <c r="L167" s="192"/>
      <c r="M167" s="194">
        <v>40</v>
      </c>
      <c r="N167" s="193">
        <v>0.12308677001852457</v>
      </c>
      <c r="O167" s="192">
        <v>2</v>
      </c>
      <c r="P167" s="195"/>
      <c r="Q167" s="194">
        <v>4425</v>
      </c>
      <c r="R167" s="193">
        <v>13.616473933299281</v>
      </c>
      <c r="S167" s="192">
        <v>2</v>
      </c>
      <c r="T167" s="177"/>
    </row>
    <row r="168" spans="2:20" s="176" customFormat="1" x14ac:dyDescent="0.2">
      <c r="B168" s="190" t="s">
        <v>796</v>
      </c>
      <c r="C168" s="191" t="s">
        <v>108</v>
      </c>
      <c r="D168" s="457" t="str">
        <f>VLOOKUP(C168,'201617'!$B$26:$C$351,2,0)</f>
        <v>EM</v>
      </c>
      <c r="E168" s="188">
        <v>124.70099999999999</v>
      </c>
      <c r="F168" s="188"/>
      <c r="G168" s="187">
        <v>627</v>
      </c>
      <c r="H168" s="187">
        <v>909</v>
      </c>
      <c r="I168" s="187">
        <v>1536</v>
      </c>
      <c r="J168" s="186">
        <v>12.317463372386749</v>
      </c>
      <c r="K168" s="185" t="s">
        <v>11</v>
      </c>
      <c r="L168" s="188"/>
      <c r="M168" s="187">
        <v>144</v>
      </c>
      <c r="N168" s="186">
        <v>1.1547621911612578</v>
      </c>
      <c r="O168" s="185" t="s">
        <v>11</v>
      </c>
      <c r="P168" s="188"/>
      <c r="Q168" s="187">
        <v>1680</v>
      </c>
      <c r="R168" s="186">
        <v>13.472225563548008</v>
      </c>
      <c r="S168" s="185" t="s">
        <v>11</v>
      </c>
      <c r="T168" s="177"/>
    </row>
    <row r="169" spans="2:20" s="176" customFormat="1" x14ac:dyDescent="0.2">
      <c r="B169" s="190" t="s">
        <v>957</v>
      </c>
      <c r="C169" s="189" t="s">
        <v>268</v>
      </c>
      <c r="D169" s="467" t="str">
        <f>VLOOKUP(C169,'201617'!$B$26:$C$351,2,0)</f>
        <v>SE</v>
      </c>
      <c r="E169" s="188">
        <v>43.203000000000003</v>
      </c>
      <c r="F169" s="188"/>
      <c r="G169" s="187">
        <v>315</v>
      </c>
      <c r="H169" s="187">
        <v>222</v>
      </c>
      <c r="I169" s="187">
        <v>537</v>
      </c>
      <c r="J169" s="186">
        <v>12.429692382473439</v>
      </c>
      <c r="K169" s="185" t="s">
        <v>11</v>
      </c>
      <c r="L169" s="185"/>
      <c r="M169" s="187">
        <v>68</v>
      </c>
      <c r="N169" s="186">
        <v>1.5739647709649791</v>
      </c>
      <c r="O169" s="185" t="s">
        <v>11</v>
      </c>
      <c r="P169" s="188"/>
      <c r="Q169" s="187">
        <v>605</v>
      </c>
      <c r="R169" s="186">
        <v>14.003657153438418</v>
      </c>
      <c r="S169" s="185" t="s">
        <v>11</v>
      </c>
      <c r="T169" s="177"/>
    </row>
    <row r="170" spans="2:20" s="176" customFormat="1" x14ac:dyDescent="0.2">
      <c r="B170" s="190" t="s">
        <v>917</v>
      </c>
      <c r="C170" s="191" t="s">
        <v>228</v>
      </c>
      <c r="D170" s="457" t="str">
        <f>VLOOKUP(C170,'201617'!$B$26:$C$351,2,0)</f>
        <v>L</v>
      </c>
      <c r="E170" s="188">
        <v>121.134</v>
      </c>
      <c r="F170" s="188"/>
      <c r="G170" s="187">
        <v>82</v>
      </c>
      <c r="H170" s="187">
        <v>331</v>
      </c>
      <c r="I170" s="187">
        <v>413</v>
      </c>
      <c r="J170" s="186">
        <v>3.4094473888421089</v>
      </c>
      <c r="K170" s="185" t="s">
        <v>11</v>
      </c>
      <c r="L170" s="185"/>
      <c r="M170" s="187">
        <v>40</v>
      </c>
      <c r="N170" s="186">
        <v>0.33021282216388465</v>
      </c>
      <c r="O170" s="185" t="s">
        <v>11</v>
      </c>
      <c r="P170" s="188"/>
      <c r="Q170" s="187">
        <v>453</v>
      </c>
      <c r="R170" s="186">
        <v>3.7396602110059933</v>
      </c>
      <c r="S170" s="185" t="s">
        <v>11</v>
      </c>
      <c r="T170" s="177"/>
    </row>
    <row r="171" spans="2:20" s="176" customFormat="1" x14ac:dyDescent="0.2">
      <c r="B171" s="190" t="s">
        <v>823</v>
      </c>
      <c r="C171" s="191" t="s">
        <v>135</v>
      </c>
      <c r="D171" s="457" t="str">
        <f>VLOOKUP(C171,'201617'!$B$26:$C$351,2,0)</f>
        <v>WM</v>
      </c>
      <c r="E171" s="188">
        <v>41.954999999999998</v>
      </c>
      <c r="F171" s="188"/>
      <c r="G171" s="187">
        <v>49</v>
      </c>
      <c r="H171" s="187">
        <v>160</v>
      </c>
      <c r="I171" s="187">
        <v>209</v>
      </c>
      <c r="J171" s="186">
        <v>4.9815278274341557</v>
      </c>
      <c r="K171" s="185" t="s">
        <v>11</v>
      </c>
      <c r="L171" s="185"/>
      <c r="M171" s="187">
        <v>0</v>
      </c>
      <c r="N171" s="186">
        <v>0</v>
      </c>
      <c r="O171" s="185" t="s">
        <v>11</v>
      </c>
      <c r="P171" s="188"/>
      <c r="Q171" s="187">
        <v>209</v>
      </c>
      <c r="R171" s="186">
        <v>4.9815278274341557</v>
      </c>
      <c r="S171" s="185" t="s">
        <v>11</v>
      </c>
      <c r="T171" s="177"/>
    </row>
    <row r="172" spans="2:20" s="176" customFormat="1" x14ac:dyDescent="0.2">
      <c r="B172" s="190" t="s">
        <v>797</v>
      </c>
      <c r="C172" s="191" t="s">
        <v>109</v>
      </c>
      <c r="D172" s="457" t="str">
        <f>VLOOKUP(C172,'201617'!$B$26:$C$351,2,0)</f>
        <v>EM</v>
      </c>
      <c r="E172" s="188">
        <v>40.225999999999999</v>
      </c>
      <c r="F172" s="188"/>
      <c r="G172" s="187">
        <v>646</v>
      </c>
      <c r="H172" s="187">
        <v>134</v>
      </c>
      <c r="I172" s="187">
        <v>780</v>
      </c>
      <c r="J172" s="186">
        <v>19.390443991448318</v>
      </c>
      <c r="K172" s="185" t="s">
        <v>11</v>
      </c>
      <c r="L172" s="185"/>
      <c r="M172" s="187">
        <v>1</v>
      </c>
      <c r="N172" s="186">
        <v>2.4859543578779893E-2</v>
      </c>
      <c r="O172" s="185" t="s">
        <v>11</v>
      </c>
      <c r="P172" s="188"/>
      <c r="Q172" s="187">
        <v>781</v>
      </c>
      <c r="R172" s="186">
        <v>19.415303535027096</v>
      </c>
      <c r="S172" s="185" t="s">
        <v>11</v>
      </c>
      <c r="T172" s="177"/>
    </row>
    <row r="173" spans="2:20" s="176" customFormat="1" x14ac:dyDescent="0.2">
      <c r="B173" s="190" t="s">
        <v>731</v>
      </c>
      <c r="C173" s="191" t="s">
        <v>43</v>
      </c>
      <c r="D173" s="457" t="str">
        <f>VLOOKUP(C173,'201617'!$B$26:$C$351,2,0)</f>
        <v>NW</v>
      </c>
      <c r="E173" s="188">
        <v>209.49199999999999</v>
      </c>
      <c r="F173" s="188"/>
      <c r="G173" s="187">
        <v>277</v>
      </c>
      <c r="H173" s="187">
        <v>997</v>
      </c>
      <c r="I173" s="187">
        <v>1274</v>
      </c>
      <c r="J173" s="186">
        <v>6.0813778091764847</v>
      </c>
      <c r="K173" s="185" t="s">
        <v>11</v>
      </c>
      <c r="L173" s="185"/>
      <c r="M173" s="187">
        <v>33</v>
      </c>
      <c r="N173" s="186">
        <v>0.15752391499436733</v>
      </c>
      <c r="O173" s="185" t="s">
        <v>11</v>
      </c>
      <c r="P173" s="188"/>
      <c r="Q173" s="187">
        <v>1307</v>
      </c>
      <c r="R173" s="186">
        <v>6.2389017241708515</v>
      </c>
      <c r="S173" s="185" t="s">
        <v>11</v>
      </c>
      <c r="T173" s="177"/>
    </row>
    <row r="174" spans="2:20" s="176" customFormat="1" x14ac:dyDescent="0.2">
      <c r="B174" s="190" t="s">
        <v>872</v>
      </c>
      <c r="C174" s="191" t="s">
        <v>183</v>
      </c>
      <c r="D174" s="457" t="str">
        <f>VLOOKUP(C174,'201617'!$B$26:$C$351,2,0)</f>
        <v>EE</v>
      </c>
      <c r="E174" s="188">
        <v>76.34</v>
      </c>
      <c r="F174" s="188"/>
      <c r="G174" s="187">
        <v>61</v>
      </c>
      <c r="H174" s="187">
        <v>0</v>
      </c>
      <c r="I174" s="187">
        <v>61</v>
      </c>
      <c r="J174" s="186">
        <v>0.79905685093004974</v>
      </c>
      <c r="K174" s="185" t="s">
        <v>11</v>
      </c>
      <c r="L174" s="188"/>
      <c r="M174" s="187">
        <v>96</v>
      </c>
      <c r="N174" s="186">
        <v>1.2575320932669636</v>
      </c>
      <c r="O174" s="185" t="s">
        <v>11</v>
      </c>
      <c r="P174" s="188"/>
      <c r="Q174" s="187">
        <v>157</v>
      </c>
      <c r="R174" s="186">
        <v>2.0565889441970131</v>
      </c>
      <c r="S174" s="185" t="s">
        <v>11</v>
      </c>
      <c r="T174" s="177"/>
    </row>
    <row r="175" spans="2:20" s="176" customFormat="1" x14ac:dyDescent="0.2">
      <c r="B175" s="190" t="s">
        <v>958</v>
      </c>
      <c r="C175" s="189" t="s">
        <v>269</v>
      </c>
      <c r="D175" s="467" t="str">
        <f>VLOOKUP(C175,'201617'!$B$26:$C$351,2,0)</f>
        <v>SE</v>
      </c>
      <c r="E175" s="188">
        <v>65.224000000000004</v>
      </c>
      <c r="F175" s="188"/>
      <c r="G175" s="187">
        <v>226</v>
      </c>
      <c r="H175" s="187">
        <v>7</v>
      </c>
      <c r="I175" s="187">
        <v>233</v>
      </c>
      <c r="J175" s="186">
        <v>3.5723046731264563</v>
      </c>
      <c r="K175" s="185" t="s">
        <v>11</v>
      </c>
      <c r="L175" s="185"/>
      <c r="M175" s="187">
        <v>114</v>
      </c>
      <c r="N175" s="186">
        <v>1.7478228872807555</v>
      </c>
      <c r="O175" s="185" t="s">
        <v>11</v>
      </c>
      <c r="P175" s="188"/>
      <c r="Q175" s="187">
        <v>347</v>
      </c>
      <c r="R175" s="186">
        <v>5.3201275604072116</v>
      </c>
      <c r="S175" s="185" t="s">
        <v>11</v>
      </c>
      <c r="T175" s="177"/>
    </row>
    <row r="176" spans="2:20" s="176" customFormat="1" x14ac:dyDescent="0.2">
      <c r="B176" s="197" t="s">
        <v>873</v>
      </c>
      <c r="C176" s="196" t="s">
        <v>184</v>
      </c>
      <c r="D176" s="470" t="str">
        <f>VLOOKUP(C176,'201617'!$B$26:$C$351,2,0)</f>
        <v>EE</v>
      </c>
      <c r="E176" s="195">
        <v>26.227</v>
      </c>
      <c r="F176" s="195"/>
      <c r="G176" s="194">
        <v>357</v>
      </c>
      <c r="H176" s="194">
        <v>200</v>
      </c>
      <c r="I176" s="194">
        <v>557</v>
      </c>
      <c r="J176" s="193">
        <v>21.237655850840735</v>
      </c>
      <c r="K176" s="192">
        <v>2</v>
      </c>
      <c r="L176" s="192"/>
      <c r="M176" s="194">
        <v>63</v>
      </c>
      <c r="N176" s="193">
        <v>2.4021047012620582</v>
      </c>
      <c r="O176" s="192">
        <v>2</v>
      </c>
      <c r="P176" s="195"/>
      <c r="Q176" s="194">
        <v>620</v>
      </c>
      <c r="R176" s="193">
        <v>23.639760552102796</v>
      </c>
      <c r="S176" s="192">
        <v>2</v>
      </c>
      <c r="T176" s="177"/>
    </row>
    <row r="177" spans="2:20" s="176" customFormat="1" x14ac:dyDescent="0.2">
      <c r="B177" s="190" t="s">
        <v>824</v>
      </c>
      <c r="C177" s="191" t="s">
        <v>136</v>
      </c>
      <c r="D177" s="457" t="str">
        <f>VLOOKUP(C177,'201617'!$B$26:$C$351,2,0)</f>
        <v>WM</v>
      </c>
      <c r="E177" s="188">
        <v>32.64</v>
      </c>
      <c r="F177" s="188"/>
      <c r="G177" s="187">
        <v>18</v>
      </c>
      <c r="H177" s="187">
        <v>168</v>
      </c>
      <c r="I177" s="187">
        <v>186</v>
      </c>
      <c r="J177" s="186">
        <v>5.6985294117647056</v>
      </c>
      <c r="K177" s="185" t="s">
        <v>11</v>
      </c>
      <c r="L177" s="185"/>
      <c r="M177" s="187">
        <v>4</v>
      </c>
      <c r="N177" s="186">
        <v>0.12254901960784313</v>
      </c>
      <c r="O177" s="185" t="s">
        <v>11</v>
      </c>
      <c r="P177" s="188"/>
      <c r="Q177" s="187">
        <v>190</v>
      </c>
      <c r="R177" s="186">
        <v>5.8210784313725492</v>
      </c>
      <c r="S177" s="185" t="s">
        <v>11</v>
      </c>
      <c r="T177" s="177"/>
    </row>
    <row r="178" spans="2:20" s="176" customFormat="1" x14ac:dyDescent="0.2">
      <c r="B178" s="190" t="s">
        <v>732</v>
      </c>
      <c r="C178" s="191" t="s">
        <v>44</v>
      </c>
      <c r="D178" s="457" t="str">
        <f>VLOOKUP(C178,'201617'!$B$26:$C$351,2,0)</f>
        <v>NW</v>
      </c>
      <c r="E178" s="188">
        <v>209.92500000000001</v>
      </c>
      <c r="F178" s="188"/>
      <c r="G178" s="187">
        <v>1888</v>
      </c>
      <c r="H178" s="187">
        <v>1127</v>
      </c>
      <c r="I178" s="187">
        <v>3015</v>
      </c>
      <c r="J178" s="186">
        <v>14.362272240085744</v>
      </c>
      <c r="K178" s="185" t="s">
        <v>11</v>
      </c>
      <c r="L178" s="185"/>
      <c r="M178" s="187">
        <v>44</v>
      </c>
      <c r="N178" s="186">
        <v>0.20959866619030604</v>
      </c>
      <c r="O178" s="185" t="s">
        <v>11</v>
      </c>
      <c r="P178" s="188"/>
      <c r="Q178" s="187">
        <v>3059</v>
      </c>
      <c r="R178" s="186">
        <v>14.57187090627605</v>
      </c>
      <c r="S178" s="185" t="s">
        <v>11</v>
      </c>
      <c r="T178" s="177"/>
    </row>
    <row r="179" spans="2:20" s="176" customFormat="1" x14ac:dyDescent="0.2">
      <c r="B179" s="190" t="s">
        <v>798</v>
      </c>
      <c r="C179" s="191" t="s">
        <v>110</v>
      </c>
      <c r="D179" s="457" t="str">
        <f>VLOOKUP(C179,'201617'!$B$26:$C$351,2,0)</f>
        <v>EM</v>
      </c>
      <c r="E179" s="188">
        <v>45.442</v>
      </c>
      <c r="F179" s="188"/>
      <c r="G179" s="187">
        <v>469</v>
      </c>
      <c r="H179" s="187">
        <v>133</v>
      </c>
      <c r="I179" s="187">
        <v>602</v>
      </c>
      <c r="J179" s="186">
        <v>13.24765635315347</v>
      </c>
      <c r="K179" s="185" t="s">
        <v>11</v>
      </c>
      <c r="L179" s="185"/>
      <c r="M179" s="187">
        <v>7</v>
      </c>
      <c r="N179" s="186">
        <v>0.15404251573434269</v>
      </c>
      <c r="O179" s="185" t="s">
        <v>11</v>
      </c>
      <c r="P179" s="188"/>
      <c r="Q179" s="187">
        <v>609</v>
      </c>
      <c r="R179" s="186">
        <v>13.401698868887813</v>
      </c>
      <c r="S179" s="185" t="s">
        <v>11</v>
      </c>
      <c r="T179" s="177"/>
    </row>
    <row r="180" spans="2:20" s="176" customFormat="1" x14ac:dyDescent="0.2">
      <c r="B180" s="190" t="s">
        <v>959</v>
      </c>
      <c r="C180" s="191" t="s">
        <v>270</v>
      </c>
      <c r="D180" s="457" t="str">
        <f>VLOOKUP(C180,'201617'!$B$26:$C$351,2,0)</f>
        <v>SE</v>
      </c>
      <c r="E180" s="188">
        <v>109.42</v>
      </c>
      <c r="F180" s="188"/>
      <c r="G180" s="187">
        <v>93</v>
      </c>
      <c r="H180" s="187">
        <v>228</v>
      </c>
      <c r="I180" s="187">
        <v>321</v>
      </c>
      <c r="J180" s="186">
        <v>2.9336501553646501</v>
      </c>
      <c r="K180" s="185" t="s">
        <v>11</v>
      </c>
      <c r="L180" s="188"/>
      <c r="M180" s="187">
        <v>14</v>
      </c>
      <c r="N180" s="186">
        <v>0.12794735880095046</v>
      </c>
      <c r="O180" s="185" t="s">
        <v>11</v>
      </c>
      <c r="P180" s="188"/>
      <c r="Q180" s="187">
        <v>335</v>
      </c>
      <c r="R180" s="186">
        <v>3.0615975141656002</v>
      </c>
      <c r="S180" s="185" t="s">
        <v>11</v>
      </c>
      <c r="T180" s="177"/>
    </row>
    <row r="181" spans="2:20" s="176" customFormat="1" x14ac:dyDescent="0.2">
      <c r="B181" s="190" t="s">
        <v>799</v>
      </c>
      <c r="C181" s="191" t="s">
        <v>111</v>
      </c>
      <c r="D181" s="457" t="str">
        <f>VLOOKUP(C181,'201617'!$B$26:$C$351,2,0)</f>
        <v>EM</v>
      </c>
      <c r="E181" s="188">
        <v>21.843</v>
      </c>
      <c r="F181" s="188"/>
      <c r="G181" s="187">
        <v>22</v>
      </c>
      <c r="H181" s="187">
        <v>23</v>
      </c>
      <c r="I181" s="187">
        <v>45</v>
      </c>
      <c r="J181" s="186">
        <v>2.0601565718994643</v>
      </c>
      <c r="K181" s="185" t="s">
        <v>11</v>
      </c>
      <c r="L181" s="185"/>
      <c r="M181" s="187">
        <v>2</v>
      </c>
      <c r="N181" s="186">
        <v>9.1562514306642862E-2</v>
      </c>
      <c r="O181" s="185" t="s">
        <v>11</v>
      </c>
      <c r="P181" s="188"/>
      <c r="Q181" s="187">
        <v>47</v>
      </c>
      <c r="R181" s="186">
        <v>2.1517190862061071</v>
      </c>
      <c r="S181" s="185" t="s">
        <v>11</v>
      </c>
      <c r="T181" s="177"/>
    </row>
    <row r="182" spans="2:20" s="176" customFormat="1" x14ac:dyDescent="0.2">
      <c r="B182" s="190" t="s">
        <v>1009</v>
      </c>
      <c r="C182" s="191" t="s">
        <v>321</v>
      </c>
      <c r="D182" s="457" t="str">
        <f>VLOOKUP(C182,'201617'!$B$26:$C$351,2,0)</f>
        <v>SW</v>
      </c>
      <c r="E182" s="188">
        <v>47.075000000000003</v>
      </c>
      <c r="F182" s="188"/>
      <c r="G182" s="187">
        <v>95</v>
      </c>
      <c r="H182" s="187">
        <v>160</v>
      </c>
      <c r="I182" s="187">
        <v>255</v>
      </c>
      <c r="J182" s="186">
        <v>5.4168879447689857</v>
      </c>
      <c r="K182" s="185" t="s">
        <v>11</v>
      </c>
      <c r="L182" s="185"/>
      <c r="M182" s="187">
        <v>40</v>
      </c>
      <c r="N182" s="186">
        <v>0.84970791290493886</v>
      </c>
      <c r="O182" s="185" t="s">
        <v>11</v>
      </c>
      <c r="P182" s="188"/>
      <c r="Q182" s="187">
        <v>295</v>
      </c>
      <c r="R182" s="186">
        <v>6.2665958576739245</v>
      </c>
      <c r="S182" s="185" t="s">
        <v>11</v>
      </c>
      <c r="T182" s="177"/>
    </row>
    <row r="183" spans="2:20" s="176" customFormat="1" x14ac:dyDescent="0.2">
      <c r="B183" s="190" t="s">
        <v>918</v>
      </c>
      <c r="C183" s="189" t="s">
        <v>229</v>
      </c>
      <c r="D183" s="467" t="str">
        <f>VLOOKUP(C183,'201617'!$B$26:$C$351,2,0)</f>
        <v>L</v>
      </c>
      <c r="E183" s="188">
        <v>81.352999999999994</v>
      </c>
      <c r="F183" s="188"/>
      <c r="G183" s="187">
        <v>236</v>
      </c>
      <c r="H183" s="187">
        <v>291</v>
      </c>
      <c r="I183" s="187">
        <v>527</v>
      </c>
      <c r="J183" s="186">
        <v>6.4779418091527052</v>
      </c>
      <c r="K183" s="185" t="s">
        <v>11</v>
      </c>
      <c r="L183" s="185"/>
      <c r="M183" s="187">
        <v>27</v>
      </c>
      <c r="N183" s="186">
        <v>0.33188696175924676</v>
      </c>
      <c r="O183" s="185" t="s">
        <v>11</v>
      </c>
      <c r="P183" s="188"/>
      <c r="Q183" s="187">
        <v>554</v>
      </c>
      <c r="R183" s="186">
        <v>6.8098287709119525</v>
      </c>
      <c r="S183" s="185" t="s">
        <v>11</v>
      </c>
      <c r="T183" s="177"/>
    </row>
    <row r="184" spans="2:20" s="176" customFormat="1" x14ac:dyDescent="0.2">
      <c r="B184" s="190" t="s">
        <v>1010</v>
      </c>
      <c r="C184" s="191" t="s">
        <v>322</v>
      </c>
      <c r="D184" s="457" t="str">
        <f>VLOOKUP(C184,'201617'!$B$26:$C$351,2,0)</f>
        <v>SW</v>
      </c>
      <c r="E184" s="188">
        <v>33.338000000000001</v>
      </c>
      <c r="F184" s="188"/>
      <c r="G184" s="187">
        <v>308</v>
      </c>
      <c r="H184" s="187">
        <v>59</v>
      </c>
      <c r="I184" s="187">
        <v>367</v>
      </c>
      <c r="J184" s="186">
        <v>11.008458815765792</v>
      </c>
      <c r="K184" s="185" t="s">
        <v>11</v>
      </c>
      <c r="L184" s="185"/>
      <c r="M184" s="187">
        <v>9</v>
      </c>
      <c r="N184" s="186">
        <v>0.26996220529125919</v>
      </c>
      <c r="O184" s="185" t="s">
        <v>11</v>
      </c>
      <c r="P184" s="188"/>
      <c r="Q184" s="187">
        <v>376</v>
      </c>
      <c r="R184" s="186">
        <v>11.278421021057051</v>
      </c>
      <c r="S184" s="185" t="s">
        <v>11</v>
      </c>
      <c r="T184" s="177"/>
    </row>
    <row r="185" spans="2:20" s="176" customFormat="1" x14ac:dyDescent="0.2">
      <c r="B185" s="190" t="s">
        <v>874</v>
      </c>
      <c r="C185" s="191" t="s">
        <v>185</v>
      </c>
      <c r="D185" s="457" t="str">
        <f>VLOOKUP(C185,'201617'!$B$26:$C$351,2,0)</f>
        <v>EE</v>
      </c>
      <c r="E185" s="188">
        <v>41.347999999999999</v>
      </c>
      <c r="F185" s="188"/>
      <c r="G185" s="187">
        <v>81</v>
      </c>
      <c r="H185" s="187">
        <v>18</v>
      </c>
      <c r="I185" s="187">
        <v>99</v>
      </c>
      <c r="J185" s="186">
        <v>2.3943116958498596</v>
      </c>
      <c r="K185" s="185" t="s">
        <v>11</v>
      </c>
      <c r="L185" s="185"/>
      <c r="M185" s="187">
        <v>3</v>
      </c>
      <c r="N185" s="186">
        <v>7.2554899874238174E-2</v>
      </c>
      <c r="O185" s="185" t="s">
        <v>11</v>
      </c>
      <c r="P185" s="188"/>
      <c r="Q185" s="187">
        <v>102</v>
      </c>
      <c r="R185" s="186">
        <v>2.4668665957240981</v>
      </c>
      <c r="S185" s="185" t="s">
        <v>11</v>
      </c>
      <c r="T185" s="177"/>
    </row>
    <row r="186" spans="2:20" s="176" customFormat="1" x14ac:dyDescent="0.2">
      <c r="B186" s="190" t="s">
        <v>960</v>
      </c>
      <c r="C186" s="191" t="s">
        <v>271</v>
      </c>
      <c r="D186" s="457" t="str">
        <f>VLOOKUP(C186,'201617'!$B$26:$C$351,2,0)</f>
        <v>SE</v>
      </c>
      <c r="E186" s="188">
        <v>58.725999999999999</v>
      </c>
      <c r="F186" s="188"/>
      <c r="G186" s="187">
        <v>30</v>
      </c>
      <c r="H186" s="187">
        <v>175</v>
      </c>
      <c r="I186" s="187">
        <v>205</v>
      </c>
      <c r="J186" s="186">
        <v>3.4907877260497906</v>
      </c>
      <c r="K186" s="185" t="s">
        <v>11</v>
      </c>
      <c r="L186" s="185"/>
      <c r="M186" s="187">
        <v>22</v>
      </c>
      <c r="N186" s="186">
        <v>0.37462112181997753</v>
      </c>
      <c r="O186" s="185" t="s">
        <v>11</v>
      </c>
      <c r="P186" s="188"/>
      <c r="Q186" s="187">
        <v>227</v>
      </c>
      <c r="R186" s="186">
        <v>3.8654088478697681</v>
      </c>
      <c r="S186" s="185" t="s">
        <v>11</v>
      </c>
      <c r="T186" s="177"/>
    </row>
    <row r="187" spans="2:20" s="176" customFormat="1" x14ac:dyDescent="0.2">
      <c r="B187" s="190" t="s">
        <v>704</v>
      </c>
      <c r="C187" s="189" t="s">
        <v>15</v>
      </c>
      <c r="D187" s="467" t="str">
        <f>VLOOKUP(C187,'201617'!$B$26:$C$351,2,0)</f>
        <v>NE</v>
      </c>
      <c r="E187" s="188">
        <v>57.616999999999997</v>
      </c>
      <c r="F187" s="188"/>
      <c r="G187" s="187">
        <v>163</v>
      </c>
      <c r="H187" s="187">
        <v>426</v>
      </c>
      <c r="I187" s="187">
        <v>589</v>
      </c>
      <c r="J187" s="186">
        <v>10.222677334814378</v>
      </c>
      <c r="K187" s="185" t="s">
        <v>11</v>
      </c>
      <c r="L187" s="188"/>
      <c r="M187" s="187">
        <v>0</v>
      </c>
      <c r="N187" s="186">
        <v>0</v>
      </c>
      <c r="O187" s="185" t="s">
        <v>11</v>
      </c>
      <c r="P187" s="188"/>
      <c r="Q187" s="187">
        <v>589</v>
      </c>
      <c r="R187" s="186">
        <v>10.222677334814378</v>
      </c>
      <c r="S187" s="185" t="s">
        <v>11</v>
      </c>
      <c r="T187" s="177"/>
    </row>
    <row r="188" spans="2:20" s="176" customFormat="1" x14ac:dyDescent="0.2">
      <c r="B188" s="190" t="s">
        <v>961</v>
      </c>
      <c r="C188" s="191" t="s">
        <v>272</v>
      </c>
      <c r="D188" s="457" t="str">
        <f>VLOOKUP(C188,'201617'!$B$26:$C$351,2,0)</f>
        <v>SE</v>
      </c>
      <c r="E188" s="188">
        <v>101.687</v>
      </c>
      <c r="F188" s="188"/>
      <c r="G188" s="187">
        <v>39</v>
      </c>
      <c r="H188" s="187">
        <v>219</v>
      </c>
      <c r="I188" s="187">
        <v>258</v>
      </c>
      <c r="J188" s="186">
        <v>2.5371974785370797</v>
      </c>
      <c r="K188" s="185" t="s">
        <v>11</v>
      </c>
      <c r="L188" s="188"/>
      <c r="M188" s="187">
        <v>181</v>
      </c>
      <c r="N188" s="186">
        <v>1.7799718744775634</v>
      </c>
      <c r="O188" s="185" t="s">
        <v>11</v>
      </c>
      <c r="P188" s="188"/>
      <c r="Q188" s="187">
        <v>439</v>
      </c>
      <c r="R188" s="186">
        <v>4.3171693530146431</v>
      </c>
      <c r="S188" s="185" t="s">
        <v>11</v>
      </c>
      <c r="T188" s="177"/>
    </row>
    <row r="189" spans="2:20" s="176" customFormat="1" x14ac:dyDescent="0.2">
      <c r="B189" s="190" t="s">
        <v>962</v>
      </c>
      <c r="C189" s="191" t="s">
        <v>273</v>
      </c>
      <c r="D189" s="457" t="str">
        <f>VLOOKUP(C189,'201617'!$B$26:$C$351,2,0)</f>
        <v>SE</v>
      </c>
      <c r="E189" s="188">
        <v>36.466999999999999</v>
      </c>
      <c r="F189" s="188"/>
      <c r="G189" s="187">
        <v>1</v>
      </c>
      <c r="H189" s="187">
        <v>98</v>
      </c>
      <c r="I189" s="187">
        <v>99</v>
      </c>
      <c r="J189" s="186">
        <v>2.7147832286724984</v>
      </c>
      <c r="K189" s="185" t="s">
        <v>11</v>
      </c>
      <c r="L189" s="185"/>
      <c r="M189" s="187">
        <v>1</v>
      </c>
      <c r="N189" s="186">
        <v>2.7422052814873723E-2</v>
      </c>
      <c r="O189" s="185" t="s">
        <v>11</v>
      </c>
      <c r="P189" s="188"/>
      <c r="Q189" s="187">
        <v>100</v>
      </c>
      <c r="R189" s="186">
        <v>2.7422052814873723</v>
      </c>
      <c r="S189" s="185" t="s">
        <v>11</v>
      </c>
      <c r="T189" s="177"/>
    </row>
    <row r="190" spans="2:20" s="176" customFormat="1" x14ac:dyDescent="0.2">
      <c r="B190" s="190" t="s">
        <v>963</v>
      </c>
      <c r="C190" s="191" t="s">
        <v>274</v>
      </c>
      <c r="D190" s="457" t="str">
        <f>VLOOKUP(C190,'201617'!$B$26:$C$351,2,0)</f>
        <v>SE</v>
      </c>
      <c r="E190" s="188">
        <v>78.094999999999999</v>
      </c>
      <c r="F190" s="188"/>
      <c r="G190" s="187">
        <v>10</v>
      </c>
      <c r="H190" s="187">
        <v>159</v>
      </c>
      <c r="I190" s="187">
        <v>169</v>
      </c>
      <c r="J190" s="186">
        <v>2.1640309878993533</v>
      </c>
      <c r="K190" s="185" t="s">
        <v>11</v>
      </c>
      <c r="L190" s="185"/>
      <c r="M190" s="187">
        <v>4</v>
      </c>
      <c r="N190" s="186">
        <v>5.1219668352647414E-2</v>
      </c>
      <c r="O190" s="185" t="s">
        <v>11</v>
      </c>
      <c r="P190" s="188"/>
      <c r="Q190" s="187">
        <v>173</v>
      </c>
      <c r="R190" s="186">
        <v>2.2152506562520009</v>
      </c>
      <c r="S190" s="185" t="s">
        <v>11</v>
      </c>
      <c r="T190" s="177"/>
    </row>
    <row r="191" spans="2:20" s="176" customFormat="1" x14ac:dyDescent="0.2">
      <c r="B191" s="190" t="s">
        <v>800</v>
      </c>
      <c r="C191" s="191" t="s">
        <v>112</v>
      </c>
      <c r="D191" s="457" t="str">
        <f>VLOOKUP(C191,'201617'!$B$26:$C$351,2,0)</f>
        <v>EM</v>
      </c>
      <c r="E191" s="188">
        <v>49.518999999999998</v>
      </c>
      <c r="F191" s="188"/>
      <c r="G191" s="187">
        <v>26</v>
      </c>
      <c r="H191" s="187">
        <v>0</v>
      </c>
      <c r="I191" s="187">
        <v>26</v>
      </c>
      <c r="J191" s="186">
        <v>0.52505099052888793</v>
      </c>
      <c r="K191" s="185" t="s">
        <v>11</v>
      </c>
      <c r="L191" s="185"/>
      <c r="M191" s="187">
        <v>62</v>
      </c>
      <c r="N191" s="186">
        <v>1.2520446697227328</v>
      </c>
      <c r="O191" s="185" t="s">
        <v>11</v>
      </c>
      <c r="P191" s="188"/>
      <c r="Q191" s="187">
        <v>88</v>
      </c>
      <c r="R191" s="186">
        <v>1.7770956602516206</v>
      </c>
      <c r="S191" s="185" t="s">
        <v>11</v>
      </c>
      <c r="T191" s="177"/>
    </row>
    <row r="192" spans="2:20" s="176" customFormat="1" x14ac:dyDescent="0.2">
      <c r="B192" s="190" t="s">
        <v>705</v>
      </c>
      <c r="C192" s="191" t="s">
        <v>16</v>
      </c>
      <c r="D192" s="457" t="str">
        <f>VLOOKUP(C192,'201617'!$B$26:$C$351,2,0)</f>
        <v>NE</v>
      </c>
      <c r="E192" s="188">
        <v>118.48399999999999</v>
      </c>
      <c r="F192" s="188"/>
      <c r="G192" s="187">
        <v>2218</v>
      </c>
      <c r="H192" s="187">
        <v>1934</v>
      </c>
      <c r="I192" s="187">
        <v>4152</v>
      </c>
      <c r="J192" s="186">
        <v>35.042706188177306</v>
      </c>
      <c r="K192" s="185" t="s">
        <v>11</v>
      </c>
      <c r="L192" s="185"/>
      <c r="M192" s="187">
        <v>377</v>
      </c>
      <c r="N192" s="186">
        <v>3.1818642179534793</v>
      </c>
      <c r="O192" s="185" t="s">
        <v>11</v>
      </c>
      <c r="P192" s="188"/>
      <c r="Q192" s="187">
        <v>4529</v>
      </c>
      <c r="R192" s="186">
        <v>38.224570406130788</v>
      </c>
      <c r="S192" s="185" t="s">
        <v>11</v>
      </c>
      <c r="T192" s="177"/>
    </row>
    <row r="193" spans="2:20" s="176" customFormat="1" x14ac:dyDescent="0.2">
      <c r="B193" s="190" t="s">
        <v>825</v>
      </c>
      <c r="C193" s="191" t="s">
        <v>137</v>
      </c>
      <c r="D193" s="457" t="str">
        <f>VLOOKUP(C193,'201617'!$B$26:$C$351,2,0)</f>
        <v>WM</v>
      </c>
      <c r="E193" s="188">
        <v>52.933</v>
      </c>
      <c r="F193" s="188"/>
      <c r="G193" s="187">
        <v>224</v>
      </c>
      <c r="H193" s="187">
        <v>315</v>
      </c>
      <c r="I193" s="187">
        <v>539</v>
      </c>
      <c r="J193" s="186">
        <v>10.18268377004893</v>
      </c>
      <c r="K193" s="185" t="s">
        <v>11</v>
      </c>
      <c r="L193" s="185"/>
      <c r="M193" s="187">
        <v>4</v>
      </c>
      <c r="N193" s="186">
        <v>7.5567226493869613E-2</v>
      </c>
      <c r="O193" s="185" t="s">
        <v>11</v>
      </c>
      <c r="P193" s="188"/>
      <c r="Q193" s="187">
        <v>543</v>
      </c>
      <c r="R193" s="186">
        <v>10.258250996542799</v>
      </c>
      <c r="S193" s="185" t="s">
        <v>11</v>
      </c>
      <c r="T193" s="177"/>
    </row>
    <row r="194" spans="2:20" s="176" customFormat="1" x14ac:dyDescent="0.2">
      <c r="B194" s="197" t="s">
        <v>919</v>
      </c>
      <c r="C194" s="196" t="s">
        <v>230</v>
      </c>
      <c r="D194" s="470" t="str">
        <f>VLOOKUP(C194,'201617'!$B$26:$C$351,2,0)</f>
        <v>L</v>
      </c>
      <c r="E194" s="195">
        <v>107.57599999999999</v>
      </c>
      <c r="F194" s="195"/>
      <c r="G194" s="194">
        <v>1694</v>
      </c>
      <c r="H194" s="194">
        <v>1056</v>
      </c>
      <c r="I194" s="194">
        <v>2750</v>
      </c>
      <c r="J194" s="193">
        <v>25.563322674202425</v>
      </c>
      <c r="K194" s="192">
        <v>4</v>
      </c>
      <c r="L194" s="192"/>
      <c r="M194" s="194">
        <v>295</v>
      </c>
      <c r="N194" s="193">
        <v>2.7422473414144419</v>
      </c>
      <c r="O194" s="192">
        <v>4</v>
      </c>
      <c r="P194" s="195"/>
      <c r="Q194" s="194">
        <v>3045</v>
      </c>
      <c r="R194" s="193">
        <v>28.305570015616869</v>
      </c>
      <c r="S194" s="192">
        <v>4</v>
      </c>
      <c r="T194" s="177"/>
    </row>
    <row r="195" spans="2:20" s="176" customFormat="1" x14ac:dyDescent="0.2">
      <c r="B195" s="190" t="s">
        <v>1011</v>
      </c>
      <c r="C195" s="191" t="s">
        <v>323</v>
      </c>
      <c r="D195" s="457" t="str">
        <f>VLOOKUP(C195,'201617'!$B$26:$C$351,2,0)</f>
        <v>SW</v>
      </c>
      <c r="E195" s="188">
        <v>40.536000000000001</v>
      </c>
      <c r="F195" s="188"/>
      <c r="G195" s="187">
        <v>93</v>
      </c>
      <c r="H195" s="187">
        <v>205</v>
      </c>
      <c r="I195" s="187">
        <v>298</v>
      </c>
      <c r="J195" s="186">
        <v>7.3514900335504239</v>
      </c>
      <c r="K195" s="185" t="s">
        <v>11</v>
      </c>
      <c r="L195" s="185"/>
      <c r="M195" s="187">
        <v>52</v>
      </c>
      <c r="N195" s="186">
        <v>1.2828103414249061</v>
      </c>
      <c r="O195" s="185" t="s">
        <v>11</v>
      </c>
      <c r="P195" s="188"/>
      <c r="Q195" s="187">
        <v>350</v>
      </c>
      <c r="R195" s="186">
        <v>8.6343003749753304</v>
      </c>
      <c r="S195" s="185" t="s">
        <v>11</v>
      </c>
      <c r="T195" s="177"/>
    </row>
    <row r="196" spans="2:20" s="176" customFormat="1" x14ac:dyDescent="0.2">
      <c r="B196" s="190" t="s">
        <v>1012</v>
      </c>
      <c r="C196" s="189" t="s">
        <v>324</v>
      </c>
      <c r="D196" s="467" t="str">
        <f>VLOOKUP(C196,'201617'!$B$26:$C$351,2,0)</f>
        <v>SW</v>
      </c>
      <c r="E196" s="188">
        <v>29.324000000000002</v>
      </c>
      <c r="F196" s="188"/>
      <c r="G196" s="187">
        <v>23</v>
      </c>
      <c r="H196" s="187">
        <v>0</v>
      </c>
      <c r="I196" s="187">
        <v>23</v>
      </c>
      <c r="J196" s="186">
        <v>0.78434047196835355</v>
      </c>
      <c r="K196" s="185" t="s">
        <v>11</v>
      </c>
      <c r="L196" s="185"/>
      <c r="M196" s="187">
        <v>132</v>
      </c>
      <c r="N196" s="186">
        <v>4.5014322739053334</v>
      </c>
      <c r="O196" s="185" t="s">
        <v>11</v>
      </c>
      <c r="P196" s="188"/>
      <c r="Q196" s="187">
        <v>155</v>
      </c>
      <c r="R196" s="186">
        <v>5.285772745873687</v>
      </c>
      <c r="S196" s="185" t="s">
        <v>11</v>
      </c>
      <c r="T196" s="177"/>
    </row>
    <row r="197" spans="2:20" s="176" customFormat="1" x14ac:dyDescent="0.2">
      <c r="B197" s="190" t="s">
        <v>801</v>
      </c>
      <c r="C197" s="191" t="s">
        <v>113</v>
      </c>
      <c r="D197" s="457" t="str">
        <f>VLOOKUP(C197,'201617'!$B$26:$C$351,2,0)</f>
        <v>EM</v>
      </c>
      <c r="E197" s="188">
        <v>43.511000000000003</v>
      </c>
      <c r="F197" s="188"/>
      <c r="G197" s="187">
        <v>127</v>
      </c>
      <c r="H197" s="187">
        <v>4</v>
      </c>
      <c r="I197" s="187">
        <v>131</v>
      </c>
      <c r="J197" s="186">
        <v>3.010732918112661</v>
      </c>
      <c r="K197" s="185" t="s">
        <v>11</v>
      </c>
      <c r="L197" s="185"/>
      <c r="M197" s="187">
        <v>71</v>
      </c>
      <c r="N197" s="186">
        <v>1.6317712762289995</v>
      </c>
      <c r="O197" s="185" t="s">
        <v>11</v>
      </c>
      <c r="P197" s="188"/>
      <c r="Q197" s="187">
        <v>202</v>
      </c>
      <c r="R197" s="186">
        <v>4.6425041943416607</v>
      </c>
      <c r="S197" s="185" t="s">
        <v>11</v>
      </c>
      <c r="T197" s="177"/>
    </row>
    <row r="198" spans="2:20" s="176" customFormat="1" x14ac:dyDescent="0.2">
      <c r="B198" s="190" t="s">
        <v>764</v>
      </c>
      <c r="C198" s="191" t="s">
        <v>76</v>
      </c>
      <c r="D198" s="457" t="str">
        <f>VLOOKUP(C198,'201617'!$B$26:$C$351,2,0)</f>
        <v>YH</v>
      </c>
      <c r="E198" s="188">
        <v>70.113</v>
      </c>
      <c r="F198" s="188"/>
      <c r="G198" s="187">
        <v>149</v>
      </c>
      <c r="H198" s="187">
        <v>461</v>
      </c>
      <c r="I198" s="187">
        <v>610</v>
      </c>
      <c r="J198" s="186">
        <v>8.7002410394648635</v>
      </c>
      <c r="K198" s="185" t="s">
        <v>11</v>
      </c>
      <c r="L198" s="188"/>
      <c r="M198" s="187">
        <v>15</v>
      </c>
      <c r="N198" s="186">
        <v>0.21394035342946385</v>
      </c>
      <c r="O198" s="185" t="s">
        <v>11</v>
      </c>
      <c r="P198" s="188"/>
      <c r="Q198" s="187">
        <v>625</v>
      </c>
      <c r="R198" s="186">
        <v>8.9141813928943279</v>
      </c>
      <c r="S198" s="185" t="s">
        <v>11</v>
      </c>
      <c r="T198" s="177"/>
    </row>
    <row r="199" spans="2:20" s="176" customFormat="1" x14ac:dyDescent="0.2">
      <c r="B199" s="190" t="s">
        <v>875</v>
      </c>
      <c r="C199" s="191" t="s">
        <v>186</v>
      </c>
      <c r="D199" s="457" t="str">
        <f>VLOOKUP(C199,'201617'!$B$26:$C$351,2,0)</f>
        <v>EE</v>
      </c>
      <c r="E199" s="188">
        <v>54.76</v>
      </c>
      <c r="F199" s="188"/>
      <c r="G199" s="187">
        <v>110</v>
      </c>
      <c r="H199" s="187">
        <v>135</v>
      </c>
      <c r="I199" s="187">
        <v>245</v>
      </c>
      <c r="J199" s="186">
        <v>4.474068663257853</v>
      </c>
      <c r="K199" s="185" t="s">
        <v>11</v>
      </c>
      <c r="L199" s="185"/>
      <c r="M199" s="187">
        <v>14</v>
      </c>
      <c r="N199" s="186">
        <v>0.25566106647187731</v>
      </c>
      <c r="O199" s="185" t="s">
        <v>11</v>
      </c>
      <c r="P199" s="188"/>
      <c r="Q199" s="187">
        <v>259</v>
      </c>
      <c r="R199" s="186">
        <v>4.7297297297297298</v>
      </c>
      <c r="S199" s="185" t="s">
        <v>11</v>
      </c>
      <c r="T199" s="177"/>
    </row>
    <row r="200" spans="2:20" s="176" customFormat="1" x14ac:dyDescent="0.2">
      <c r="B200" s="190" t="s">
        <v>802</v>
      </c>
      <c r="C200" s="191" t="s">
        <v>114</v>
      </c>
      <c r="D200" s="457" t="str">
        <f>VLOOKUP(C200,'201617'!$B$26:$C$351,2,0)</f>
        <v>EM</v>
      </c>
      <c r="E200" s="188">
        <v>47.225999999999999</v>
      </c>
      <c r="F200" s="188"/>
      <c r="G200" s="187">
        <v>529</v>
      </c>
      <c r="H200" s="187">
        <v>251</v>
      </c>
      <c r="I200" s="187">
        <v>780</v>
      </c>
      <c r="J200" s="186">
        <v>16.516325752763308</v>
      </c>
      <c r="K200" s="185" t="s">
        <v>11</v>
      </c>
      <c r="L200" s="185"/>
      <c r="M200" s="187">
        <v>42</v>
      </c>
      <c r="N200" s="186">
        <v>0.88934061745648585</v>
      </c>
      <c r="O200" s="185" t="s">
        <v>11</v>
      </c>
      <c r="P200" s="188"/>
      <c r="Q200" s="187">
        <v>822</v>
      </c>
      <c r="R200" s="186">
        <v>17.405666370219794</v>
      </c>
      <c r="S200" s="185" t="s">
        <v>11</v>
      </c>
      <c r="T200" s="177"/>
    </row>
    <row r="201" spans="2:20" s="176" customFormat="1" x14ac:dyDescent="0.2">
      <c r="B201" s="190" t="s">
        <v>765</v>
      </c>
      <c r="C201" s="189" t="s">
        <v>77</v>
      </c>
      <c r="D201" s="467" t="str">
        <f>VLOOKUP(C201,'201617'!$B$26:$C$351,2,0)</f>
        <v>YH</v>
      </c>
      <c r="E201" s="188">
        <v>71.751999999999995</v>
      </c>
      <c r="F201" s="188"/>
      <c r="G201" s="187">
        <v>261</v>
      </c>
      <c r="H201" s="187">
        <v>625</v>
      </c>
      <c r="I201" s="187">
        <v>886</v>
      </c>
      <c r="J201" s="186">
        <v>12.34808785817817</v>
      </c>
      <c r="K201" s="185" t="s">
        <v>11</v>
      </c>
      <c r="L201" s="188"/>
      <c r="M201" s="187">
        <v>2</v>
      </c>
      <c r="N201" s="186">
        <v>2.7873787490244176E-2</v>
      </c>
      <c r="O201" s="185" t="s">
        <v>11</v>
      </c>
      <c r="P201" s="188"/>
      <c r="Q201" s="187">
        <v>888</v>
      </c>
      <c r="R201" s="186">
        <v>12.375961645668415</v>
      </c>
      <c r="S201" s="185" t="s">
        <v>11</v>
      </c>
      <c r="T201" s="177"/>
    </row>
    <row r="202" spans="2:20" s="176" customFormat="1" x14ac:dyDescent="0.2">
      <c r="B202" s="190" t="s">
        <v>876</v>
      </c>
      <c r="C202" s="191" t="s">
        <v>187</v>
      </c>
      <c r="D202" s="457" t="str">
        <f>VLOOKUP(C202,'201617'!$B$26:$C$351,2,0)</f>
        <v>EE</v>
      </c>
      <c r="E202" s="188">
        <v>46.682000000000002</v>
      </c>
      <c r="F202" s="188"/>
      <c r="G202" s="187">
        <v>8</v>
      </c>
      <c r="H202" s="187">
        <v>26</v>
      </c>
      <c r="I202" s="187">
        <v>34</v>
      </c>
      <c r="J202" s="186">
        <v>0.72833211944646759</v>
      </c>
      <c r="K202" s="185" t="s">
        <v>11</v>
      </c>
      <c r="L202" s="185"/>
      <c r="M202" s="187">
        <v>3</v>
      </c>
      <c r="N202" s="186">
        <v>6.426459877468832E-2</v>
      </c>
      <c r="O202" s="185" t="s">
        <v>11</v>
      </c>
      <c r="P202" s="188"/>
      <c r="Q202" s="187">
        <v>37</v>
      </c>
      <c r="R202" s="186">
        <v>0.79259671822115585</v>
      </c>
      <c r="S202" s="185" t="s">
        <v>11</v>
      </c>
      <c r="T202" s="177"/>
    </row>
    <row r="203" spans="2:20" s="176" customFormat="1" x14ac:dyDescent="0.2">
      <c r="B203" s="190" t="s">
        <v>1013</v>
      </c>
      <c r="C203" s="191" t="s">
        <v>325</v>
      </c>
      <c r="D203" s="457" t="str">
        <f>VLOOKUP(C203,'201617'!$B$26:$C$351,2,0)</f>
        <v>SW</v>
      </c>
      <c r="E203" s="188">
        <v>90.286000000000001</v>
      </c>
      <c r="F203" s="188"/>
      <c r="G203" s="187">
        <v>110</v>
      </c>
      <c r="H203" s="187">
        <v>539</v>
      </c>
      <c r="I203" s="187">
        <v>649</v>
      </c>
      <c r="J203" s="186">
        <v>7.1882683915557228</v>
      </c>
      <c r="K203" s="185" t="s">
        <v>11</v>
      </c>
      <c r="L203" s="188"/>
      <c r="M203" s="187">
        <v>11</v>
      </c>
      <c r="N203" s="186">
        <v>0.1218350574839953</v>
      </c>
      <c r="O203" s="185" t="s">
        <v>11</v>
      </c>
      <c r="P203" s="188"/>
      <c r="Q203" s="187">
        <v>660</v>
      </c>
      <c r="R203" s="186">
        <v>7.3101034490397181</v>
      </c>
      <c r="S203" s="185" t="s">
        <v>11</v>
      </c>
      <c r="T203" s="177"/>
    </row>
    <row r="204" spans="2:20" s="176" customFormat="1" x14ac:dyDescent="0.2">
      <c r="B204" s="190" t="s">
        <v>706</v>
      </c>
      <c r="C204" s="191" t="s">
        <v>17</v>
      </c>
      <c r="D204" s="457" t="str">
        <f>VLOOKUP(C204,'201617'!$B$26:$C$351,2,0)</f>
        <v>NE</v>
      </c>
      <c r="E204" s="188">
        <v>92.76</v>
      </c>
      <c r="F204" s="188"/>
      <c r="G204" s="187">
        <v>544</v>
      </c>
      <c r="H204" s="187">
        <v>220</v>
      </c>
      <c r="I204" s="187">
        <v>764</v>
      </c>
      <c r="J204" s="186">
        <v>8.2363087537731783</v>
      </c>
      <c r="K204" s="185" t="s">
        <v>11</v>
      </c>
      <c r="L204" s="185"/>
      <c r="M204" s="187">
        <v>3</v>
      </c>
      <c r="N204" s="186">
        <v>3.2341526520051747E-2</v>
      </c>
      <c r="O204" s="185" t="s">
        <v>11</v>
      </c>
      <c r="P204" s="188"/>
      <c r="Q204" s="187">
        <v>767</v>
      </c>
      <c r="R204" s="186">
        <v>8.2686502802932296</v>
      </c>
      <c r="S204" s="185" t="s">
        <v>11</v>
      </c>
      <c r="T204" s="177"/>
    </row>
    <row r="205" spans="2:20" s="176" customFormat="1" x14ac:dyDescent="0.2">
      <c r="B205" s="190" t="s">
        <v>826</v>
      </c>
      <c r="C205" s="191" t="s">
        <v>138</v>
      </c>
      <c r="D205" s="457" t="str">
        <f>VLOOKUP(C205,'201617'!$B$26:$C$351,2,0)</f>
        <v>WM</v>
      </c>
      <c r="E205" s="188">
        <v>26.126000000000001</v>
      </c>
      <c r="F205" s="188"/>
      <c r="G205" s="187">
        <v>25</v>
      </c>
      <c r="H205" s="187">
        <v>0</v>
      </c>
      <c r="I205" s="187">
        <v>25</v>
      </c>
      <c r="J205" s="186">
        <v>0.95690117124703356</v>
      </c>
      <c r="K205" s="185" t="s">
        <v>11</v>
      </c>
      <c r="L205" s="185"/>
      <c r="M205" s="187">
        <v>12</v>
      </c>
      <c r="N205" s="186">
        <v>0.45931256219857614</v>
      </c>
      <c r="O205" s="185" t="s">
        <v>11</v>
      </c>
      <c r="P205" s="188"/>
      <c r="Q205" s="187">
        <v>37</v>
      </c>
      <c r="R205" s="186">
        <v>1.4162137334456097</v>
      </c>
      <c r="S205" s="185" t="s">
        <v>11</v>
      </c>
      <c r="T205" s="177"/>
    </row>
    <row r="206" spans="2:20" s="176" customFormat="1" x14ac:dyDescent="0.2">
      <c r="B206" s="190" t="s">
        <v>803</v>
      </c>
      <c r="C206" s="189" t="s">
        <v>115</v>
      </c>
      <c r="D206" s="467" t="str">
        <f>VLOOKUP(C206,'201617'!$B$26:$C$351,2,0)</f>
        <v>EM</v>
      </c>
      <c r="E206" s="188">
        <v>39.564999999999998</v>
      </c>
      <c r="F206" s="188"/>
      <c r="G206" s="187">
        <v>50</v>
      </c>
      <c r="H206" s="187">
        <v>71</v>
      </c>
      <c r="I206" s="187">
        <v>121</v>
      </c>
      <c r="J206" s="186">
        <v>3.0582585618602303</v>
      </c>
      <c r="K206" s="185" t="s">
        <v>11</v>
      </c>
      <c r="L206" s="185"/>
      <c r="M206" s="187">
        <v>0</v>
      </c>
      <c r="N206" s="186">
        <v>0</v>
      </c>
      <c r="O206" s="185" t="s">
        <v>11</v>
      </c>
      <c r="P206" s="188"/>
      <c r="Q206" s="187">
        <v>121</v>
      </c>
      <c r="R206" s="186">
        <v>3.0582585618602303</v>
      </c>
      <c r="S206" s="185" t="s">
        <v>11</v>
      </c>
      <c r="T206" s="177"/>
    </row>
    <row r="207" spans="2:20" s="176" customFormat="1" x14ac:dyDescent="0.2">
      <c r="B207" s="190" t="s">
        <v>804</v>
      </c>
      <c r="C207" s="191" t="s">
        <v>116</v>
      </c>
      <c r="D207" s="457" t="str">
        <f>VLOOKUP(C207,'201617'!$B$26:$C$351,2,0)</f>
        <v>EM</v>
      </c>
      <c r="E207" s="188">
        <v>90.902000000000001</v>
      </c>
      <c r="F207" s="188"/>
      <c r="G207" s="187">
        <v>1428</v>
      </c>
      <c r="H207" s="187">
        <v>412</v>
      </c>
      <c r="I207" s="187">
        <v>1840</v>
      </c>
      <c r="J207" s="186">
        <v>20.241578843149764</v>
      </c>
      <c r="K207" s="185" t="s">
        <v>11</v>
      </c>
      <c r="L207" s="185"/>
      <c r="M207" s="187">
        <v>0</v>
      </c>
      <c r="N207" s="186">
        <v>0</v>
      </c>
      <c r="O207" s="185" t="s">
        <v>11</v>
      </c>
      <c r="P207" s="188"/>
      <c r="Q207" s="187">
        <v>1840</v>
      </c>
      <c r="R207" s="186">
        <v>20.241578843149764</v>
      </c>
      <c r="S207" s="185" t="s">
        <v>11</v>
      </c>
      <c r="T207" s="177"/>
    </row>
    <row r="208" spans="2:20" s="176" customFormat="1" x14ac:dyDescent="0.2">
      <c r="B208" s="190" t="s">
        <v>1054</v>
      </c>
      <c r="C208" s="189" t="s">
        <v>19</v>
      </c>
      <c r="D208" s="467" t="str">
        <f>VLOOKUP(C208,'201617'!$B$26:$C$351,2,0)</f>
        <v>NE</v>
      </c>
      <c r="E208" s="188">
        <v>139.72800000000001</v>
      </c>
      <c r="F208" s="188"/>
      <c r="G208" s="187">
        <v>141</v>
      </c>
      <c r="H208" s="187">
        <v>711</v>
      </c>
      <c r="I208" s="187">
        <v>852</v>
      </c>
      <c r="J208" s="186">
        <v>6.0975609756097553</v>
      </c>
      <c r="K208" s="185" t="s">
        <v>11</v>
      </c>
      <c r="L208" s="188"/>
      <c r="M208" s="187">
        <v>41</v>
      </c>
      <c r="N208" s="186">
        <v>0.29342723004694832</v>
      </c>
      <c r="O208" s="185" t="s">
        <v>11</v>
      </c>
      <c r="P208" s="188"/>
      <c r="Q208" s="187">
        <v>893</v>
      </c>
      <c r="R208" s="186">
        <v>6.3909882056567042</v>
      </c>
      <c r="S208" s="185" t="s">
        <v>11</v>
      </c>
      <c r="T208" s="177"/>
    </row>
    <row r="209" spans="2:20" s="176" customFormat="1" x14ac:dyDescent="0.2">
      <c r="B209" s="190" t="s">
        <v>877</v>
      </c>
      <c r="C209" s="191" t="s">
        <v>188</v>
      </c>
      <c r="D209" s="457" t="str">
        <f>VLOOKUP(C209,'201617'!$B$26:$C$351,2,0)</f>
        <v>EE</v>
      </c>
      <c r="E209" s="188">
        <v>61.341000000000001</v>
      </c>
      <c r="F209" s="188"/>
      <c r="G209" s="187">
        <v>97</v>
      </c>
      <c r="H209" s="187">
        <v>518</v>
      </c>
      <c r="I209" s="187">
        <v>615</v>
      </c>
      <c r="J209" s="186">
        <v>10.025920672959359</v>
      </c>
      <c r="K209" s="185" t="s">
        <v>11</v>
      </c>
      <c r="L209" s="185"/>
      <c r="M209" s="187">
        <v>17</v>
      </c>
      <c r="N209" s="186">
        <v>0.27713927063464894</v>
      </c>
      <c r="O209" s="185" t="s">
        <v>11</v>
      </c>
      <c r="P209" s="188"/>
      <c r="Q209" s="187">
        <v>632</v>
      </c>
      <c r="R209" s="186">
        <v>10.303059943594008</v>
      </c>
      <c r="S209" s="185" t="s">
        <v>11</v>
      </c>
      <c r="T209" s="177"/>
    </row>
    <row r="210" spans="2:20" s="176" customFormat="1" x14ac:dyDescent="0.2">
      <c r="B210" s="190" t="s">
        <v>805</v>
      </c>
      <c r="C210" s="191" t="s">
        <v>117</v>
      </c>
      <c r="D210" s="457" t="str">
        <f>VLOOKUP(C210,'201617'!$B$26:$C$351,2,0)</f>
        <v>EM</v>
      </c>
      <c r="E210" s="188">
        <v>127.452</v>
      </c>
      <c r="F210" s="188"/>
      <c r="G210" s="187">
        <v>2342</v>
      </c>
      <c r="H210" s="187">
        <v>2527</v>
      </c>
      <c r="I210" s="187">
        <v>4869</v>
      </c>
      <c r="J210" s="186">
        <v>38.202617455983429</v>
      </c>
      <c r="K210" s="185" t="s">
        <v>11</v>
      </c>
      <c r="L210" s="188"/>
      <c r="M210" s="187">
        <v>124</v>
      </c>
      <c r="N210" s="186">
        <v>0.97291529360072815</v>
      </c>
      <c r="O210" s="185" t="s">
        <v>11</v>
      </c>
      <c r="P210" s="188"/>
      <c r="Q210" s="187">
        <v>4993</v>
      </c>
      <c r="R210" s="186">
        <v>39.175532749584157</v>
      </c>
      <c r="S210" s="185" t="s">
        <v>11</v>
      </c>
      <c r="T210" s="177"/>
    </row>
    <row r="211" spans="2:20" s="176" customFormat="1" x14ac:dyDescent="0.2">
      <c r="B211" s="190" t="s">
        <v>827</v>
      </c>
      <c r="C211" s="191" t="s">
        <v>139</v>
      </c>
      <c r="D211" s="457" t="str">
        <f>VLOOKUP(C211,'201617'!$B$26:$C$351,2,0)</f>
        <v>WM</v>
      </c>
      <c r="E211" s="188">
        <v>53.491999999999997</v>
      </c>
      <c r="F211" s="188"/>
      <c r="G211" s="187">
        <v>45</v>
      </c>
      <c r="H211" s="187">
        <v>131</v>
      </c>
      <c r="I211" s="187">
        <v>176</v>
      </c>
      <c r="J211" s="186">
        <v>3.2902116204292233</v>
      </c>
      <c r="K211" s="185" t="s">
        <v>11</v>
      </c>
      <c r="L211" s="185"/>
      <c r="M211" s="187">
        <v>23</v>
      </c>
      <c r="N211" s="186">
        <v>0.42997083676063713</v>
      </c>
      <c r="O211" s="185" t="s">
        <v>11</v>
      </c>
      <c r="P211" s="188"/>
      <c r="Q211" s="187">
        <v>199</v>
      </c>
      <c r="R211" s="186">
        <v>3.7201824571898605</v>
      </c>
      <c r="S211" s="185" t="s">
        <v>11</v>
      </c>
      <c r="T211" s="177"/>
    </row>
    <row r="212" spans="2:20" s="176" customFormat="1" x14ac:dyDescent="0.2">
      <c r="B212" s="190" t="s">
        <v>806</v>
      </c>
      <c r="C212" s="191" t="s">
        <v>118</v>
      </c>
      <c r="D212" s="457" t="str">
        <f>VLOOKUP(C212,'201617'!$B$26:$C$351,2,0)</f>
        <v>EM</v>
      </c>
      <c r="E212" s="188">
        <v>21.338999999999999</v>
      </c>
      <c r="F212" s="188"/>
      <c r="G212" s="187">
        <v>56</v>
      </c>
      <c r="H212" s="187">
        <v>131</v>
      </c>
      <c r="I212" s="187">
        <v>187</v>
      </c>
      <c r="J212" s="186">
        <v>8.7632972491681898</v>
      </c>
      <c r="K212" s="185" t="s">
        <v>11</v>
      </c>
      <c r="L212" s="185"/>
      <c r="M212" s="187">
        <v>13</v>
      </c>
      <c r="N212" s="186">
        <v>0.60921317774966033</v>
      </c>
      <c r="O212" s="185" t="s">
        <v>11</v>
      </c>
      <c r="P212" s="188"/>
      <c r="Q212" s="187">
        <v>200</v>
      </c>
      <c r="R212" s="186">
        <v>9.3725104269178505</v>
      </c>
      <c r="S212" s="185" t="s">
        <v>11</v>
      </c>
      <c r="T212" s="177"/>
    </row>
    <row r="213" spans="2:20" s="176" customFormat="1" x14ac:dyDescent="0.2">
      <c r="B213" s="190" t="s">
        <v>733</v>
      </c>
      <c r="C213" s="191" t="s">
        <v>45</v>
      </c>
      <c r="D213" s="457" t="str">
        <f>VLOOKUP(C213,'201617'!$B$26:$C$351,2,0)</f>
        <v>NW</v>
      </c>
      <c r="E213" s="188">
        <v>90.957999999999998</v>
      </c>
      <c r="F213" s="188"/>
      <c r="G213" s="187">
        <v>2653</v>
      </c>
      <c r="H213" s="187">
        <v>431</v>
      </c>
      <c r="I213" s="187">
        <v>3084</v>
      </c>
      <c r="J213" s="186">
        <v>33.905758701818421</v>
      </c>
      <c r="K213" s="185" t="s">
        <v>11</v>
      </c>
      <c r="L213" s="185"/>
      <c r="M213" s="187">
        <v>14</v>
      </c>
      <c r="N213" s="186">
        <v>0.15391719255040789</v>
      </c>
      <c r="O213" s="185" t="s">
        <v>11</v>
      </c>
      <c r="P213" s="188"/>
      <c r="Q213" s="187">
        <v>3098</v>
      </c>
      <c r="R213" s="186">
        <v>34.05967589436883</v>
      </c>
      <c r="S213" s="185" t="s">
        <v>11</v>
      </c>
      <c r="T213" s="177"/>
    </row>
    <row r="214" spans="2:20" s="176" customFormat="1" x14ac:dyDescent="0.2">
      <c r="B214" s="190" t="s">
        <v>964</v>
      </c>
      <c r="C214" s="191" t="s">
        <v>275</v>
      </c>
      <c r="D214" s="457" t="str">
        <f>VLOOKUP(C214,'201617'!$B$26:$C$351,2,0)</f>
        <v>SE</v>
      </c>
      <c r="E214" s="188">
        <v>55.534999999999997</v>
      </c>
      <c r="F214" s="188"/>
      <c r="G214" s="187">
        <v>683</v>
      </c>
      <c r="H214" s="187">
        <v>233</v>
      </c>
      <c r="I214" s="187">
        <v>916</v>
      </c>
      <c r="J214" s="186">
        <v>16.494102818042677</v>
      </c>
      <c r="K214" s="185" t="s">
        <v>11</v>
      </c>
      <c r="L214" s="185"/>
      <c r="M214" s="187">
        <v>0</v>
      </c>
      <c r="N214" s="186">
        <v>0</v>
      </c>
      <c r="O214" s="185" t="s">
        <v>11</v>
      </c>
      <c r="P214" s="188"/>
      <c r="Q214" s="187">
        <v>916</v>
      </c>
      <c r="R214" s="186">
        <v>16.494102818042677</v>
      </c>
      <c r="S214" s="185" t="s">
        <v>11</v>
      </c>
      <c r="T214" s="177"/>
    </row>
    <row r="215" spans="2:20" s="176" customFormat="1" x14ac:dyDescent="0.2">
      <c r="B215" s="190" t="s">
        <v>734</v>
      </c>
      <c r="C215" s="191" t="s">
        <v>46</v>
      </c>
      <c r="D215" s="457" t="str">
        <f>VLOOKUP(C215,'201617'!$B$26:$C$351,2,0)</f>
        <v>NW</v>
      </c>
      <c r="E215" s="188">
        <v>37.783000000000001</v>
      </c>
      <c r="F215" s="188"/>
      <c r="G215" s="187">
        <v>36</v>
      </c>
      <c r="H215" s="187">
        <v>160</v>
      </c>
      <c r="I215" s="187">
        <v>196</v>
      </c>
      <c r="J215" s="186">
        <v>5.1875181960140804</v>
      </c>
      <c r="K215" s="185" t="s">
        <v>11</v>
      </c>
      <c r="L215" s="185"/>
      <c r="M215" s="187">
        <v>0</v>
      </c>
      <c r="N215" s="186">
        <v>0</v>
      </c>
      <c r="O215" s="185" t="s">
        <v>11</v>
      </c>
      <c r="P215" s="188"/>
      <c r="Q215" s="187">
        <v>196</v>
      </c>
      <c r="R215" s="186">
        <v>5.1875181960140804</v>
      </c>
      <c r="S215" s="185" t="s">
        <v>11</v>
      </c>
      <c r="T215" s="177"/>
    </row>
    <row r="216" spans="2:20" s="176" customFormat="1" x14ac:dyDescent="0.2">
      <c r="B216" s="190" t="s">
        <v>878</v>
      </c>
      <c r="C216" s="191" t="s">
        <v>189</v>
      </c>
      <c r="D216" s="457" t="str">
        <f>VLOOKUP(C216,'201617'!$B$26:$C$351,2,0)</f>
        <v>EE</v>
      </c>
      <c r="E216" s="188">
        <v>76.147000000000006</v>
      </c>
      <c r="F216" s="188"/>
      <c r="G216" s="187">
        <v>78</v>
      </c>
      <c r="H216" s="187">
        <v>261</v>
      </c>
      <c r="I216" s="187">
        <v>339</v>
      </c>
      <c r="J216" s="186">
        <v>4.4519153742104081</v>
      </c>
      <c r="K216" s="185" t="s">
        <v>11</v>
      </c>
      <c r="L216" s="188"/>
      <c r="M216" s="187">
        <v>69</v>
      </c>
      <c r="N216" s="186">
        <v>0.90614206731716274</v>
      </c>
      <c r="O216" s="185" t="s">
        <v>11</v>
      </c>
      <c r="P216" s="188"/>
      <c r="Q216" s="187">
        <v>408</v>
      </c>
      <c r="R216" s="186">
        <v>5.3580574415275715</v>
      </c>
      <c r="S216" s="185" t="s">
        <v>11</v>
      </c>
      <c r="T216" s="177"/>
    </row>
    <row r="217" spans="2:20" s="176" customFormat="1" x14ac:dyDescent="0.2">
      <c r="B217" s="190" t="s">
        <v>1014</v>
      </c>
      <c r="C217" s="191" t="s">
        <v>326</v>
      </c>
      <c r="D217" s="457" t="str">
        <f>VLOOKUP(C217,'201617'!$B$26:$C$351,2,0)</f>
        <v>SW</v>
      </c>
      <c r="E217" s="188">
        <v>110.262</v>
      </c>
      <c r="F217" s="188"/>
      <c r="G217" s="187">
        <v>498</v>
      </c>
      <c r="H217" s="187">
        <v>394</v>
      </c>
      <c r="I217" s="187">
        <v>892</v>
      </c>
      <c r="J217" s="186">
        <v>8.0898224229562317</v>
      </c>
      <c r="K217" s="185" t="s">
        <v>11</v>
      </c>
      <c r="L217" s="188"/>
      <c r="M217" s="187">
        <v>6</v>
      </c>
      <c r="N217" s="186">
        <v>5.4415845894324424E-2</v>
      </c>
      <c r="O217" s="185" t="s">
        <v>11</v>
      </c>
      <c r="P217" s="188"/>
      <c r="Q217" s="187">
        <v>898</v>
      </c>
      <c r="R217" s="186">
        <v>8.1442382688505557</v>
      </c>
      <c r="S217" s="185" t="s">
        <v>11</v>
      </c>
      <c r="T217" s="177"/>
    </row>
    <row r="218" spans="2:20" s="176" customFormat="1" x14ac:dyDescent="0.2">
      <c r="B218" s="190" t="s">
        <v>1015</v>
      </c>
      <c r="C218" s="191" t="s">
        <v>327</v>
      </c>
      <c r="D218" s="457" t="str">
        <f>VLOOKUP(C218,'201617'!$B$26:$C$351,2,0)</f>
        <v>SW</v>
      </c>
      <c r="E218" s="188">
        <v>64.706999999999994</v>
      </c>
      <c r="F218" s="188"/>
      <c r="G218" s="187">
        <v>251</v>
      </c>
      <c r="H218" s="187">
        <v>474</v>
      </c>
      <c r="I218" s="187">
        <v>725</v>
      </c>
      <c r="J218" s="186">
        <v>11.204351924830391</v>
      </c>
      <c r="K218" s="185" t="s">
        <v>11</v>
      </c>
      <c r="L218" s="188"/>
      <c r="M218" s="187">
        <v>1</v>
      </c>
      <c r="N218" s="186">
        <v>1.5454278517007435E-2</v>
      </c>
      <c r="O218" s="185" t="s">
        <v>11</v>
      </c>
      <c r="P218" s="188"/>
      <c r="Q218" s="187">
        <v>726</v>
      </c>
      <c r="R218" s="186">
        <v>11.219806203347398</v>
      </c>
      <c r="S218" s="185" t="s">
        <v>11</v>
      </c>
      <c r="T218" s="177"/>
    </row>
    <row r="219" spans="2:20" s="176" customFormat="1" x14ac:dyDescent="0.2">
      <c r="B219" s="190" t="s">
        <v>965</v>
      </c>
      <c r="C219" s="191" t="s">
        <v>276</v>
      </c>
      <c r="D219" s="457" t="str">
        <f>VLOOKUP(C219,'201617'!$B$26:$C$351,2,0)</f>
        <v>SE</v>
      </c>
      <c r="E219" s="188">
        <v>86.986999999999995</v>
      </c>
      <c r="F219" s="188"/>
      <c r="G219" s="187">
        <v>847</v>
      </c>
      <c r="H219" s="187">
        <v>174</v>
      </c>
      <c r="I219" s="187">
        <v>1021</v>
      </c>
      <c r="J219" s="186">
        <v>11.73738604619081</v>
      </c>
      <c r="K219" s="185" t="s">
        <v>11</v>
      </c>
      <c r="L219" s="188"/>
      <c r="M219" s="187">
        <v>0</v>
      </c>
      <c r="N219" s="186">
        <v>0</v>
      </c>
      <c r="O219" s="185" t="s">
        <v>11</v>
      </c>
      <c r="P219" s="188"/>
      <c r="Q219" s="187">
        <v>1021</v>
      </c>
      <c r="R219" s="186">
        <v>11.73738604619081</v>
      </c>
      <c r="S219" s="185" t="s">
        <v>11</v>
      </c>
      <c r="T219" s="177"/>
    </row>
    <row r="220" spans="2:20" s="176" customFormat="1" x14ac:dyDescent="0.2">
      <c r="B220" s="190" t="s">
        <v>735</v>
      </c>
      <c r="C220" s="191" t="s">
        <v>47</v>
      </c>
      <c r="D220" s="457" t="str">
        <f>VLOOKUP(C220,'201617'!$B$26:$C$351,2,0)</f>
        <v>NW</v>
      </c>
      <c r="E220" s="188">
        <v>57.972000000000001</v>
      </c>
      <c r="F220" s="188"/>
      <c r="G220" s="187">
        <v>49</v>
      </c>
      <c r="H220" s="187">
        <v>402</v>
      </c>
      <c r="I220" s="187">
        <v>451</v>
      </c>
      <c r="J220" s="186">
        <v>7.7796177464983094</v>
      </c>
      <c r="K220" s="185" t="s">
        <v>11</v>
      </c>
      <c r="L220" s="185"/>
      <c r="M220" s="187">
        <v>2</v>
      </c>
      <c r="N220" s="186">
        <v>3.4499413509970329E-2</v>
      </c>
      <c r="O220" s="185" t="s">
        <v>11</v>
      </c>
      <c r="P220" s="188"/>
      <c r="Q220" s="187">
        <v>453</v>
      </c>
      <c r="R220" s="186">
        <v>7.8141171600082799</v>
      </c>
      <c r="S220" s="185" t="s">
        <v>11</v>
      </c>
      <c r="T220" s="177"/>
    </row>
    <row r="221" spans="2:20" s="176" customFormat="1" x14ac:dyDescent="0.2">
      <c r="B221" s="190" t="s">
        <v>1016</v>
      </c>
      <c r="C221" s="189" t="s">
        <v>328</v>
      </c>
      <c r="D221" s="467" t="str">
        <f>VLOOKUP(C221,'201617'!$B$26:$C$351,2,0)</f>
        <v>SW</v>
      </c>
      <c r="E221" s="188">
        <v>19.780999999999999</v>
      </c>
      <c r="F221" s="188"/>
      <c r="G221" s="187">
        <v>153</v>
      </c>
      <c r="H221" s="187">
        <v>55</v>
      </c>
      <c r="I221" s="187">
        <v>208</v>
      </c>
      <c r="J221" s="186">
        <v>10.515140791668774</v>
      </c>
      <c r="K221" s="185" t="s">
        <v>11</v>
      </c>
      <c r="L221" s="185"/>
      <c r="M221" s="187">
        <v>9</v>
      </c>
      <c r="N221" s="186">
        <v>0.45498205348566811</v>
      </c>
      <c r="O221" s="185" t="s">
        <v>11</v>
      </c>
      <c r="P221" s="188"/>
      <c r="Q221" s="187">
        <v>217</v>
      </c>
      <c r="R221" s="186">
        <v>10.970122845154442</v>
      </c>
      <c r="S221" s="185" t="s">
        <v>11</v>
      </c>
      <c r="T221" s="177"/>
    </row>
    <row r="222" spans="2:20" s="176" customFormat="1" x14ac:dyDescent="0.2">
      <c r="B222" s="190" t="s">
        <v>966</v>
      </c>
      <c r="C222" s="191" t="s">
        <v>277</v>
      </c>
      <c r="D222" s="457" t="str">
        <f>VLOOKUP(C222,'201617'!$B$26:$C$351,2,0)</f>
        <v>SE</v>
      </c>
      <c r="E222" s="188">
        <v>63.603999999999999</v>
      </c>
      <c r="F222" s="188"/>
      <c r="G222" s="187">
        <v>35</v>
      </c>
      <c r="H222" s="187">
        <v>264</v>
      </c>
      <c r="I222" s="187">
        <v>299</v>
      </c>
      <c r="J222" s="186">
        <v>4.7009622036349912</v>
      </c>
      <c r="K222" s="185" t="s">
        <v>11</v>
      </c>
      <c r="L222" s="188"/>
      <c r="M222" s="187">
        <v>45</v>
      </c>
      <c r="N222" s="186">
        <v>0.70750267278787493</v>
      </c>
      <c r="O222" s="185" t="s">
        <v>11</v>
      </c>
      <c r="P222" s="188"/>
      <c r="Q222" s="187">
        <v>344</v>
      </c>
      <c r="R222" s="186">
        <v>5.4084648764228662</v>
      </c>
      <c r="S222" s="185" t="s">
        <v>11</v>
      </c>
      <c r="T222" s="177"/>
    </row>
    <row r="223" spans="2:20" s="176" customFormat="1" x14ac:dyDescent="0.2">
      <c r="B223" s="190" t="s">
        <v>920</v>
      </c>
      <c r="C223" s="191" t="s">
        <v>231</v>
      </c>
      <c r="D223" s="457" t="str">
        <f>VLOOKUP(C223,'201617'!$B$26:$C$351,2,0)</f>
        <v>L</v>
      </c>
      <c r="E223" s="188">
        <v>103.389</v>
      </c>
      <c r="F223" s="188"/>
      <c r="G223" s="187">
        <v>1534</v>
      </c>
      <c r="H223" s="187">
        <v>575</v>
      </c>
      <c r="I223" s="187">
        <v>2109</v>
      </c>
      <c r="J223" s="186">
        <v>20.398688448480982</v>
      </c>
      <c r="K223" s="185" t="s">
        <v>11</v>
      </c>
      <c r="L223" s="185"/>
      <c r="M223" s="187">
        <v>18</v>
      </c>
      <c r="N223" s="186">
        <v>0.17409975916199982</v>
      </c>
      <c r="O223" s="185" t="s">
        <v>11</v>
      </c>
      <c r="P223" s="188"/>
      <c r="Q223" s="187">
        <v>2127</v>
      </c>
      <c r="R223" s="186">
        <v>20.572788207642979</v>
      </c>
      <c r="S223" s="185" t="s">
        <v>11</v>
      </c>
      <c r="T223" s="177"/>
    </row>
    <row r="224" spans="2:20" s="176" customFormat="1" x14ac:dyDescent="0.2">
      <c r="B224" s="190" t="s">
        <v>708</v>
      </c>
      <c r="C224" s="189" t="s">
        <v>20</v>
      </c>
      <c r="D224" s="467" t="str">
        <f>VLOOKUP(C224,'201617'!$B$26:$C$351,2,0)</f>
        <v>NE</v>
      </c>
      <c r="E224" s="188">
        <v>59.921999999999997</v>
      </c>
      <c r="F224" s="188"/>
      <c r="G224" s="187">
        <v>115</v>
      </c>
      <c r="H224" s="187">
        <v>0</v>
      </c>
      <c r="I224" s="187">
        <v>115</v>
      </c>
      <c r="J224" s="186">
        <v>1.9191615767163981</v>
      </c>
      <c r="K224" s="185" t="s">
        <v>11</v>
      </c>
      <c r="L224" s="188"/>
      <c r="M224" s="187">
        <v>386</v>
      </c>
      <c r="N224" s="186">
        <v>6.4417075531524315</v>
      </c>
      <c r="O224" s="185" t="s">
        <v>11</v>
      </c>
      <c r="P224" s="188"/>
      <c r="Q224" s="187">
        <v>501</v>
      </c>
      <c r="R224" s="186">
        <v>8.3608691298688296</v>
      </c>
      <c r="S224" s="185" t="s">
        <v>11</v>
      </c>
      <c r="T224" s="177"/>
    </row>
    <row r="225" spans="2:20" s="176" customFormat="1" x14ac:dyDescent="0.2">
      <c r="B225" s="190" t="s">
        <v>828</v>
      </c>
      <c r="C225" s="191" t="s">
        <v>140</v>
      </c>
      <c r="D225" s="457" t="str">
        <f>VLOOKUP(C225,'201617'!$B$26:$C$351,2,0)</f>
        <v>WM</v>
      </c>
      <c r="E225" s="188">
        <v>35.039000000000001</v>
      </c>
      <c r="F225" s="188"/>
      <c r="G225" s="187">
        <v>111</v>
      </c>
      <c r="H225" s="187">
        <v>0</v>
      </c>
      <c r="I225" s="187">
        <v>111</v>
      </c>
      <c r="J225" s="186">
        <v>3.167898627243928</v>
      </c>
      <c r="K225" s="185" t="s">
        <v>11</v>
      </c>
      <c r="L225" s="185"/>
      <c r="M225" s="187">
        <v>199</v>
      </c>
      <c r="N225" s="186">
        <v>5.679385827221096</v>
      </c>
      <c r="O225" s="185" t="s">
        <v>11</v>
      </c>
      <c r="P225" s="188"/>
      <c r="Q225" s="187">
        <v>310</v>
      </c>
      <c r="R225" s="186">
        <v>8.847284454465024</v>
      </c>
      <c r="S225" s="185" t="s">
        <v>11</v>
      </c>
      <c r="T225" s="177"/>
    </row>
    <row r="226" spans="2:20" s="176" customFormat="1" x14ac:dyDescent="0.2">
      <c r="B226" s="190" t="s">
        <v>967</v>
      </c>
      <c r="C226" s="191" t="s">
        <v>278</v>
      </c>
      <c r="D226" s="457" t="str">
        <f>VLOOKUP(C226,'201617'!$B$26:$C$351,2,0)</f>
        <v>SE</v>
      </c>
      <c r="E226" s="188">
        <v>57.161000000000001</v>
      </c>
      <c r="F226" s="188"/>
      <c r="G226" s="187">
        <v>69</v>
      </c>
      <c r="H226" s="187">
        <v>188</v>
      </c>
      <c r="I226" s="187">
        <v>257</v>
      </c>
      <c r="J226" s="186">
        <v>4.4960724969822081</v>
      </c>
      <c r="K226" s="185" t="s">
        <v>11</v>
      </c>
      <c r="L226" s="185"/>
      <c r="M226" s="187">
        <v>2</v>
      </c>
      <c r="N226" s="186">
        <v>3.4988891027098894E-2</v>
      </c>
      <c r="O226" s="185" t="s">
        <v>11</v>
      </c>
      <c r="P226" s="188"/>
      <c r="Q226" s="187">
        <v>259</v>
      </c>
      <c r="R226" s="186">
        <v>4.5310613880093067</v>
      </c>
      <c r="S226" s="185" t="s">
        <v>11</v>
      </c>
      <c r="T226" s="177"/>
    </row>
    <row r="227" spans="2:20" s="176" customFormat="1" x14ac:dyDescent="0.2">
      <c r="B227" s="190" t="s">
        <v>736</v>
      </c>
      <c r="C227" s="191" t="s">
        <v>48</v>
      </c>
      <c r="D227" s="457" t="str">
        <f>VLOOKUP(C227,'201617'!$B$26:$C$351,2,0)</f>
        <v>NW</v>
      </c>
      <c r="E227" s="188">
        <v>24.533999999999999</v>
      </c>
      <c r="F227" s="188"/>
      <c r="G227" s="187">
        <v>8</v>
      </c>
      <c r="H227" s="187">
        <v>43</v>
      </c>
      <c r="I227" s="187">
        <v>51</v>
      </c>
      <c r="J227" s="186">
        <v>2.0787478601124971</v>
      </c>
      <c r="K227" s="185" t="s">
        <v>11</v>
      </c>
      <c r="L227" s="185"/>
      <c r="M227" s="187">
        <v>0</v>
      </c>
      <c r="N227" s="186">
        <v>0</v>
      </c>
      <c r="O227" s="185" t="s">
        <v>11</v>
      </c>
      <c r="P227" s="188"/>
      <c r="Q227" s="187">
        <v>51</v>
      </c>
      <c r="R227" s="186">
        <v>2.0787478601124971</v>
      </c>
      <c r="S227" s="185" t="s">
        <v>11</v>
      </c>
      <c r="T227" s="177"/>
    </row>
    <row r="228" spans="2:20" s="176" customFormat="1" x14ac:dyDescent="0.2">
      <c r="B228" s="190" t="s">
        <v>921</v>
      </c>
      <c r="C228" s="191" t="s">
        <v>232</v>
      </c>
      <c r="D228" s="457" t="str">
        <f>VLOOKUP(C228,'201617'!$B$26:$C$351,2,0)</f>
        <v>L</v>
      </c>
      <c r="E228" s="188">
        <v>81.611999999999995</v>
      </c>
      <c r="F228" s="188"/>
      <c r="G228" s="187">
        <v>58</v>
      </c>
      <c r="H228" s="187">
        <v>28</v>
      </c>
      <c r="I228" s="187">
        <v>86</v>
      </c>
      <c r="J228" s="186">
        <v>1.0537666029505466</v>
      </c>
      <c r="K228" s="185" t="s">
        <v>11</v>
      </c>
      <c r="L228" s="185"/>
      <c r="M228" s="187">
        <v>1</v>
      </c>
      <c r="N228" s="186">
        <v>1.225310003430868E-2</v>
      </c>
      <c r="O228" s="185" t="s">
        <v>11</v>
      </c>
      <c r="P228" s="188"/>
      <c r="Q228" s="187">
        <v>87</v>
      </c>
      <c r="R228" s="186">
        <v>1.0660197029848553</v>
      </c>
      <c r="S228" s="185" t="s">
        <v>11</v>
      </c>
      <c r="T228" s="177"/>
    </row>
    <row r="229" spans="2:20" s="176" customFormat="1" x14ac:dyDescent="0.2">
      <c r="B229" s="190" t="s">
        <v>766</v>
      </c>
      <c r="C229" s="191" t="s">
        <v>78</v>
      </c>
      <c r="D229" s="457" t="str">
        <f>VLOOKUP(C229,'201617'!$B$26:$C$351,2,0)</f>
        <v>YH</v>
      </c>
      <c r="E229" s="188">
        <v>21.356999999999999</v>
      </c>
      <c r="F229" s="188"/>
      <c r="G229" s="187">
        <v>200</v>
      </c>
      <c r="H229" s="187">
        <v>176</v>
      </c>
      <c r="I229" s="187">
        <v>376</v>
      </c>
      <c r="J229" s="186">
        <v>17.605468932902561</v>
      </c>
      <c r="K229" s="185" t="s">
        <v>11</v>
      </c>
      <c r="L229" s="185"/>
      <c r="M229" s="187">
        <v>0</v>
      </c>
      <c r="N229" s="186">
        <v>0</v>
      </c>
      <c r="O229" s="185" t="s">
        <v>11</v>
      </c>
      <c r="P229" s="188"/>
      <c r="Q229" s="187">
        <v>376</v>
      </c>
      <c r="R229" s="186">
        <v>17.605468932902561</v>
      </c>
      <c r="S229" s="185" t="s">
        <v>11</v>
      </c>
      <c r="T229" s="177"/>
    </row>
    <row r="230" spans="2:20" s="176" customFormat="1" x14ac:dyDescent="0.2">
      <c r="B230" s="190" t="s">
        <v>737</v>
      </c>
      <c r="C230" s="191" t="s">
        <v>49</v>
      </c>
      <c r="D230" s="457" t="str">
        <f>VLOOKUP(C230,'201617'!$B$26:$C$351,2,0)</f>
        <v>NW</v>
      </c>
      <c r="E230" s="188">
        <v>88.325000000000003</v>
      </c>
      <c r="F230" s="188"/>
      <c r="G230" s="187">
        <v>910</v>
      </c>
      <c r="H230" s="187">
        <v>605</v>
      </c>
      <c r="I230" s="187">
        <v>1515</v>
      </c>
      <c r="J230" s="186">
        <v>17.152561562411549</v>
      </c>
      <c r="K230" s="185" t="s">
        <v>11</v>
      </c>
      <c r="L230" s="185"/>
      <c r="M230" s="187">
        <v>109</v>
      </c>
      <c r="N230" s="186">
        <v>1.2340786866685536</v>
      </c>
      <c r="O230" s="185" t="s">
        <v>11</v>
      </c>
      <c r="P230" s="188"/>
      <c r="Q230" s="187">
        <v>1624</v>
      </c>
      <c r="R230" s="186">
        <v>18.386640249080102</v>
      </c>
      <c r="S230" s="185" t="s">
        <v>11</v>
      </c>
      <c r="T230" s="177"/>
    </row>
    <row r="231" spans="2:20" s="176" customFormat="1" x14ac:dyDescent="0.2">
      <c r="B231" s="190" t="s">
        <v>879</v>
      </c>
      <c r="C231" s="191" t="s">
        <v>190</v>
      </c>
      <c r="D231" s="457" t="str">
        <f>VLOOKUP(C231,'201617'!$B$26:$C$351,2,0)</f>
        <v>EE</v>
      </c>
      <c r="E231" s="188">
        <v>34.098999999999997</v>
      </c>
      <c r="F231" s="188"/>
      <c r="G231" s="187">
        <v>2</v>
      </c>
      <c r="H231" s="187">
        <v>14</v>
      </c>
      <c r="I231" s="187">
        <v>16</v>
      </c>
      <c r="J231" s="186">
        <v>0.46922197131880705</v>
      </c>
      <c r="K231" s="185" t="s">
        <v>11</v>
      </c>
      <c r="L231" s="185"/>
      <c r="M231" s="187">
        <v>0</v>
      </c>
      <c r="N231" s="186">
        <v>0</v>
      </c>
      <c r="O231" s="185" t="s">
        <v>11</v>
      </c>
      <c r="P231" s="188"/>
      <c r="Q231" s="187">
        <v>16</v>
      </c>
      <c r="R231" s="186">
        <v>0.46922197131880705</v>
      </c>
      <c r="S231" s="185" t="s">
        <v>11</v>
      </c>
      <c r="T231" s="177"/>
    </row>
    <row r="232" spans="2:20" s="176" customFormat="1" x14ac:dyDescent="0.2">
      <c r="B232" s="190" t="s">
        <v>738</v>
      </c>
      <c r="C232" s="191" t="s">
        <v>50</v>
      </c>
      <c r="D232" s="457" t="str">
        <f>VLOOKUP(C232,'201617'!$B$26:$C$351,2,0)</f>
        <v>NW</v>
      </c>
      <c r="E232" s="188">
        <v>29.488</v>
      </c>
      <c r="F232" s="188"/>
      <c r="G232" s="187">
        <v>41</v>
      </c>
      <c r="H232" s="187">
        <v>183</v>
      </c>
      <c r="I232" s="187">
        <v>224</v>
      </c>
      <c r="J232" s="186">
        <v>7.5963103635377101</v>
      </c>
      <c r="K232" s="185" t="s">
        <v>11</v>
      </c>
      <c r="L232" s="185"/>
      <c r="M232" s="187">
        <v>2</v>
      </c>
      <c r="N232" s="186">
        <v>6.7824199674443836E-2</v>
      </c>
      <c r="O232" s="185" t="s">
        <v>11</v>
      </c>
      <c r="P232" s="188"/>
      <c r="Q232" s="187">
        <v>226</v>
      </c>
      <c r="R232" s="186">
        <v>7.664134563212154</v>
      </c>
      <c r="S232" s="185" t="s">
        <v>11</v>
      </c>
      <c r="T232" s="177"/>
    </row>
    <row r="233" spans="2:20" s="176" customFormat="1" x14ac:dyDescent="0.2">
      <c r="B233" s="190" t="s">
        <v>968</v>
      </c>
      <c r="C233" s="189" t="s">
        <v>279</v>
      </c>
      <c r="D233" s="467" t="str">
        <f>VLOOKUP(C233,'201617'!$B$26:$C$351,2,0)</f>
        <v>SE</v>
      </c>
      <c r="E233" s="188">
        <v>41.430999999999997</v>
      </c>
      <c r="F233" s="188"/>
      <c r="G233" s="187">
        <v>135</v>
      </c>
      <c r="H233" s="187">
        <v>86</v>
      </c>
      <c r="I233" s="187">
        <v>221</v>
      </c>
      <c r="J233" s="186">
        <v>5.3341700658926898</v>
      </c>
      <c r="K233" s="185" t="s">
        <v>11</v>
      </c>
      <c r="L233" s="185"/>
      <c r="M233" s="187">
        <v>17</v>
      </c>
      <c r="N233" s="186">
        <v>0.41032077429943764</v>
      </c>
      <c r="O233" s="185" t="s">
        <v>11</v>
      </c>
      <c r="P233" s="188"/>
      <c r="Q233" s="187">
        <v>238</v>
      </c>
      <c r="R233" s="186">
        <v>5.7444908401921273</v>
      </c>
      <c r="S233" s="185" t="s">
        <v>11</v>
      </c>
      <c r="T233" s="177"/>
    </row>
    <row r="234" spans="2:20" s="176" customFormat="1" x14ac:dyDescent="0.2">
      <c r="B234" s="190" t="s">
        <v>767</v>
      </c>
      <c r="C234" s="191" t="s">
        <v>79</v>
      </c>
      <c r="D234" s="457" t="str">
        <f>VLOOKUP(C234,'201617'!$B$26:$C$351,2,0)</f>
        <v>YH</v>
      </c>
      <c r="E234" s="188">
        <v>109.369</v>
      </c>
      <c r="F234" s="188"/>
      <c r="G234" s="187">
        <v>231</v>
      </c>
      <c r="H234" s="187">
        <v>684</v>
      </c>
      <c r="I234" s="187">
        <v>915</v>
      </c>
      <c r="J234" s="186">
        <v>8.3661732300743363</v>
      </c>
      <c r="K234" s="185" t="s">
        <v>11</v>
      </c>
      <c r="L234" s="185"/>
      <c r="M234" s="187">
        <v>0</v>
      </c>
      <c r="N234" s="186">
        <v>0</v>
      </c>
      <c r="O234" s="185" t="s">
        <v>11</v>
      </c>
      <c r="P234" s="188"/>
      <c r="Q234" s="187">
        <v>915</v>
      </c>
      <c r="R234" s="186">
        <v>8.3661732300743363</v>
      </c>
      <c r="S234" s="185" t="s">
        <v>11</v>
      </c>
      <c r="T234" s="177"/>
    </row>
    <row r="235" spans="2:20" s="176" customFormat="1" x14ac:dyDescent="0.2">
      <c r="B235" s="190" t="s">
        <v>829</v>
      </c>
      <c r="C235" s="189" t="s">
        <v>141</v>
      </c>
      <c r="D235" s="467" t="str">
        <f>VLOOKUP(C235,'201617'!$B$26:$C$351,2,0)</f>
        <v>WM</v>
      </c>
      <c r="E235" s="188">
        <v>42.691000000000003</v>
      </c>
      <c r="F235" s="188"/>
      <c r="G235" s="187">
        <v>53</v>
      </c>
      <c r="H235" s="187">
        <v>107</v>
      </c>
      <c r="I235" s="187">
        <v>160</v>
      </c>
      <c r="J235" s="186">
        <v>3.7478625471410836</v>
      </c>
      <c r="K235" s="185" t="s">
        <v>11</v>
      </c>
      <c r="L235" s="185"/>
      <c r="M235" s="187">
        <v>10</v>
      </c>
      <c r="N235" s="186">
        <v>0.23424140919631772</v>
      </c>
      <c r="O235" s="185" t="s">
        <v>11</v>
      </c>
      <c r="P235" s="188"/>
      <c r="Q235" s="187">
        <v>170</v>
      </c>
      <c r="R235" s="186">
        <v>3.9821039563374012</v>
      </c>
      <c r="S235" s="185" t="s">
        <v>11</v>
      </c>
      <c r="T235" s="177"/>
    </row>
    <row r="236" spans="2:20" s="176" customFormat="1" x14ac:dyDescent="0.2">
      <c r="B236" s="190" t="s">
        <v>969</v>
      </c>
      <c r="C236" s="191" t="s">
        <v>280</v>
      </c>
      <c r="D236" s="457" t="str">
        <f>VLOOKUP(C236,'201617'!$B$26:$C$351,2,0)</f>
        <v>SE</v>
      </c>
      <c r="E236" s="188">
        <v>33.442</v>
      </c>
      <c r="F236" s="188"/>
      <c r="G236" s="187">
        <v>372</v>
      </c>
      <c r="H236" s="187">
        <v>111</v>
      </c>
      <c r="I236" s="187">
        <v>483</v>
      </c>
      <c r="J236" s="186">
        <v>14.442916093535075</v>
      </c>
      <c r="K236" s="185" t="s">
        <v>11</v>
      </c>
      <c r="L236" s="185"/>
      <c r="M236" s="187">
        <v>128</v>
      </c>
      <c r="N236" s="186">
        <v>3.8275222773757549</v>
      </c>
      <c r="O236" s="185" t="s">
        <v>11</v>
      </c>
      <c r="P236" s="188"/>
      <c r="Q236" s="187">
        <v>611</v>
      </c>
      <c r="R236" s="186">
        <v>18.270438370910831</v>
      </c>
      <c r="S236" s="185" t="s">
        <v>11</v>
      </c>
      <c r="T236" s="177"/>
    </row>
    <row r="237" spans="2:20" s="176" customFormat="1" x14ac:dyDescent="0.2">
      <c r="B237" s="190" t="s">
        <v>807</v>
      </c>
      <c r="C237" s="191" t="s">
        <v>119</v>
      </c>
      <c r="D237" s="457" t="str">
        <f>VLOOKUP(C237,'201617'!$B$26:$C$351,2,0)</f>
        <v>EM</v>
      </c>
      <c r="E237" s="188">
        <v>46.587000000000003</v>
      </c>
      <c r="F237" s="188"/>
      <c r="G237" s="187">
        <v>42</v>
      </c>
      <c r="H237" s="187">
        <v>214</v>
      </c>
      <c r="I237" s="187">
        <v>256</v>
      </c>
      <c r="J237" s="186">
        <v>5.4950951982312661</v>
      </c>
      <c r="K237" s="185" t="s">
        <v>11</v>
      </c>
      <c r="L237" s="185"/>
      <c r="M237" s="187">
        <v>18</v>
      </c>
      <c r="N237" s="186">
        <v>0.38637388112563587</v>
      </c>
      <c r="O237" s="185" t="s">
        <v>11</v>
      </c>
      <c r="P237" s="188"/>
      <c r="Q237" s="187">
        <v>274</v>
      </c>
      <c r="R237" s="186">
        <v>5.8814690793569016</v>
      </c>
      <c r="S237" s="185" t="s">
        <v>11</v>
      </c>
      <c r="T237" s="177"/>
    </row>
    <row r="238" spans="2:20" s="176" customFormat="1" x14ac:dyDescent="0.2">
      <c r="B238" s="197" t="s">
        <v>970</v>
      </c>
      <c r="C238" s="196" t="s">
        <v>281</v>
      </c>
      <c r="D238" s="470" t="str">
        <f>VLOOKUP(C238,'201617'!$B$26:$C$351,2,0)</f>
        <v>SE</v>
      </c>
      <c r="E238" s="195">
        <v>37.292999999999999</v>
      </c>
      <c r="F238" s="195"/>
      <c r="G238" s="194">
        <v>232</v>
      </c>
      <c r="H238" s="194">
        <v>412</v>
      </c>
      <c r="I238" s="194">
        <v>644</v>
      </c>
      <c r="J238" s="193">
        <v>17.268656316198751</v>
      </c>
      <c r="K238" s="192">
        <v>1</v>
      </c>
      <c r="L238" s="192"/>
      <c r="M238" s="194">
        <v>38</v>
      </c>
      <c r="N238" s="193">
        <v>1.0189579813906096</v>
      </c>
      <c r="O238" s="192">
        <v>1</v>
      </c>
      <c r="P238" s="195"/>
      <c r="Q238" s="194">
        <v>682</v>
      </c>
      <c r="R238" s="193">
        <v>18.287614297589361</v>
      </c>
      <c r="S238" s="192">
        <v>1</v>
      </c>
      <c r="T238" s="177"/>
    </row>
    <row r="239" spans="2:20" s="176" customFormat="1" x14ac:dyDescent="0.2">
      <c r="B239" s="190" t="s">
        <v>808</v>
      </c>
      <c r="C239" s="191" t="s">
        <v>120</v>
      </c>
      <c r="D239" s="457" t="str">
        <f>VLOOKUP(C239,'201617'!$B$26:$C$351,2,0)</f>
        <v>EM</v>
      </c>
      <c r="E239" s="188">
        <v>15.047000000000001</v>
      </c>
      <c r="F239" s="188"/>
      <c r="G239" s="187">
        <v>508</v>
      </c>
      <c r="H239" s="187">
        <v>50</v>
      </c>
      <c r="I239" s="187">
        <v>558</v>
      </c>
      <c r="J239" s="186">
        <v>37.083804080547615</v>
      </c>
      <c r="K239" s="185" t="s">
        <v>11</v>
      </c>
      <c r="L239" s="188"/>
      <c r="M239" s="187">
        <v>12</v>
      </c>
      <c r="N239" s="186">
        <v>0.79750116302252938</v>
      </c>
      <c r="O239" s="185" t="s">
        <v>11</v>
      </c>
      <c r="P239" s="188"/>
      <c r="Q239" s="187">
        <v>570</v>
      </c>
      <c r="R239" s="186">
        <v>37.881305243570147</v>
      </c>
      <c r="S239" s="185" t="s">
        <v>11</v>
      </c>
      <c r="T239" s="177"/>
    </row>
    <row r="240" spans="2:20" s="176" customFormat="1" x14ac:dyDescent="0.2">
      <c r="B240" s="190" t="s">
        <v>768</v>
      </c>
      <c r="C240" s="191" t="s">
        <v>80</v>
      </c>
      <c r="D240" s="457" t="str">
        <f>VLOOKUP(C240,'201617'!$B$26:$C$351,2,0)</f>
        <v>YH</v>
      </c>
      <c r="E240" s="188">
        <v>22.905999999999999</v>
      </c>
      <c r="F240" s="188"/>
      <c r="G240" s="187">
        <v>142</v>
      </c>
      <c r="H240" s="187">
        <v>174</v>
      </c>
      <c r="I240" s="187">
        <v>316</v>
      </c>
      <c r="J240" s="186">
        <v>13.795512092901424</v>
      </c>
      <c r="K240" s="185" t="s">
        <v>11</v>
      </c>
      <c r="L240" s="185"/>
      <c r="M240" s="187">
        <v>0</v>
      </c>
      <c r="N240" s="186">
        <v>0</v>
      </c>
      <c r="O240" s="185" t="s">
        <v>11</v>
      </c>
      <c r="P240" s="188"/>
      <c r="Q240" s="187">
        <v>316</v>
      </c>
      <c r="R240" s="186">
        <v>13.795512092901424</v>
      </c>
      <c r="S240" s="185" t="s">
        <v>11</v>
      </c>
      <c r="T240" s="177"/>
    </row>
    <row r="241" spans="2:20" s="176" customFormat="1" x14ac:dyDescent="0.2">
      <c r="B241" s="190" t="s">
        <v>739</v>
      </c>
      <c r="C241" s="191" t="s">
        <v>51</v>
      </c>
      <c r="D241" s="457" t="str">
        <f>VLOOKUP(C241,'201617'!$B$26:$C$351,2,0)</f>
        <v>NW</v>
      </c>
      <c r="E241" s="188">
        <v>106.327</v>
      </c>
      <c r="F241" s="188"/>
      <c r="G241" s="187">
        <v>75</v>
      </c>
      <c r="H241" s="187">
        <v>267</v>
      </c>
      <c r="I241" s="187">
        <v>342</v>
      </c>
      <c r="J241" s="186">
        <v>3.2164925183631627</v>
      </c>
      <c r="K241" s="185" t="s">
        <v>11</v>
      </c>
      <c r="L241" s="185"/>
      <c r="M241" s="187">
        <v>25</v>
      </c>
      <c r="N241" s="186">
        <v>0.23512372210257038</v>
      </c>
      <c r="O241" s="185" t="s">
        <v>11</v>
      </c>
      <c r="P241" s="188"/>
      <c r="Q241" s="187">
        <v>367</v>
      </c>
      <c r="R241" s="186">
        <v>3.4516162404657331</v>
      </c>
      <c r="S241" s="185" t="s">
        <v>11</v>
      </c>
      <c r="T241" s="177"/>
    </row>
    <row r="242" spans="2:20" s="176" customFormat="1" x14ac:dyDescent="0.2">
      <c r="B242" s="190" t="s">
        <v>830</v>
      </c>
      <c r="C242" s="189" t="s">
        <v>142</v>
      </c>
      <c r="D242" s="467" t="str">
        <f>VLOOKUP(C242,'201617'!$B$26:$C$351,2,0)</f>
        <v>WM</v>
      </c>
      <c r="E242" s="188">
        <v>123.83199999999999</v>
      </c>
      <c r="F242" s="188"/>
      <c r="G242" s="187">
        <v>1196</v>
      </c>
      <c r="H242" s="187">
        <v>716</v>
      </c>
      <c r="I242" s="187">
        <v>1912</v>
      </c>
      <c r="J242" s="186">
        <v>15.440273919503845</v>
      </c>
      <c r="K242" s="185" t="s">
        <v>11</v>
      </c>
      <c r="L242" s="185"/>
      <c r="M242" s="187">
        <v>120</v>
      </c>
      <c r="N242" s="186">
        <v>0.96905484850442536</v>
      </c>
      <c r="O242" s="185" t="s">
        <v>11</v>
      </c>
      <c r="P242" s="188"/>
      <c r="Q242" s="187">
        <v>2032</v>
      </c>
      <c r="R242" s="186">
        <v>16.409328768008269</v>
      </c>
      <c r="S242" s="185" t="s">
        <v>11</v>
      </c>
      <c r="T242" s="177"/>
    </row>
    <row r="243" spans="2:20" s="176" customFormat="1" x14ac:dyDescent="0.2">
      <c r="B243" s="190" t="s">
        <v>769</v>
      </c>
      <c r="C243" s="191" t="s">
        <v>81</v>
      </c>
      <c r="D243" s="457" t="str">
        <f>VLOOKUP(C243,'201617'!$B$26:$C$351,2,0)</f>
        <v>YH</v>
      </c>
      <c r="E243" s="188">
        <v>49.643000000000001</v>
      </c>
      <c r="F243" s="188"/>
      <c r="G243" s="187">
        <v>154</v>
      </c>
      <c r="H243" s="187">
        <v>679</v>
      </c>
      <c r="I243" s="187">
        <v>833</v>
      </c>
      <c r="J243" s="186">
        <v>16.779807827891144</v>
      </c>
      <c r="K243" s="185" t="s">
        <v>11</v>
      </c>
      <c r="L243" s="185"/>
      <c r="M243" s="187">
        <v>2</v>
      </c>
      <c r="N243" s="186">
        <v>4.0287653848478135E-2</v>
      </c>
      <c r="O243" s="185" t="s">
        <v>11</v>
      </c>
      <c r="P243" s="188"/>
      <c r="Q243" s="187">
        <v>835</v>
      </c>
      <c r="R243" s="186">
        <v>16.820095481739621</v>
      </c>
      <c r="S243" s="185" t="s">
        <v>11</v>
      </c>
      <c r="T243" s="177"/>
    </row>
    <row r="244" spans="2:20" s="176" customFormat="1" x14ac:dyDescent="0.2">
      <c r="B244" s="190" t="s">
        <v>1017</v>
      </c>
      <c r="C244" s="191" t="s">
        <v>329</v>
      </c>
      <c r="D244" s="457" t="str">
        <f>VLOOKUP(C244,'201617'!$B$26:$C$351,2,0)</f>
        <v>SW</v>
      </c>
      <c r="E244" s="188">
        <v>50.064</v>
      </c>
      <c r="F244" s="188"/>
      <c r="G244" s="187">
        <v>491</v>
      </c>
      <c r="H244" s="187">
        <v>287</v>
      </c>
      <c r="I244" s="187">
        <v>778</v>
      </c>
      <c r="J244" s="186">
        <v>15.540108660914029</v>
      </c>
      <c r="K244" s="185" t="s">
        <v>11</v>
      </c>
      <c r="L244" s="185"/>
      <c r="M244" s="187">
        <v>19</v>
      </c>
      <c r="N244" s="186">
        <v>0.379514221796101</v>
      </c>
      <c r="O244" s="185" t="s">
        <v>11</v>
      </c>
      <c r="P244" s="188"/>
      <c r="Q244" s="187">
        <v>797</v>
      </c>
      <c r="R244" s="186">
        <v>15.919622882710131</v>
      </c>
      <c r="S244" s="185" t="s">
        <v>11</v>
      </c>
      <c r="T244" s="177"/>
    </row>
    <row r="245" spans="2:20" s="176" customFormat="1" x14ac:dyDescent="0.2">
      <c r="B245" s="190" t="s">
        <v>740</v>
      </c>
      <c r="C245" s="189" t="s">
        <v>52</v>
      </c>
      <c r="D245" s="467" t="str">
        <f>VLOOKUP(C245,'201617'!$B$26:$C$351,2,0)</f>
        <v>NW</v>
      </c>
      <c r="E245" s="188">
        <v>119.005</v>
      </c>
      <c r="F245" s="188"/>
      <c r="G245" s="187">
        <v>67</v>
      </c>
      <c r="H245" s="187">
        <v>234</v>
      </c>
      <c r="I245" s="187">
        <v>301</v>
      </c>
      <c r="J245" s="186">
        <v>2.5293054913659092</v>
      </c>
      <c r="K245" s="185" t="s">
        <v>11</v>
      </c>
      <c r="L245" s="185"/>
      <c r="M245" s="187">
        <v>18</v>
      </c>
      <c r="N245" s="186">
        <v>0.15125414898533676</v>
      </c>
      <c r="O245" s="185" t="s">
        <v>11</v>
      </c>
      <c r="P245" s="188"/>
      <c r="Q245" s="187">
        <v>319</v>
      </c>
      <c r="R245" s="186">
        <v>2.6805596403512459</v>
      </c>
      <c r="S245" s="185" t="s">
        <v>11</v>
      </c>
      <c r="T245" s="177"/>
    </row>
    <row r="246" spans="2:20" s="176" customFormat="1" x14ac:dyDescent="0.2">
      <c r="B246" s="190" t="s">
        <v>770</v>
      </c>
      <c r="C246" s="191" t="s">
        <v>82</v>
      </c>
      <c r="D246" s="457" t="str">
        <f>VLOOKUP(C246,'201617'!$B$26:$C$351,2,0)</f>
        <v>YH</v>
      </c>
      <c r="E246" s="188">
        <v>35.365000000000002</v>
      </c>
      <c r="F246" s="188"/>
      <c r="G246" s="187">
        <v>97</v>
      </c>
      <c r="H246" s="187">
        <v>124</v>
      </c>
      <c r="I246" s="187">
        <v>221</v>
      </c>
      <c r="J246" s="186">
        <v>6.2491163579810545</v>
      </c>
      <c r="K246" s="185" t="s">
        <v>11</v>
      </c>
      <c r="L246" s="185"/>
      <c r="M246" s="187">
        <v>6</v>
      </c>
      <c r="N246" s="186">
        <v>0.1696592676374947</v>
      </c>
      <c r="O246" s="185" t="s">
        <v>11</v>
      </c>
      <c r="P246" s="188"/>
      <c r="Q246" s="187">
        <v>227</v>
      </c>
      <c r="R246" s="186">
        <v>6.4187756256185491</v>
      </c>
      <c r="S246" s="185" t="s">
        <v>11</v>
      </c>
      <c r="T246" s="177"/>
    </row>
    <row r="247" spans="2:20" s="176" customFormat="1" x14ac:dyDescent="0.2">
      <c r="B247" s="190" t="s">
        <v>971</v>
      </c>
      <c r="C247" s="191" t="s">
        <v>282</v>
      </c>
      <c r="D247" s="457" t="str">
        <f>VLOOKUP(C247,'201617'!$B$26:$C$351,2,0)</f>
        <v>SE</v>
      </c>
      <c r="E247" s="188">
        <v>48.084000000000003</v>
      </c>
      <c r="F247" s="188"/>
      <c r="G247" s="187">
        <v>111</v>
      </c>
      <c r="H247" s="187">
        <v>223</v>
      </c>
      <c r="I247" s="187">
        <v>334</v>
      </c>
      <c r="J247" s="186">
        <v>6.9461775226686626</v>
      </c>
      <c r="K247" s="185" t="s">
        <v>11</v>
      </c>
      <c r="L247" s="185"/>
      <c r="M247" s="187">
        <v>3</v>
      </c>
      <c r="N247" s="186">
        <v>6.2390816071874217E-2</v>
      </c>
      <c r="O247" s="185" t="s">
        <v>11</v>
      </c>
      <c r="P247" s="188"/>
      <c r="Q247" s="187">
        <v>337</v>
      </c>
      <c r="R247" s="186">
        <v>7.0085683387405373</v>
      </c>
      <c r="S247" s="185" t="s">
        <v>11</v>
      </c>
      <c r="T247" s="177"/>
    </row>
    <row r="248" spans="2:20" s="176" customFormat="1" x14ac:dyDescent="0.2">
      <c r="B248" s="190" t="s">
        <v>771</v>
      </c>
      <c r="C248" s="189" t="s">
        <v>83</v>
      </c>
      <c r="D248" s="467" t="str">
        <f>VLOOKUP(C248,'201617'!$B$26:$C$351,2,0)</f>
        <v>YH</v>
      </c>
      <c r="E248" s="188">
        <v>233.15899999999999</v>
      </c>
      <c r="F248" s="188"/>
      <c r="G248" s="187">
        <v>461</v>
      </c>
      <c r="H248" s="187">
        <v>589</v>
      </c>
      <c r="I248" s="187">
        <v>1050</v>
      </c>
      <c r="J248" s="186">
        <v>4.5033646567363901</v>
      </c>
      <c r="K248" s="185" t="s">
        <v>11</v>
      </c>
      <c r="L248" s="185"/>
      <c r="M248" s="187">
        <v>256</v>
      </c>
      <c r="N248" s="186">
        <v>1.097963192499539</v>
      </c>
      <c r="O248" s="185" t="s">
        <v>11</v>
      </c>
      <c r="P248" s="188"/>
      <c r="Q248" s="187">
        <v>1306</v>
      </c>
      <c r="R248" s="186">
        <v>5.6013278492359291</v>
      </c>
      <c r="S248" s="185" t="s">
        <v>11</v>
      </c>
      <c r="T248" s="177"/>
    </row>
    <row r="249" spans="2:20" s="176" customFormat="1" x14ac:dyDescent="0.2">
      <c r="B249" s="190" t="s">
        <v>972</v>
      </c>
      <c r="C249" s="191" t="s">
        <v>283</v>
      </c>
      <c r="D249" s="457" t="str">
        <f>VLOOKUP(C249,'201617'!$B$26:$C$351,2,0)</f>
        <v>SE</v>
      </c>
      <c r="E249" s="188">
        <v>48.390999999999998</v>
      </c>
      <c r="F249" s="188"/>
      <c r="G249" s="187">
        <v>69</v>
      </c>
      <c r="H249" s="187">
        <v>294</v>
      </c>
      <c r="I249" s="187">
        <v>363</v>
      </c>
      <c r="J249" s="186">
        <v>7.5013948874790772</v>
      </c>
      <c r="K249" s="185" t="s">
        <v>11</v>
      </c>
      <c r="L249" s="185"/>
      <c r="M249" s="187">
        <v>42</v>
      </c>
      <c r="N249" s="186">
        <v>0.86792998698105017</v>
      </c>
      <c r="O249" s="185" t="s">
        <v>11</v>
      </c>
      <c r="P249" s="188"/>
      <c r="Q249" s="187">
        <v>405</v>
      </c>
      <c r="R249" s="186">
        <v>8.3693248744601281</v>
      </c>
      <c r="S249" s="185" t="s">
        <v>11</v>
      </c>
      <c r="T249" s="177"/>
    </row>
    <row r="250" spans="2:20" s="176" customFormat="1" x14ac:dyDescent="0.2">
      <c r="B250" s="190" t="s">
        <v>831</v>
      </c>
      <c r="C250" s="191" t="s">
        <v>143</v>
      </c>
      <c r="D250" s="457" t="str">
        <f>VLOOKUP(C250,'201617'!$B$26:$C$351,2,0)</f>
        <v>WM</v>
      </c>
      <c r="E250" s="188">
        <v>132.40700000000001</v>
      </c>
      <c r="F250" s="188"/>
      <c r="G250" s="187">
        <v>304</v>
      </c>
      <c r="H250" s="187">
        <v>708</v>
      </c>
      <c r="I250" s="187">
        <v>1012</v>
      </c>
      <c r="J250" s="186">
        <v>7.6431004403090466</v>
      </c>
      <c r="K250" s="185" t="s">
        <v>11</v>
      </c>
      <c r="L250" s="188"/>
      <c r="M250" s="187">
        <v>14</v>
      </c>
      <c r="N250" s="186">
        <v>0.10573459107146903</v>
      </c>
      <c r="O250" s="185" t="s">
        <v>11</v>
      </c>
      <c r="P250" s="188"/>
      <c r="Q250" s="187">
        <v>1026</v>
      </c>
      <c r="R250" s="186">
        <v>7.7488350313805157</v>
      </c>
      <c r="S250" s="185" t="s">
        <v>11</v>
      </c>
      <c r="T250" s="177"/>
    </row>
    <row r="251" spans="2:20" s="176" customFormat="1" x14ac:dyDescent="0.2">
      <c r="B251" s="190" t="s">
        <v>973</v>
      </c>
      <c r="C251" s="191" t="s">
        <v>284</v>
      </c>
      <c r="D251" s="457" t="str">
        <f>VLOOKUP(C251,'201617'!$B$26:$C$351,2,0)</f>
        <v>SE</v>
      </c>
      <c r="E251" s="188">
        <v>52.472000000000001</v>
      </c>
      <c r="F251" s="188"/>
      <c r="G251" s="187">
        <v>93</v>
      </c>
      <c r="H251" s="187">
        <v>263</v>
      </c>
      <c r="I251" s="187">
        <v>356</v>
      </c>
      <c r="J251" s="186">
        <v>6.7845708187223659</v>
      </c>
      <c r="K251" s="185" t="s">
        <v>11</v>
      </c>
      <c r="L251" s="188"/>
      <c r="M251" s="187">
        <v>8</v>
      </c>
      <c r="N251" s="186">
        <v>0.15246226558926665</v>
      </c>
      <c r="O251" s="185" t="s">
        <v>11</v>
      </c>
      <c r="P251" s="188"/>
      <c r="Q251" s="187">
        <v>364</v>
      </c>
      <c r="R251" s="186">
        <v>6.9370330843116328</v>
      </c>
      <c r="S251" s="185" t="s">
        <v>11</v>
      </c>
      <c r="T251" s="177"/>
    </row>
    <row r="252" spans="2:20" s="176" customFormat="1" x14ac:dyDescent="0.2">
      <c r="B252" s="190" t="s">
        <v>832</v>
      </c>
      <c r="C252" s="191" t="s">
        <v>144</v>
      </c>
      <c r="D252" s="457" t="str">
        <f>VLOOKUP(C252,'201617'!$B$26:$C$351,2,0)</f>
        <v>WM</v>
      </c>
      <c r="E252" s="188">
        <v>86.876000000000005</v>
      </c>
      <c r="F252" s="188"/>
      <c r="G252" s="187">
        <v>227</v>
      </c>
      <c r="H252" s="187">
        <v>116</v>
      </c>
      <c r="I252" s="187">
        <v>343</v>
      </c>
      <c r="J252" s="186">
        <v>3.9481559924490077</v>
      </c>
      <c r="K252" s="185" t="s">
        <v>11</v>
      </c>
      <c r="L252" s="185"/>
      <c r="M252" s="187">
        <v>27</v>
      </c>
      <c r="N252" s="186">
        <v>0.31078778949307057</v>
      </c>
      <c r="O252" s="185" t="s">
        <v>11</v>
      </c>
      <c r="P252" s="188"/>
      <c r="Q252" s="187">
        <v>370</v>
      </c>
      <c r="R252" s="186">
        <v>4.2589437819420786</v>
      </c>
      <c r="S252" s="185" t="s">
        <v>11</v>
      </c>
      <c r="T252" s="177"/>
    </row>
    <row r="253" spans="2:20" s="176" customFormat="1" x14ac:dyDescent="0.2">
      <c r="B253" s="190" t="s">
        <v>974</v>
      </c>
      <c r="C253" s="191" t="s">
        <v>285</v>
      </c>
      <c r="D253" s="457" t="str">
        <f>VLOOKUP(C253,'201617'!$B$26:$C$351,2,0)</f>
        <v>SE</v>
      </c>
      <c r="E253" s="188">
        <v>27.094999999999999</v>
      </c>
      <c r="F253" s="188"/>
      <c r="G253" s="187">
        <v>11</v>
      </c>
      <c r="H253" s="187">
        <v>0</v>
      </c>
      <c r="I253" s="187">
        <v>11</v>
      </c>
      <c r="J253" s="186">
        <v>0.40597896290828567</v>
      </c>
      <c r="K253" s="185" t="s">
        <v>11</v>
      </c>
      <c r="L253" s="185"/>
      <c r="M253" s="187">
        <v>6</v>
      </c>
      <c r="N253" s="186">
        <v>0.22144307067724672</v>
      </c>
      <c r="O253" s="185" t="s">
        <v>11</v>
      </c>
      <c r="P253" s="188"/>
      <c r="Q253" s="187">
        <v>17</v>
      </c>
      <c r="R253" s="186">
        <v>0.62742203358553239</v>
      </c>
      <c r="S253" s="185" t="s">
        <v>11</v>
      </c>
      <c r="T253" s="177"/>
    </row>
    <row r="254" spans="2:20" s="176" customFormat="1" x14ac:dyDescent="0.2">
      <c r="B254" s="190" t="s">
        <v>880</v>
      </c>
      <c r="C254" s="189" t="s">
        <v>191</v>
      </c>
      <c r="D254" s="467" t="str">
        <f>VLOOKUP(C254,'201617'!$B$26:$C$351,2,0)</f>
        <v>EE</v>
      </c>
      <c r="E254" s="188">
        <v>62.145000000000003</v>
      </c>
      <c r="F254" s="188"/>
      <c r="G254" s="187">
        <v>15</v>
      </c>
      <c r="H254" s="187">
        <v>125</v>
      </c>
      <c r="I254" s="187">
        <v>140</v>
      </c>
      <c r="J254" s="186">
        <v>2.252795880601818</v>
      </c>
      <c r="K254" s="185" t="s">
        <v>11</v>
      </c>
      <c r="L254" s="185"/>
      <c r="M254" s="187">
        <v>7</v>
      </c>
      <c r="N254" s="186">
        <v>0.11263979403009092</v>
      </c>
      <c r="O254" s="185" t="s">
        <v>11</v>
      </c>
      <c r="P254" s="188"/>
      <c r="Q254" s="187">
        <v>147</v>
      </c>
      <c r="R254" s="186">
        <v>2.3654356746319092</v>
      </c>
      <c r="S254" s="185" t="s">
        <v>11</v>
      </c>
      <c r="T254" s="177"/>
    </row>
    <row r="255" spans="2:20" s="176" customFormat="1" x14ac:dyDescent="0.2">
      <c r="B255" s="190" t="s">
        <v>809</v>
      </c>
      <c r="C255" s="191" t="s">
        <v>121</v>
      </c>
      <c r="D255" s="457" t="str">
        <f>VLOOKUP(C255,'201617'!$B$26:$C$351,2,0)</f>
        <v>EM</v>
      </c>
      <c r="E255" s="188">
        <v>40.277999999999999</v>
      </c>
      <c r="F255" s="188"/>
      <c r="G255" s="187">
        <v>28</v>
      </c>
      <c r="H255" s="187">
        <v>9</v>
      </c>
      <c r="I255" s="187">
        <v>37</v>
      </c>
      <c r="J255" s="186">
        <v>0.91861562143105424</v>
      </c>
      <c r="K255" s="185" t="s">
        <v>11</v>
      </c>
      <c r="L255" s="185"/>
      <c r="M255" s="187">
        <v>11</v>
      </c>
      <c r="N255" s="186">
        <v>0.27310194150652961</v>
      </c>
      <c r="O255" s="185" t="s">
        <v>11</v>
      </c>
      <c r="P255" s="188"/>
      <c r="Q255" s="187">
        <v>48</v>
      </c>
      <c r="R255" s="186">
        <v>1.1917175629375838</v>
      </c>
      <c r="S255" s="185" t="s">
        <v>11</v>
      </c>
      <c r="T255" s="177"/>
    </row>
    <row r="256" spans="2:20" s="176" customFormat="1" x14ac:dyDescent="0.2">
      <c r="B256" s="190" t="s">
        <v>1018</v>
      </c>
      <c r="C256" s="191" t="s">
        <v>330</v>
      </c>
      <c r="D256" s="457" t="str">
        <f>VLOOKUP(C256,'201617'!$B$26:$C$351,2,0)</f>
        <v>SW</v>
      </c>
      <c r="E256" s="188">
        <v>110.2</v>
      </c>
      <c r="F256" s="188"/>
      <c r="G256" s="187">
        <v>200</v>
      </c>
      <c r="H256" s="187">
        <v>203</v>
      </c>
      <c r="I256" s="187">
        <v>403</v>
      </c>
      <c r="J256" s="186">
        <v>3.6569872958257714</v>
      </c>
      <c r="K256" s="185" t="s">
        <v>11</v>
      </c>
      <c r="L256" s="188"/>
      <c r="M256" s="187">
        <v>2</v>
      </c>
      <c r="N256" s="186">
        <v>1.8148820326678767E-2</v>
      </c>
      <c r="O256" s="185" t="s">
        <v>11</v>
      </c>
      <c r="P256" s="188"/>
      <c r="Q256" s="187">
        <v>405</v>
      </c>
      <c r="R256" s="186">
        <v>3.6751361161524501</v>
      </c>
      <c r="S256" s="185" t="s">
        <v>11</v>
      </c>
      <c r="T256" s="177"/>
    </row>
    <row r="257" spans="2:20" s="176" customFormat="1" x14ac:dyDescent="0.2">
      <c r="B257" s="190" t="s">
        <v>1019</v>
      </c>
      <c r="C257" s="191" t="s">
        <v>331</v>
      </c>
      <c r="D257" s="457" t="str">
        <f>VLOOKUP(C257,'201617'!$B$26:$C$351,2,0)</f>
        <v>SW</v>
      </c>
      <c r="E257" s="188">
        <v>37.365000000000002</v>
      </c>
      <c r="F257" s="188"/>
      <c r="G257" s="187">
        <v>90</v>
      </c>
      <c r="H257" s="187">
        <v>253</v>
      </c>
      <c r="I257" s="187">
        <v>343</v>
      </c>
      <c r="J257" s="186">
        <v>9.1797136357553857</v>
      </c>
      <c r="K257" s="185" t="s">
        <v>11</v>
      </c>
      <c r="L257" s="185"/>
      <c r="M257" s="187">
        <v>3</v>
      </c>
      <c r="N257" s="186">
        <v>8.0289040545965473E-2</v>
      </c>
      <c r="O257" s="185" t="s">
        <v>11</v>
      </c>
      <c r="P257" s="188"/>
      <c r="Q257" s="187">
        <v>346</v>
      </c>
      <c r="R257" s="186">
        <v>9.260002676301351</v>
      </c>
      <c r="S257" s="185" t="s">
        <v>11</v>
      </c>
      <c r="T257" s="177"/>
    </row>
    <row r="258" spans="2:20" s="176" customFormat="1" x14ac:dyDescent="0.2">
      <c r="B258" s="190" t="s">
        <v>810</v>
      </c>
      <c r="C258" s="191" t="s">
        <v>122</v>
      </c>
      <c r="D258" s="457" t="str">
        <f>VLOOKUP(C258,'201617'!$B$26:$C$351,2,0)</f>
        <v>EM</v>
      </c>
      <c r="E258" s="188">
        <v>37.823999999999998</v>
      </c>
      <c r="F258" s="188"/>
      <c r="G258" s="187">
        <v>582</v>
      </c>
      <c r="H258" s="187">
        <v>188</v>
      </c>
      <c r="I258" s="187">
        <v>770</v>
      </c>
      <c r="J258" s="186">
        <v>20.357445008460239</v>
      </c>
      <c r="K258" s="185" t="s">
        <v>11</v>
      </c>
      <c r="L258" s="185"/>
      <c r="M258" s="187">
        <v>7</v>
      </c>
      <c r="N258" s="186">
        <v>0.18506768189509307</v>
      </c>
      <c r="O258" s="185" t="s">
        <v>11</v>
      </c>
      <c r="P258" s="188"/>
      <c r="Q258" s="187">
        <v>777</v>
      </c>
      <c r="R258" s="186">
        <v>20.542512690355331</v>
      </c>
      <c r="S258" s="185" t="s">
        <v>11</v>
      </c>
      <c r="T258" s="177"/>
    </row>
    <row r="259" spans="2:20" s="176" customFormat="1" x14ac:dyDescent="0.2">
      <c r="B259" s="190" t="s">
        <v>811</v>
      </c>
      <c r="C259" s="191" t="s">
        <v>123</v>
      </c>
      <c r="D259" s="457" t="str">
        <f>VLOOKUP(C259,'201617'!$B$26:$C$351,2,0)</f>
        <v>EM</v>
      </c>
      <c r="E259" s="188">
        <v>58.569000000000003</v>
      </c>
      <c r="F259" s="188"/>
      <c r="G259" s="187">
        <v>230</v>
      </c>
      <c r="H259" s="187">
        <v>165</v>
      </c>
      <c r="I259" s="187">
        <v>395</v>
      </c>
      <c r="J259" s="186">
        <v>6.7441820758421684</v>
      </c>
      <c r="K259" s="185" t="s">
        <v>11</v>
      </c>
      <c r="L259" s="185"/>
      <c r="M259" s="187">
        <v>24</v>
      </c>
      <c r="N259" s="186">
        <v>0.40977308815243557</v>
      </c>
      <c r="O259" s="185" t="s">
        <v>11</v>
      </c>
      <c r="P259" s="188"/>
      <c r="Q259" s="187">
        <v>419</v>
      </c>
      <c r="R259" s="186">
        <v>7.1539551639946044</v>
      </c>
      <c r="S259" s="185" t="s">
        <v>11</v>
      </c>
      <c r="T259" s="177"/>
    </row>
    <row r="260" spans="2:20" s="176" customFormat="1" x14ac:dyDescent="0.2">
      <c r="B260" s="190" t="s">
        <v>741</v>
      </c>
      <c r="C260" s="191" t="s">
        <v>53</v>
      </c>
      <c r="D260" s="457" t="str">
        <f>VLOOKUP(C260,'201617'!$B$26:$C$351,2,0)</f>
        <v>NW</v>
      </c>
      <c r="E260" s="188">
        <v>46.798999999999999</v>
      </c>
      <c r="F260" s="188"/>
      <c r="G260" s="187">
        <v>304</v>
      </c>
      <c r="H260" s="187">
        <v>98</v>
      </c>
      <c r="I260" s="187">
        <v>402</v>
      </c>
      <c r="J260" s="186">
        <v>8.5899271351951967</v>
      </c>
      <c r="K260" s="185" t="s">
        <v>11</v>
      </c>
      <c r="L260" s="185"/>
      <c r="M260" s="187">
        <v>5</v>
      </c>
      <c r="N260" s="186">
        <v>0.10683988974123379</v>
      </c>
      <c r="O260" s="185" t="s">
        <v>11</v>
      </c>
      <c r="P260" s="188"/>
      <c r="Q260" s="187">
        <v>407</v>
      </c>
      <c r="R260" s="186">
        <v>8.6967670249364311</v>
      </c>
      <c r="S260" s="185" t="s">
        <v>11</v>
      </c>
      <c r="T260" s="177"/>
    </row>
    <row r="261" spans="2:20" s="176" customFormat="1" x14ac:dyDescent="0.2">
      <c r="B261" s="190" t="s">
        <v>881</v>
      </c>
      <c r="C261" s="191" t="s">
        <v>192</v>
      </c>
      <c r="D261" s="457" t="str">
        <f>VLOOKUP(C261,'201617'!$B$26:$C$351,2,0)</f>
        <v>EE</v>
      </c>
      <c r="E261" s="188">
        <v>54.454000000000001</v>
      </c>
      <c r="F261" s="188"/>
      <c r="G261" s="187">
        <v>20</v>
      </c>
      <c r="H261" s="187">
        <v>256</v>
      </c>
      <c r="I261" s="187">
        <v>276</v>
      </c>
      <c r="J261" s="186">
        <v>5.068498181951739</v>
      </c>
      <c r="K261" s="185" t="s">
        <v>11</v>
      </c>
      <c r="L261" s="185"/>
      <c r="M261" s="187">
        <v>29</v>
      </c>
      <c r="N261" s="186">
        <v>0.53255959158188559</v>
      </c>
      <c r="O261" s="185" t="s">
        <v>11</v>
      </c>
      <c r="P261" s="188"/>
      <c r="Q261" s="187">
        <v>305</v>
      </c>
      <c r="R261" s="186">
        <v>5.6010577735336247</v>
      </c>
      <c r="S261" s="185" t="s">
        <v>11</v>
      </c>
      <c r="T261" s="177"/>
    </row>
    <row r="262" spans="2:20" s="176" customFormat="1" x14ac:dyDescent="0.2">
      <c r="B262" s="190" t="s">
        <v>812</v>
      </c>
      <c r="C262" s="191" t="s">
        <v>124</v>
      </c>
      <c r="D262" s="457" t="str">
        <f>VLOOKUP(C262,'201617'!$B$26:$C$351,2,0)</f>
        <v>EM</v>
      </c>
      <c r="E262" s="188">
        <v>35.494999999999997</v>
      </c>
      <c r="F262" s="188"/>
      <c r="G262" s="187">
        <v>414</v>
      </c>
      <c r="H262" s="187">
        <v>190</v>
      </c>
      <c r="I262" s="187">
        <v>604</v>
      </c>
      <c r="J262" s="186">
        <v>17.016481194534443</v>
      </c>
      <c r="K262" s="185" t="s">
        <v>11</v>
      </c>
      <c r="L262" s="185"/>
      <c r="M262" s="187">
        <v>0</v>
      </c>
      <c r="N262" s="186">
        <v>0</v>
      </c>
      <c r="O262" s="185" t="s">
        <v>11</v>
      </c>
      <c r="P262" s="188"/>
      <c r="Q262" s="187">
        <v>604</v>
      </c>
      <c r="R262" s="186">
        <v>17.016481194534443</v>
      </c>
      <c r="S262" s="185" t="s">
        <v>11</v>
      </c>
      <c r="T262" s="177"/>
    </row>
    <row r="263" spans="2:20" s="176" customFormat="1" x14ac:dyDescent="0.2">
      <c r="B263" s="190" t="s">
        <v>975</v>
      </c>
      <c r="C263" s="191" t="s">
        <v>286</v>
      </c>
      <c r="D263" s="457" t="str">
        <f>VLOOKUP(C263,'201617'!$B$26:$C$351,2,0)</f>
        <v>SE</v>
      </c>
      <c r="E263" s="188">
        <v>55.201999999999998</v>
      </c>
      <c r="F263" s="188"/>
      <c r="G263" s="187">
        <v>49</v>
      </c>
      <c r="H263" s="187">
        <v>224</v>
      </c>
      <c r="I263" s="187">
        <v>273</v>
      </c>
      <c r="J263" s="186">
        <v>4.9454729901090539</v>
      </c>
      <c r="K263" s="185" t="s">
        <v>11</v>
      </c>
      <c r="L263" s="185"/>
      <c r="M263" s="187">
        <v>3</v>
      </c>
      <c r="N263" s="186">
        <v>5.4345857034165432E-2</v>
      </c>
      <c r="O263" s="185" t="s">
        <v>11</v>
      </c>
      <c r="P263" s="188"/>
      <c r="Q263" s="187">
        <v>276</v>
      </c>
      <c r="R263" s="186">
        <v>4.9998188471432199</v>
      </c>
      <c r="S263" s="185" t="s">
        <v>11</v>
      </c>
      <c r="T263" s="177"/>
    </row>
    <row r="264" spans="2:20" s="176" customFormat="1" x14ac:dyDescent="0.2">
      <c r="B264" s="190" t="s">
        <v>742</v>
      </c>
      <c r="C264" s="191" t="s">
        <v>54</v>
      </c>
      <c r="D264" s="457" t="str">
        <f>VLOOKUP(C264,'201617'!$B$26:$C$351,2,0)</f>
        <v>NW</v>
      </c>
      <c r="E264" s="188">
        <v>46.582000000000001</v>
      </c>
      <c r="F264" s="188"/>
      <c r="G264" s="187">
        <v>189</v>
      </c>
      <c r="H264" s="187">
        <v>243</v>
      </c>
      <c r="I264" s="187">
        <v>432</v>
      </c>
      <c r="J264" s="186">
        <v>9.2739684856811646</v>
      </c>
      <c r="K264" s="185" t="s">
        <v>11</v>
      </c>
      <c r="L264" s="185"/>
      <c r="M264" s="187">
        <v>1</v>
      </c>
      <c r="N264" s="186">
        <v>2.1467519642780472E-2</v>
      </c>
      <c r="O264" s="185" t="s">
        <v>11</v>
      </c>
      <c r="P264" s="188"/>
      <c r="Q264" s="187">
        <v>433</v>
      </c>
      <c r="R264" s="186">
        <v>9.2954360053239444</v>
      </c>
      <c r="S264" s="185" t="s">
        <v>11</v>
      </c>
      <c r="T264" s="177"/>
    </row>
    <row r="265" spans="2:20" s="176" customFormat="1" x14ac:dyDescent="0.2">
      <c r="B265" s="190" t="s">
        <v>1020</v>
      </c>
      <c r="C265" s="191" t="s">
        <v>332</v>
      </c>
      <c r="D265" s="457" t="str">
        <f>VLOOKUP(C265,'201617'!$B$26:$C$351,2,0)</f>
        <v>SW</v>
      </c>
      <c r="E265" s="188">
        <v>71.039000000000001</v>
      </c>
      <c r="F265" s="188"/>
      <c r="G265" s="187">
        <v>62</v>
      </c>
      <c r="H265" s="187">
        <v>148</v>
      </c>
      <c r="I265" s="187">
        <v>210</v>
      </c>
      <c r="J265" s="186">
        <v>2.9561226931685414</v>
      </c>
      <c r="K265" s="185" t="s">
        <v>11</v>
      </c>
      <c r="L265" s="185"/>
      <c r="M265" s="187">
        <v>9</v>
      </c>
      <c r="N265" s="186">
        <v>0.12669097256436604</v>
      </c>
      <c r="O265" s="185" t="s">
        <v>11</v>
      </c>
      <c r="P265" s="188"/>
      <c r="Q265" s="187">
        <v>219</v>
      </c>
      <c r="R265" s="186">
        <v>3.0828136657329073</v>
      </c>
      <c r="S265" s="185" t="s">
        <v>11</v>
      </c>
      <c r="T265" s="177"/>
    </row>
    <row r="266" spans="2:20" s="176" customFormat="1" x14ac:dyDescent="0.2">
      <c r="B266" s="190" t="s">
        <v>833</v>
      </c>
      <c r="C266" s="191" t="s">
        <v>145</v>
      </c>
      <c r="D266" s="457" t="str">
        <f>VLOOKUP(C266,'201617'!$B$26:$C$351,2,0)</f>
        <v>WM</v>
      </c>
      <c r="E266" s="188">
        <v>44.926000000000002</v>
      </c>
      <c r="F266" s="188"/>
      <c r="G266" s="187">
        <v>37</v>
      </c>
      <c r="H266" s="187">
        <v>10</v>
      </c>
      <c r="I266" s="187">
        <v>47</v>
      </c>
      <c r="J266" s="186">
        <v>1.0461648043449228</v>
      </c>
      <c r="K266" s="185" t="s">
        <v>11</v>
      </c>
      <c r="L266" s="185"/>
      <c r="M266" s="187">
        <v>30</v>
      </c>
      <c r="N266" s="186">
        <v>0.66776476873080171</v>
      </c>
      <c r="O266" s="185" t="s">
        <v>11</v>
      </c>
      <c r="P266" s="188"/>
      <c r="Q266" s="187">
        <v>77</v>
      </c>
      <c r="R266" s="186">
        <v>1.7139295730757245</v>
      </c>
      <c r="S266" s="185" t="s">
        <v>11</v>
      </c>
      <c r="T266" s="177"/>
    </row>
    <row r="267" spans="2:20" s="176" customFormat="1" x14ac:dyDescent="0.2">
      <c r="B267" s="190" t="s">
        <v>709</v>
      </c>
      <c r="C267" s="191" t="s">
        <v>21</v>
      </c>
      <c r="D267" s="457" t="str">
        <f>VLOOKUP(C267,'201617'!$B$26:$C$351,2,0)</f>
        <v>NE</v>
      </c>
      <c r="E267" s="188">
        <v>67.879000000000005</v>
      </c>
      <c r="F267" s="188"/>
      <c r="G267" s="187">
        <v>2336</v>
      </c>
      <c r="H267" s="187">
        <v>729</v>
      </c>
      <c r="I267" s="187">
        <v>3065</v>
      </c>
      <c r="J267" s="186">
        <v>45.153876751278005</v>
      </c>
      <c r="K267" s="185" t="s">
        <v>11</v>
      </c>
      <c r="L267" s="185"/>
      <c r="M267" s="187">
        <v>143</v>
      </c>
      <c r="N267" s="186">
        <v>2.1066898451656622</v>
      </c>
      <c r="O267" s="185" t="s">
        <v>11</v>
      </c>
      <c r="P267" s="188"/>
      <c r="Q267" s="187">
        <v>3208</v>
      </c>
      <c r="R267" s="186">
        <v>47.260566596443667</v>
      </c>
      <c r="S267" s="185" t="s">
        <v>11</v>
      </c>
      <c r="T267" s="177"/>
    </row>
    <row r="268" spans="2:20" s="176" customFormat="1" x14ac:dyDescent="0.2">
      <c r="B268" s="190" t="s">
        <v>976</v>
      </c>
      <c r="C268" s="191" t="s">
        <v>287</v>
      </c>
      <c r="D268" s="457" t="str">
        <f>VLOOKUP(C268,'201617'!$B$26:$C$351,2,0)</f>
        <v>SE</v>
      </c>
      <c r="E268" s="188">
        <v>99.347999999999999</v>
      </c>
      <c r="F268" s="188"/>
      <c r="G268" s="187">
        <v>773</v>
      </c>
      <c r="H268" s="187">
        <v>649</v>
      </c>
      <c r="I268" s="187">
        <v>1422</v>
      </c>
      <c r="J268" s="186">
        <v>14.313322865080323</v>
      </c>
      <c r="K268" s="185" t="s">
        <v>11</v>
      </c>
      <c r="L268" s="188"/>
      <c r="M268" s="187">
        <v>0</v>
      </c>
      <c r="N268" s="186">
        <v>0</v>
      </c>
      <c r="O268" s="185" t="s">
        <v>11</v>
      </c>
      <c r="P268" s="188"/>
      <c r="Q268" s="187">
        <v>1422</v>
      </c>
      <c r="R268" s="186">
        <v>14.313322865080323</v>
      </c>
      <c r="S268" s="185" t="s">
        <v>11</v>
      </c>
      <c r="T268" s="177"/>
    </row>
    <row r="269" spans="2:20" s="176" customFormat="1" x14ac:dyDescent="0.2">
      <c r="B269" s="190" t="s">
        <v>882</v>
      </c>
      <c r="C269" s="191" t="s">
        <v>193</v>
      </c>
      <c r="D269" s="457" t="str">
        <f>VLOOKUP(C269,'201617'!$B$26:$C$351,2,0)</f>
        <v>EE</v>
      </c>
      <c r="E269" s="188">
        <v>76.015000000000001</v>
      </c>
      <c r="F269" s="188"/>
      <c r="G269" s="187">
        <v>107</v>
      </c>
      <c r="H269" s="187">
        <v>224</v>
      </c>
      <c r="I269" s="187">
        <v>331</v>
      </c>
      <c r="J269" s="186">
        <v>4.3544037361047163</v>
      </c>
      <c r="K269" s="185" t="s">
        <v>11</v>
      </c>
      <c r="L269" s="188"/>
      <c r="M269" s="187">
        <v>0</v>
      </c>
      <c r="N269" s="186">
        <v>0</v>
      </c>
      <c r="O269" s="185" t="s">
        <v>11</v>
      </c>
      <c r="P269" s="188"/>
      <c r="Q269" s="187">
        <v>331</v>
      </c>
      <c r="R269" s="186">
        <v>4.3544037361047163</v>
      </c>
      <c r="S269" s="185" t="s">
        <v>11</v>
      </c>
      <c r="T269" s="177"/>
    </row>
    <row r="270" spans="2:20" s="176" customFormat="1" x14ac:dyDescent="0.2">
      <c r="B270" s="190" t="s">
        <v>922</v>
      </c>
      <c r="C270" s="191" t="s">
        <v>233</v>
      </c>
      <c r="D270" s="457" t="str">
        <f>VLOOKUP(C270,'201617'!$B$26:$C$351,2,0)</f>
        <v>L</v>
      </c>
      <c r="E270" s="188">
        <v>125.21299999999999</v>
      </c>
      <c r="F270" s="188"/>
      <c r="G270" s="187">
        <v>2746</v>
      </c>
      <c r="H270" s="187">
        <v>342</v>
      </c>
      <c r="I270" s="187">
        <v>3088</v>
      </c>
      <c r="J270" s="186">
        <v>24.661975992908086</v>
      </c>
      <c r="K270" s="185" t="s">
        <v>11</v>
      </c>
      <c r="L270" s="185"/>
      <c r="M270" s="187">
        <v>132</v>
      </c>
      <c r="N270" s="186">
        <v>1.0542036370025476</v>
      </c>
      <c r="O270" s="185" t="s">
        <v>11</v>
      </c>
      <c r="P270" s="188"/>
      <c r="Q270" s="187">
        <v>3220</v>
      </c>
      <c r="R270" s="186">
        <v>25.716179629910634</v>
      </c>
      <c r="S270" s="185" t="s">
        <v>11</v>
      </c>
      <c r="T270" s="177"/>
    </row>
    <row r="271" spans="2:20" s="176" customFormat="1" x14ac:dyDescent="0.2">
      <c r="B271" s="190" t="s">
        <v>977</v>
      </c>
      <c r="C271" s="191" t="s">
        <v>288</v>
      </c>
      <c r="D271" s="457" t="str">
        <f>VLOOKUP(C271,'201617'!$B$26:$C$351,2,0)</f>
        <v>SE</v>
      </c>
      <c r="E271" s="188">
        <v>40.451000000000001</v>
      </c>
      <c r="F271" s="188"/>
      <c r="G271" s="187">
        <v>98</v>
      </c>
      <c r="H271" s="187">
        <v>0</v>
      </c>
      <c r="I271" s="187">
        <v>98</v>
      </c>
      <c r="J271" s="186">
        <v>2.4226842352475835</v>
      </c>
      <c r="K271" s="185" t="s">
        <v>11</v>
      </c>
      <c r="L271" s="185"/>
      <c r="M271" s="187">
        <v>218</v>
      </c>
      <c r="N271" s="186">
        <v>5.3892363600405426</v>
      </c>
      <c r="O271" s="185" t="s">
        <v>11</v>
      </c>
      <c r="P271" s="188"/>
      <c r="Q271" s="187">
        <v>316</v>
      </c>
      <c r="R271" s="186">
        <v>7.8119205952881261</v>
      </c>
      <c r="S271" s="185" t="s">
        <v>11</v>
      </c>
      <c r="T271" s="177"/>
    </row>
    <row r="272" spans="2:20" s="176" customFormat="1" x14ac:dyDescent="0.2">
      <c r="B272" s="190" t="s">
        <v>1038</v>
      </c>
      <c r="C272" s="191" t="s">
        <v>194</v>
      </c>
      <c r="D272" s="457" t="str">
        <f>VLOOKUP(C272,'201617'!$B$26:$C$351,2,0)</f>
        <v>EE</v>
      </c>
      <c r="E272" s="188">
        <v>57.244</v>
      </c>
      <c r="F272" s="188"/>
      <c r="G272" s="187">
        <v>34</v>
      </c>
      <c r="H272" s="187">
        <v>118</v>
      </c>
      <c r="I272" s="187">
        <v>152</v>
      </c>
      <c r="J272" s="186">
        <v>2.655300118789742</v>
      </c>
      <c r="K272" s="185" t="s">
        <v>11</v>
      </c>
      <c r="L272" s="185"/>
      <c r="M272" s="187">
        <v>1</v>
      </c>
      <c r="N272" s="186">
        <v>1.7469079728879882E-2</v>
      </c>
      <c r="O272" s="185" t="s">
        <v>11</v>
      </c>
      <c r="P272" s="188"/>
      <c r="Q272" s="187">
        <v>153</v>
      </c>
      <c r="R272" s="186">
        <v>2.6727691985186222</v>
      </c>
      <c r="S272" s="185" t="s">
        <v>11</v>
      </c>
      <c r="T272" s="177"/>
    </row>
    <row r="273" spans="2:20" s="176" customFormat="1" x14ac:dyDescent="0.2">
      <c r="B273" s="190" t="s">
        <v>884</v>
      </c>
      <c r="C273" s="191" t="s">
        <v>195</v>
      </c>
      <c r="D273" s="457" t="str">
        <f>VLOOKUP(C273,'201617'!$B$26:$C$351,2,0)</f>
        <v>EE</v>
      </c>
      <c r="E273" s="188">
        <v>46.569000000000003</v>
      </c>
      <c r="F273" s="188"/>
      <c r="G273" s="187">
        <v>37</v>
      </c>
      <c r="H273" s="187">
        <v>105</v>
      </c>
      <c r="I273" s="187">
        <v>142</v>
      </c>
      <c r="J273" s="186">
        <v>3.0492387639846248</v>
      </c>
      <c r="K273" s="185" t="s">
        <v>11</v>
      </c>
      <c r="L273" s="185"/>
      <c r="M273" s="187">
        <v>4</v>
      </c>
      <c r="N273" s="186">
        <v>8.5894049689707735E-2</v>
      </c>
      <c r="O273" s="185" t="s">
        <v>11</v>
      </c>
      <c r="P273" s="188"/>
      <c r="Q273" s="187">
        <v>146</v>
      </c>
      <c r="R273" s="186">
        <v>3.1351328136743324</v>
      </c>
      <c r="S273" s="185" t="s">
        <v>11</v>
      </c>
      <c r="T273" s="177"/>
    </row>
    <row r="274" spans="2:20" s="176" customFormat="1" x14ac:dyDescent="0.2">
      <c r="B274" s="190" t="s">
        <v>743</v>
      </c>
      <c r="C274" s="191" t="s">
        <v>55</v>
      </c>
      <c r="D274" s="457" t="str">
        <f>VLOOKUP(C274,'201617'!$B$26:$C$351,2,0)</f>
        <v>NW</v>
      </c>
      <c r="E274" s="188">
        <v>76.838999999999999</v>
      </c>
      <c r="F274" s="188"/>
      <c r="G274" s="187">
        <v>152</v>
      </c>
      <c r="H274" s="187">
        <v>336</v>
      </c>
      <c r="I274" s="187">
        <v>488</v>
      </c>
      <c r="J274" s="186">
        <v>6.3509415791460064</v>
      </c>
      <c r="K274" s="185" t="s">
        <v>11</v>
      </c>
      <c r="L274" s="185"/>
      <c r="M274" s="187">
        <v>1</v>
      </c>
      <c r="N274" s="186">
        <v>1.3014224547430342E-2</v>
      </c>
      <c r="O274" s="185" t="s">
        <v>11</v>
      </c>
      <c r="P274" s="188"/>
      <c r="Q274" s="187">
        <v>489</v>
      </c>
      <c r="R274" s="186">
        <v>6.3639558036934369</v>
      </c>
      <c r="S274" s="185" t="s">
        <v>11</v>
      </c>
      <c r="T274" s="177"/>
    </row>
    <row r="275" spans="2:20" s="176" customFormat="1" x14ac:dyDescent="0.2">
      <c r="B275" s="190" t="s">
        <v>834</v>
      </c>
      <c r="C275" s="191" t="s">
        <v>146</v>
      </c>
      <c r="D275" s="457" t="str">
        <f>VLOOKUP(C275,'201617'!$B$26:$C$351,2,0)</f>
        <v>WM</v>
      </c>
      <c r="E275" s="188">
        <v>56.555999999999997</v>
      </c>
      <c r="F275" s="188"/>
      <c r="G275" s="187">
        <v>474</v>
      </c>
      <c r="H275" s="187">
        <v>120</v>
      </c>
      <c r="I275" s="187">
        <v>594</v>
      </c>
      <c r="J275" s="186">
        <v>10.502864417568428</v>
      </c>
      <c r="K275" s="185" t="s">
        <v>11</v>
      </c>
      <c r="L275" s="185"/>
      <c r="M275" s="187">
        <v>2</v>
      </c>
      <c r="N275" s="186">
        <v>3.5363179857132755E-2</v>
      </c>
      <c r="O275" s="185" t="s">
        <v>11</v>
      </c>
      <c r="P275" s="188"/>
      <c r="Q275" s="187">
        <v>596</v>
      </c>
      <c r="R275" s="186">
        <v>10.538227597425561</v>
      </c>
      <c r="S275" s="185" t="s">
        <v>11</v>
      </c>
      <c r="T275" s="177"/>
    </row>
    <row r="276" spans="2:20" s="176" customFormat="1" x14ac:dyDescent="0.2">
      <c r="B276" s="190" t="s">
        <v>835</v>
      </c>
      <c r="C276" s="191" t="s">
        <v>147</v>
      </c>
      <c r="D276" s="457" t="str">
        <f>VLOOKUP(C276,'201617'!$B$26:$C$351,2,0)</f>
        <v>WM</v>
      </c>
      <c r="E276" s="188">
        <v>42.109000000000002</v>
      </c>
      <c r="F276" s="188"/>
      <c r="G276" s="187">
        <v>40</v>
      </c>
      <c r="H276" s="187">
        <v>50</v>
      </c>
      <c r="I276" s="187">
        <v>90</v>
      </c>
      <c r="J276" s="186">
        <v>2.1373103137096581</v>
      </c>
      <c r="K276" s="185" t="s">
        <v>11</v>
      </c>
      <c r="L276" s="185"/>
      <c r="M276" s="187">
        <v>7</v>
      </c>
      <c r="N276" s="186">
        <v>0.16623524662186231</v>
      </c>
      <c r="O276" s="185" t="s">
        <v>11</v>
      </c>
      <c r="P276" s="188"/>
      <c r="Q276" s="187">
        <v>97</v>
      </c>
      <c r="R276" s="186">
        <v>2.3035455603315205</v>
      </c>
      <c r="S276" s="185" t="s">
        <v>11</v>
      </c>
      <c r="T276" s="177"/>
    </row>
    <row r="277" spans="2:20" s="176" customFormat="1" x14ac:dyDescent="0.2">
      <c r="B277" s="190" t="s">
        <v>1057</v>
      </c>
      <c r="C277" s="191" t="s">
        <v>196</v>
      </c>
      <c r="D277" s="457" t="str">
        <f>VLOOKUP(C277,'201617'!$B$26:$C$351,2,0)</f>
        <v>EE</v>
      </c>
      <c r="E277" s="188">
        <v>35.783000000000001</v>
      </c>
      <c r="F277" s="188"/>
      <c r="G277" s="187">
        <v>189</v>
      </c>
      <c r="H277" s="187">
        <v>222</v>
      </c>
      <c r="I277" s="187">
        <v>411</v>
      </c>
      <c r="J277" s="186">
        <v>11.485901126233127</v>
      </c>
      <c r="K277" s="185" t="s">
        <v>11</v>
      </c>
      <c r="L277" s="185"/>
      <c r="M277" s="187">
        <v>35</v>
      </c>
      <c r="N277" s="186">
        <v>0.97811810077411054</v>
      </c>
      <c r="O277" s="185" t="s">
        <v>11</v>
      </c>
      <c r="P277" s="188"/>
      <c r="Q277" s="187">
        <v>446</v>
      </c>
      <c r="R277" s="186">
        <v>12.464019227007238</v>
      </c>
      <c r="S277" s="185" t="s">
        <v>11</v>
      </c>
      <c r="T277" s="177"/>
    </row>
    <row r="278" spans="2:20" s="176" customFormat="1" x14ac:dyDescent="0.2">
      <c r="B278" s="190" t="s">
        <v>744</v>
      </c>
      <c r="C278" s="191" t="s">
        <v>56</v>
      </c>
      <c r="D278" s="457" t="str">
        <f>VLOOKUP(C278,'201617'!$B$26:$C$351,2,0)</f>
        <v>NW</v>
      </c>
      <c r="E278" s="188">
        <v>123.28700000000001</v>
      </c>
      <c r="F278" s="188"/>
      <c r="G278" s="187">
        <v>1743</v>
      </c>
      <c r="H278" s="187">
        <v>399</v>
      </c>
      <c r="I278" s="187">
        <v>2142</v>
      </c>
      <c r="J278" s="186">
        <v>17.374094592292778</v>
      </c>
      <c r="K278" s="185" t="s">
        <v>11</v>
      </c>
      <c r="L278" s="185"/>
      <c r="M278" s="187">
        <v>109</v>
      </c>
      <c r="N278" s="186">
        <v>0.88411592463114519</v>
      </c>
      <c r="O278" s="185" t="s">
        <v>11</v>
      </c>
      <c r="P278" s="188"/>
      <c r="Q278" s="187">
        <v>2251</v>
      </c>
      <c r="R278" s="186">
        <v>18.258210516923924</v>
      </c>
      <c r="S278" s="185" t="s">
        <v>11</v>
      </c>
      <c r="T278" s="177"/>
    </row>
    <row r="279" spans="2:20" s="176" customFormat="1" x14ac:dyDescent="0.2">
      <c r="B279" s="190" t="s">
        <v>710</v>
      </c>
      <c r="C279" s="189" t="s">
        <v>22</v>
      </c>
      <c r="D279" s="467" t="str">
        <f>VLOOKUP(C279,'201617'!$B$26:$C$351,2,0)</f>
        <v>NE</v>
      </c>
      <c r="E279" s="188">
        <v>80.325999999999993</v>
      </c>
      <c r="F279" s="188"/>
      <c r="G279" s="187">
        <v>173</v>
      </c>
      <c r="H279" s="187">
        <v>654</v>
      </c>
      <c r="I279" s="187">
        <v>827</v>
      </c>
      <c r="J279" s="186">
        <v>10.29554565147026</v>
      </c>
      <c r="K279" s="185" t="s">
        <v>11</v>
      </c>
      <c r="L279" s="188"/>
      <c r="M279" s="187">
        <v>103</v>
      </c>
      <c r="N279" s="186">
        <v>1.2822747304733213</v>
      </c>
      <c r="O279" s="185" t="s">
        <v>11</v>
      </c>
      <c r="P279" s="188"/>
      <c r="Q279" s="187">
        <v>930</v>
      </c>
      <c r="R279" s="186">
        <v>11.577820381943582</v>
      </c>
      <c r="S279" s="185" t="s">
        <v>11</v>
      </c>
      <c r="T279" s="177"/>
    </row>
    <row r="280" spans="2:20" s="176" customFormat="1" x14ac:dyDescent="0.2">
      <c r="B280" s="190" t="s">
        <v>836</v>
      </c>
      <c r="C280" s="191" t="s">
        <v>148</v>
      </c>
      <c r="D280" s="457" t="str">
        <f>VLOOKUP(C280,'201617'!$B$26:$C$351,2,0)</f>
        <v>WM</v>
      </c>
      <c r="E280" s="188">
        <v>108.074</v>
      </c>
      <c r="F280" s="188"/>
      <c r="G280" s="187">
        <v>411</v>
      </c>
      <c r="H280" s="187">
        <v>455</v>
      </c>
      <c r="I280" s="187">
        <v>866</v>
      </c>
      <c r="J280" s="186">
        <v>8.0130281103688219</v>
      </c>
      <c r="K280" s="185" t="s">
        <v>11</v>
      </c>
      <c r="L280" s="188"/>
      <c r="M280" s="187">
        <v>44</v>
      </c>
      <c r="N280" s="186">
        <v>0.40712844902566758</v>
      </c>
      <c r="O280" s="185" t="s">
        <v>11</v>
      </c>
      <c r="P280" s="188"/>
      <c r="Q280" s="187">
        <v>910</v>
      </c>
      <c r="R280" s="186">
        <v>8.4201565593944885</v>
      </c>
      <c r="S280" s="185" t="s">
        <v>11</v>
      </c>
      <c r="T280" s="177"/>
    </row>
    <row r="281" spans="2:20" s="176" customFormat="1" x14ac:dyDescent="0.2">
      <c r="B281" s="190" t="s">
        <v>837</v>
      </c>
      <c r="C281" s="191" t="s">
        <v>149</v>
      </c>
      <c r="D281" s="457" t="str">
        <f>VLOOKUP(C281,'201617'!$B$26:$C$351,2,0)</f>
        <v>WM</v>
      </c>
      <c r="E281" s="188">
        <v>52.744</v>
      </c>
      <c r="F281" s="188"/>
      <c r="G281" s="187">
        <v>95</v>
      </c>
      <c r="H281" s="187">
        <v>185</v>
      </c>
      <c r="I281" s="187">
        <v>280</v>
      </c>
      <c r="J281" s="186">
        <v>5.3086607007432125</v>
      </c>
      <c r="K281" s="185" t="s">
        <v>11</v>
      </c>
      <c r="L281" s="185"/>
      <c r="M281" s="187">
        <v>2</v>
      </c>
      <c r="N281" s="186">
        <v>3.7919005005308662E-2</v>
      </c>
      <c r="O281" s="185" t="s">
        <v>11</v>
      </c>
      <c r="P281" s="188"/>
      <c r="Q281" s="187">
        <v>282</v>
      </c>
      <c r="R281" s="186">
        <v>5.3465797057485211</v>
      </c>
      <c r="S281" s="185" t="s">
        <v>11</v>
      </c>
      <c r="T281" s="177"/>
    </row>
    <row r="282" spans="2:20" s="176" customFormat="1" x14ac:dyDescent="0.2">
      <c r="B282" s="190" t="s">
        <v>1021</v>
      </c>
      <c r="C282" s="191" t="s">
        <v>333</v>
      </c>
      <c r="D282" s="457" t="str">
        <f>VLOOKUP(C282,'201617'!$B$26:$C$351,2,0)</f>
        <v>SW</v>
      </c>
      <c r="E282" s="188">
        <v>48.701000000000001</v>
      </c>
      <c r="F282" s="188"/>
      <c r="G282" s="187">
        <v>163</v>
      </c>
      <c r="H282" s="187">
        <v>0</v>
      </c>
      <c r="I282" s="187">
        <v>163</v>
      </c>
      <c r="J282" s="186">
        <v>3.346953861317016</v>
      </c>
      <c r="K282" s="185" t="s">
        <v>11</v>
      </c>
      <c r="L282" s="185"/>
      <c r="M282" s="187">
        <v>343</v>
      </c>
      <c r="N282" s="186">
        <v>7.0429765302560519</v>
      </c>
      <c r="O282" s="185" t="s">
        <v>11</v>
      </c>
      <c r="P282" s="188"/>
      <c r="Q282" s="187">
        <v>506</v>
      </c>
      <c r="R282" s="186">
        <v>10.389930391573069</v>
      </c>
      <c r="S282" s="185" t="s">
        <v>11</v>
      </c>
      <c r="T282" s="177"/>
    </row>
    <row r="283" spans="2:20" s="176" customFormat="1" x14ac:dyDescent="0.2">
      <c r="B283" s="190" t="s">
        <v>886</v>
      </c>
      <c r="C283" s="191" t="s">
        <v>197</v>
      </c>
      <c r="D283" s="457" t="str">
        <f>VLOOKUP(C283,'201617'!$B$26:$C$351,2,0)</f>
        <v>EE</v>
      </c>
      <c r="E283" s="188">
        <v>54.322000000000003</v>
      </c>
      <c r="F283" s="188"/>
      <c r="G283" s="187">
        <v>508</v>
      </c>
      <c r="H283" s="187">
        <v>398</v>
      </c>
      <c r="I283" s="187">
        <v>906</v>
      </c>
      <c r="J283" s="186">
        <v>16.678325540296747</v>
      </c>
      <c r="K283" s="185" t="s">
        <v>11</v>
      </c>
      <c r="L283" s="185"/>
      <c r="M283" s="187">
        <v>47</v>
      </c>
      <c r="N283" s="186">
        <v>0.86521114833768997</v>
      </c>
      <c r="O283" s="185" t="s">
        <v>11</v>
      </c>
      <c r="P283" s="188"/>
      <c r="Q283" s="187">
        <v>953</v>
      </c>
      <c r="R283" s="186">
        <v>17.54353668863444</v>
      </c>
      <c r="S283" s="185" t="s">
        <v>11</v>
      </c>
      <c r="T283" s="177"/>
    </row>
    <row r="284" spans="2:20" s="176" customFormat="1" x14ac:dyDescent="0.2">
      <c r="B284" s="190" t="s">
        <v>711</v>
      </c>
      <c r="C284" s="191" t="s">
        <v>23</v>
      </c>
      <c r="D284" s="457" t="str">
        <f>VLOOKUP(C284,'201617'!$B$26:$C$351,2,0)</f>
        <v>NE</v>
      </c>
      <c r="E284" s="188">
        <v>120.505</v>
      </c>
      <c r="F284" s="188"/>
      <c r="G284" s="187">
        <v>21</v>
      </c>
      <c r="H284" s="187">
        <v>502</v>
      </c>
      <c r="I284" s="187">
        <v>523</v>
      </c>
      <c r="J284" s="186">
        <v>4.3400688768100908</v>
      </c>
      <c r="K284" s="185" t="s">
        <v>11</v>
      </c>
      <c r="L284" s="185"/>
      <c r="M284" s="187">
        <v>22</v>
      </c>
      <c r="N284" s="186">
        <v>0.18256503879507074</v>
      </c>
      <c r="O284" s="185" t="s">
        <v>11</v>
      </c>
      <c r="P284" s="188"/>
      <c r="Q284" s="187">
        <v>545</v>
      </c>
      <c r="R284" s="186">
        <v>4.5226339156051614</v>
      </c>
      <c r="S284" s="185" t="s">
        <v>11</v>
      </c>
      <c r="T284" s="177"/>
    </row>
    <row r="285" spans="2:20" s="176" customFormat="1" x14ac:dyDescent="0.2">
      <c r="B285" s="190" t="s">
        <v>978</v>
      </c>
      <c r="C285" s="191" t="s">
        <v>289</v>
      </c>
      <c r="D285" s="457" t="str">
        <f>VLOOKUP(C285,'201617'!$B$26:$C$351,2,0)</f>
        <v>SE</v>
      </c>
      <c r="E285" s="188">
        <v>34.121000000000002</v>
      </c>
      <c r="F285" s="188"/>
      <c r="G285" s="187">
        <v>23</v>
      </c>
      <c r="H285" s="187">
        <v>43</v>
      </c>
      <c r="I285" s="187">
        <v>66</v>
      </c>
      <c r="J285" s="186">
        <v>1.9342926643416076</v>
      </c>
      <c r="K285" s="185" t="s">
        <v>11</v>
      </c>
      <c r="L285" s="185"/>
      <c r="M285" s="187">
        <v>0</v>
      </c>
      <c r="N285" s="186">
        <v>0</v>
      </c>
      <c r="O285" s="185" t="s">
        <v>11</v>
      </c>
      <c r="P285" s="188"/>
      <c r="Q285" s="187">
        <v>66</v>
      </c>
      <c r="R285" s="186">
        <v>1.9342926643416076</v>
      </c>
      <c r="S285" s="185" t="s">
        <v>11</v>
      </c>
      <c r="T285" s="177"/>
    </row>
    <row r="286" spans="2:20" s="176" customFormat="1" x14ac:dyDescent="0.2">
      <c r="B286" s="190" t="s">
        <v>923</v>
      </c>
      <c r="C286" s="191" t="s">
        <v>234</v>
      </c>
      <c r="D286" s="457" t="str">
        <f>VLOOKUP(C286,'201617'!$B$26:$C$351,2,0)</f>
        <v>L</v>
      </c>
      <c r="E286" s="188">
        <v>81.049000000000007</v>
      </c>
      <c r="F286" s="188"/>
      <c r="G286" s="187">
        <v>93</v>
      </c>
      <c r="H286" s="187">
        <v>203</v>
      </c>
      <c r="I286" s="187">
        <v>296</v>
      </c>
      <c r="J286" s="186">
        <v>3.6521116855235718</v>
      </c>
      <c r="K286" s="185" t="s">
        <v>11</v>
      </c>
      <c r="L286" s="185"/>
      <c r="M286" s="187">
        <v>28</v>
      </c>
      <c r="N286" s="186">
        <v>0.34547002430628382</v>
      </c>
      <c r="O286" s="185" t="s">
        <v>11</v>
      </c>
      <c r="P286" s="188"/>
      <c r="Q286" s="187">
        <v>324</v>
      </c>
      <c r="R286" s="186">
        <v>3.9975817098298556</v>
      </c>
      <c r="S286" s="185" t="s">
        <v>11</v>
      </c>
      <c r="T286" s="177"/>
    </row>
    <row r="287" spans="2:20" s="176" customFormat="1" x14ac:dyDescent="0.2">
      <c r="B287" s="190" t="s">
        <v>979</v>
      </c>
      <c r="C287" s="191" t="s">
        <v>290</v>
      </c>
      <c r="D287" s="457" t="str">
        <f>VLOOKUP(C287,'201617'!$B$26:$C$351,2,0)</f>
        <v>SE</v>
      </c>
      <c r="E287" s="188">
        <v>57.283000000000001</v>
      </c>
      <c r="F287" s="188"/>
      <c r="G287" s="187">
        <v>250</v>
      </c>
      <c r="H287" s="187">
        <v>255</v>
      </c>
      <c r="I287" s="187">
        <v>505</v>
      </c>
      <c r="J287" s="186">
        <v>8.8158790566136549</v>
      </c>
      <c r="K287" s="185" t="s">
        <v>11</v>
      </c>
      <c r="L287" s="185"/>
      <c r="M287" s="187">
        <v>1</v>
      </c>
      <c r="N287" s="186">
        <v>1.7457186250720107E-2</v>
      </c>
      <c r="O287" s="185" t="s">
        <v>11</v>
      </c>
      <c r="P287" s="188"/>
      <c r="Q287" s="187">
        <v>506</v>
      </c>
      <c r="R287" s="186">
        <v>8.8333362428643749</v>
      </c>
      <c r="S287" s="185" t="s">
        <v>11</v>
      </c>
      <c r="T287" s="177"/>
    </row>
    <row r="288" spans="2:20" s="176" customFormat="1" x14ac:dyDescent="0.2">
      <c r="B288" s="190" t="s">
        <v>1022</v>
      </c>
      <c r="C288" s="191" t="s">
        <v>334</v>
      </c>
      <c r="D288" s="457" t="str">
        <f>VLOOKUP(C288,'201617'!$B$26:$C$351,2,0)</f>
        <v>SW</v>
      </c>
      <c r="E288" s="188">
        <v>90.950999999999993</v>
      </c>
      <c r="F288" s="188"/>
      <c r="G288" s="187">
        <v>55</v>
      </c>
      <c r="H288" s="187">
        <v>325</v>
      </c>
      <c r="I288" s="187">
        <v>380</v>
      </c>
      <c r="J288" s="186">
        <v>4.1780739079284457</v>
      </c>
      <c r="K288" s="185" t="s">
        <v>11</v>
      </c>
      <c r="L288" s="188"/>
      <c r="M288" s="187">
        <v>96</v>
      </c>
      <c r="N288" s="186">
        <v>1.0555134083187652</v>
      </c>
      <c r="O288" s="185" t="s">
        <v>11</v>
      </c>
      <c r="P288" s="188"/>
      <c r="Q288" s="187">
        <v>476</v>
      </c>
      <c r="R288" s="186">
        <v>5.2335873162472106</v>
      </c>
      <c r="S288" s="185" t="s">
        <v>11</v>
      </c>
      <c r="T288" s="177"/>
    </row>
    <row r="289" spans="2:20" s="176" customFormat="1" x14ac:dyDescent="0.2">
      <c r="B289" s="190" t="s">
        <v>745</v>
      </c>
      <c r="C289" s="191" t="s">
        <v>57</v>
      </c>
      <c r="D289" s="457" t="str">
        <f>VLOOKUP(C289,'201617'!$B$26:$C$351,2,0)</f>
        <v>NW</v>
      </c>
      <c r="E289" s="188">
        <v>96.421999999999997</v>
      </c>
      <c r="F289" s="188"/>
      <c r="G289" s="187">
        <v>610</v>
      </c>
      <c r="H289" s="187">
        <v>697</v>
      </c>
      <c r="I289" s="187">
        <v>1307</v>
      </c>
      <c r="J289" s="186">
        <v>13.554997822073801</v>
      </c>
      <c r="K289" s="185" t="s">
        <v>11</v>
      </c>
      <c r="L289" s="185"/>
      <c r="M289" s="187">
        <v>62</v>
      </c>
      <c r="N289" s="186">
        <v>0.64300678268444966</v>
      </c>
      <c r="O289" s="185" t="s">
        <v>11</v>
      </c>
      <c r="P289" s="188"/>
      <c r="Q289" s="187">
        <v>1369</v>
      </c>
      <c r="R289" s="186">
        <v>14.19800460475825</v>
      </c>
      <c r="S289" s="185" t="s">
        <v>11</v>
      </c>
      <c r="T289" s="177"/>
    </row>
    <row r="290" spans="2:20" s="176" customFormat="1" x14ac:dyDescent="0.2">
      <c r="B290" s="190" t="s">
        <v>838</v>
      </c>
      <c r="C290" s="191" t="s">
        <v>150</v>
      </c>
      <c r="D290" s="457" t="str">
        <f>VLOOKUP(C290,'201617'!$B$26:$C$351,2,0)</f>
        <v>WM</v>
      </c>
      <c r="E290" s="188">
        <v>32.082000000000001</v>
      </c>
      <c r="F290" s="188"/>
      <c r="G290" s="187">
        <v>93</v>
      </c>
      <c r="H290" s="187">
        <v>39</v>
      </c>
      <c r="I290" s="187">
        <v>132</v>
      </c>
      <c r="J290" s="186">
        <v>4.1144567046942209</v>
      </c>
      <c r="K290" s="185" t="s">
        <v>11</v>
      </c>
      <c r="L290" s="185"/>
      <c r="M290" s="187">
        <v>4</v>
      </c>
      <c r="N290" s="186">
        <v>0.12468050620285519</v>
      </c>
      <c r="O290" s="185" t="s">
        <v>11</v>
      </c>
      <c r="P290" s="188"/>
      <c r="Q290" s="187">
        <v>136</v>
      </c>
      <c r="R290" s="186">
        <v>4.2391372108970762</v>
      </c>
      <c r="S290" s="185" t="s">
        <v>11</v>
      </c>
      <c r="T290" s="177"/>
    </row>
    <row r="291" spans="2:20" s="176" customFormat="1" x14ac:dyDescent="0.2">
      <c r="B291" s="190" t="s">
        <v>980</v>
      </c>
      <c r="C291" s="191" t="s">
        <v>291</v>
      </c>
      <c r="D291" s="457" t="str">
        <f>VLOOKUP(C291,'201617'!$B$26:$C$351,2,0)</f>
        <v>SE</v>
      </c>
      <c r="E291" s="188">
        <v>34.146000000000001</v>
      </c>
      <c r="F291" s="188"/>
      <c r="G291" s="187">
        <v>142</v>
      </c>
      <c r="H291" s="187">
        <v>137</v>
      </c>
      <c r="I291" s="187">
        <v>279</v>
      </c>
      <c r="J291" s="186">
        <v>8.170795993674222</v>
      </c>
      <c r="K291" s="185" t="s">
        <v>11</v>
      </c>
      <c r="L291" s="185"/>
      <c r="M291" s="187">
        <v>6</v>
      </c>
      <c r="N291" s="186">
        <v>0.17571604287471446</v>
      </c>
      <c r="O291" s="185" t="s">
        <v>11</v>
      </c>
      <c r="P291" s="188"/>
      <c r="Q291" s="187">
        <v>285</v>
      </c>
      <c r="R291" s="186">
        <v>8.3465120365489369</v>
      </c>
      <c r="S291" s="185" t="s">
        <v>11</v>
      </c>
      <c r="T291" s="177"/>
    </row>
    <row r="292" spans="2:20" s="176" customFormat="1" x14ac:dyDescent="0.2">
      <c r="B292" s="190" t="s">
        <v>1023</v>
      </c>
      <c r="C292" s="191" t="s">
        <v>335</v>
      </c>
      <c r="D292" s="457" t="str">
        <f>VLOOKUP(C292,'201617'!$B$26:$C$351,2,0)</f>
        <v>SW</v>
      </c>
      <c r="E292" s="188">
        <v>48.179000000000002</v>
      </c>
      <c r="F292" s="188"/>
      <c r="G292" s="187">
        <v>50</v>
      </c>
      <c r="H292" s="187">
        <v>169</v>
      </c>
      <c r="I292" s="187">
        <v>219</v>
      </c>
      <c r="J292" s="186">
        <v>4.5455488905954873</v>
      </c>
      <c r="K292" s="185" t="s">
        <v>11</v>
      </c>
      <c r="L292" s="185"/>
      <c r="M292" s="187">
        <v>87</v>
      </c>
      <c r="N292" s="186">
        <v>1.8057659976338238</v>
      </c>
      <c r="O292" s="185" t="s">
        <v>11</v>
      </c>
      <c r="P292" s="188"/>
      <c r="Q292" s="187">
        <v>306</v>
      </c>
      <c r="R292" s="186">
        <v>6.3513148882293109</v>
      </c>
      <c r="S292" s="185" t="s">
        <v>11</v>
      </c>
      <c r="T292" s="177"/>
    </row>
    <row r="293" spans="2:20" s="176" customFormat="1" x14ac:dyDescent="0.2">
      <c r="B293" s="190" t="s">
        <v>1024</v>
      </c>
      <c r="C293" s="191" t="s">
        <v>336</v>
      </c>
      <c r="D293" s="457" t="str">
        <f>VLOOKUP(C293,'201617'!$B$26:$C$351,2,0)</f>
        <v>SW</v>
      </c>
      <c r="E293" s="188">
        <v>55.052</v>
      </c>
      <c r="F293" s="188"/>
      <c r="G293" s="187">
        <v>224</v>
      </c>
      <c r="H293" s="187">
        <v>405</v>
      </c>
      <c r="I293" s="187">
        <v>629</v>
      </c>
      <c r="J293" s="186">
        <v>11.425561287509991</v>
      </c>
      <c r="K293" s="185" t="s">
        <v>11</v>
      </c>
      <c r="L293" s="185"/>
      <c r="M293" s="187">
        <v>25</v>
      </c>
      <c r="N293" s="186">
        <v>0.45411610840659739</v>
      </c>
      <c r="O293" s="185" t="s">
        <v>11</v>
      </c>
      <c r="P293" s="188"/>
      <c r="Q293" s="187">
        <v>654</v>
      </c>
      <c r="R293" s="186">
        <v>11.879677395916588</v>
      </c>
      <c r="S293" s="185" t="s">
        <v>11</v>
      </c>
      <c r="T293" s="177"/>
    </row>
    <row r="294" spans="2:20" s="176" customFormat="1" x14ac:dyDescent="0.2">
      <c r="B294" s="190" t="s">
        <v>839</v>
      </c>
      <c r="C294" s="191" t="s">
        <v>151</v>
      </c>
      <c r="D294" s="457" t="str">
        <f>VLOOKUP(C294,'201617'!$B$26:$C$351,2,0)</f>
        <v>WM</v>
      </c>
      <c r="E294" s="188">
        <v>67.596000000000004</v>
      </c>
      <c r="F294" s="188"/>
      <c r="G294" s="187">
        <v>48</v>
      </c>
      <c r="H294" s="187">
        <v>105</v>
      </c>
      <c r="I294" s="187">
        <v>153</v>
      </c>
      <c r="J294" s="186">
        <v>2.2634475412746315</v>
      </c>
      <c r="K294" s="185" t="s">
        <v>11</v>
      </c>
      <c r="L294" s="188"/>
      <c r="M294" s="187">
        <v>1</v>
      </c>
      <c r="N294" s="186">
        <v>1.4793774779572754E-2</v>
      </c>
      <c r="O294" s="185" t="s">
        <v>11</v>
      </c>
      <c r="P294" s="188"/>
      <c r="Q294" s="187">
        <v>154</v>
      </c>
      <c r="R294" s="186">
        <v>2.2782413160542041</v>
      </c>
      <c r="S294" s="185" t="s">
        <v>11</v>
      </c>
      <c r="T294" s="177"/>
    </row>
    <row r="295" spans="2:20" s="176" customFormat="1" x14ac:dyDescent="0.2">
      <c r="B295" s="190" t="s">
        <v>887</v>
      </c>
      <c r="C295" s="191" t="s">
        <v>198</v>
      </c>
      <c r="D295" s="457" t="str">
        <f>VLOOKUP(C295,'201617'!$B$26:$C$351,2,0)</f>
        <v>EE</v>
      </c>
      <c r="E295" s="188">
        <v>62.643999999999998</v>
      </c>
      <c r="F295" s="188"/>
      <c r="G295" s="187">
        <v>27</v>
      </c>
      <c r="H295" s="187">
        <v>429</v>
      </c>
      <c r="I295" s="187">
        <v>456</v>
      </c>
      <c r="J295" s="186">
        <v>7.2792286571738716</v>
      </c>
      <c r="K295" s="185" t="s">
        <v>11</v>
      </c>
      <c r="L295" s="185"/>
      <c r="M295" s="187">
        <v>1</v>
      </c>
      <c r="N295" s="186">
        <v>1.5963220739416386E-2</v>
      </c>
      <c r="O295" s="185" t="s">
        <v>11</v>
      </c>
      <c r="P295" s="188"/>
      <c r="Q295" s="187">
        <v>457</v>
      </c>
      <c r="R295" s="186">
        <v>7.2951918779132878</v>
      </c>
      <c r="S295" s="185" t="s">
        <v>11</v>
      </c>
      <c r="T295" s="177"/>
    </row>
    <row r="296" spans="2:20" s="176" customFormat="1" x14ac:dyDescent="0.2">
      <c r="B296" s="190" t="s">
        <v>981</v>
      </c>
      <c r="C296" s="191" t="s">
        <v>292</v>
      </c>
      <c r="D296" s="457" t="str">
        <f>VLOOKUP(C296,'201617'!$B$26:$C$351,2,0)</f>
        <v>SE</v>
      </c>
      <c r="E296" s="188">
        <v>48.362000000000002</v>
      </c>
      <c r="F296" s="188"/>
      <c r="G296" s="187">
        <v>177</v>
      </c>
      <c r="H296" s="187">
        <v>288</v>
      </c>
      <c r="I296" s="187">
        <v>465</v>
      </c>
      <c r="J296" s="186">
        <v>9.6149869732434556</v>
      </c>
      <c r="K296" s="185" t="s">
        <v>11</v>
      </c>
      <c r="L296" s="185"/>
      <c r="M296" s="187">
        <v>1</v>
      </c>
      <c r="N296" s="186">
        <v>2.0677391340308507E-2</v>
      </c>
      <c r="O296" s="185" t="s">
        <v>11</v>
      </c>
      <c r="P296" s="188"/>
      <c r="Q296" s="187">
        <v>466</v>
      </c>
      <c r="R296" s="186">
        <v>9.6356643645837643</v>
      </c>
      <c r="S296" s="185" t="s">
        <v>11</v>
      </c>
      <c r="T296" s="177"/>
    </row>
    <row r="297" spans="2:20" s="176" customFormat="1" x14ac:dyDescent="0.2">
      <c r="B297" s="190" t="s">
        <v>1025</v>
      </c>
      <c r="C297" s="189" t="s">
        <v>337</v>
      </c>
      <c r="D297" s="467" t="str">
        <f>VLOOKUP(C297,'201617'!$B$26:$C$351,2,0)</f>
        <v>SW</v>
      </c>
      <c r="E297" s="188">
        <v>36.084000000000003</v>
      </c>
      <c r="F297" s="188"/>
      <c r="G297" s="187">
        <v>24</v>
      </c>
      <c r="H297" s="187">
        <v>23</v>
      </c>
      <c r="I297" s="187">
        <v>47</v>
      </c>
      <c r="J297" s="186">
        <v>1.3025163507371686</v>
      </c>
      <c r="K297" s="185" t="s">
        <v>11</v>
      </c>
      <c r="L297" s="185"/>
      <c r="M297" s="187">
        <v>52</v>
      </c>
      <c r="N297" s="186">
        <v>1.4410819199645271</v>
      </c>
      <c r="O297" s="185" t="s">
        <v>11</v>
      </c>
      <c r="P297" s="188"/>
      <c r="Q297" s="187">
        <v>99</v>
      </c>
      <c r="R297" s="186">
        <v>2.7435982707016957</v>
      </c>
      <c r="S297" s="185" t="s">
        <v>11</v>
      </c>
      <c r="T297" s="177"/>
    </row>
    <row r="298" spans="2:20" s="176" customFormat="1" x14ac:dyDescent="0.2">
      <c r="B298" s="190" t="s">
        <v>982</v>
      </c>
      <c r="C298" s="191" t="s">
        <v>293</v>
      </c>
      <c r="D298" s="457" t="str">
        <f>VLOOKUP(C298,'201617'!$B$26:$C$351,2,0)</f>
        <v>SE</v>
      </c>
      <c r="E298" s="188">
        <v>60.756999999999998</v>
      </c>
      <c r="F298" s="188"/>
      <c r="G298" s="187">
        <v>86</v>
      </c>
      <c r="H298" s="187">
        <v>241</v>
      </c>
      <c r="I298" s="187">
        <v>327</v>
      </c>
      <c r="J298" s="186">
        <v>5.3820958901854929</v>
      </c>
      <c r="K298" s="185" t="s">
        <v>11</v>
      </c>
      <c r="L298" s="185"/>
      <c r="M298" s="187">
        <v>11</v>
      </c>
      <c r="N298" s="186">
        <v>0.18104909722336521</v>
      </c>
      <c r="O298" s="185" t="s">
        <v>11</v>
      </c>
      <c r="P298" s="188"/>
      <c r="Q298" s="187">
        <v>338</v>
      </c>
      <c r="R298" s="186">
        <v>5.5631449874088581</v>
      </c>
      <c r="S298" s="185" t="s">
        <v>11</v>
      </c>
      <c r="T298" s="177"/>
    </row>
    <row r="299" spans="2:20" s="176" customFormat="1" x14ac:dyDescent="0.2">
      <c r="B299" s="190" t="s">
        <v>888</v>
      </c>
      <c r="C299" s="191" t="s">
        <v>199</v>
      </c>
      <c r="D299" s="457" t="str">
        <f>VLOOKUP(C299,'201617'!$B$26:$C$351,2,0)</f>
        <v>EE</v>
      </c>
      <c r="E299" s="188">
        <v>36.093000000000004</v>
      </c>
      <c r="F299" s="188"/>
      <c r="G299" s="187">
        <v>35</v>
      </c>
      <c r="H299" s="187">
        <v>17</v>
      </c>
      <c r="I299" s="187">
        <v>52</v>
      </c>
      <c r="J299" s="186">
        <v>1.440722577785166</v>
      </c>
      <c r="K299" s="185" t="s">
        <v>11</v>
      </c>
      <c r="L299" s="185"/>
      <c r="M299" s="187">
        <v>12</v>
      </c>
      <c r="N299" s="186">
        <v>0.33247444102734597</v>
      </c>
      <c r="O299" s="185" t="s">
        <v>11</v>
      </c>
      <c r="P299" s="188"/>
      <c r="Q299" s="187">
        <v>64</v>
      </c>
      <c r="R299" s="186">
        <v>1.7731970188125119</v>
      </c>
      <c r="S299" s="185" t="s">
        <v>11</v>
      </c>
      <c r="T299" s="177"/>
    </row>
    <row r="300" spans="2:20" s="176" customFormat="1" x14ac:dyDescent="0.2">
      <c r="B300" s="190" t="s">
        <v>889</v>
      </c>
      <c r="C300" s="191" t="s">
        <v>200</v>
      </c>
      <c r="D300" s="457" t="str">
        <f>VLOOKUP(C300,'201617'!$B$26:$C$351,2,0)</f>
        <v>EE</v>
      </c>
      <c r="E300" s="188">
        <v>63.720999999999997</v>
      </c>
      <c r="F300" s="188"/>
      <c r="G300" s="187">
        <v>460</v>
      </c>
      <c r="H300" s="187">
        <v>190</v>
      </c>
      <c r="I300" s="187">
        <v>650</v>
      </c>
      <c r="J300" s="186">
        <v>10.200718758337127</v>
      </c>
      <c r="K300" s="185" t="s">
        <v>11</v>
      </c>
      <c r="L300" s="188"/>
      <c r="M300" s="187">
        <v>106</v>
      </c>
      <c r="N300" s="186">
        <v>1.6635018282826699</v>
      </c>
      <c r="O300" s="185" t="s">
        <v>11</v>
      </c>
      <c r="P300" s="188"/>
      <c r="Q300" s="187">
        <v>756</v>
      </c>
      <c r="R300" s="186">
        <v>11.864220586619796</v>
      </c>
      <c r="S300" s="185" t="s">
        <v>11</v>
      </c>
      <c r="T300" s="177"/>
    </row>
    <row r="301" spans="2:20" s="176" customFormat="1" x14ac:dyDescent="0.2">
      <c r="B301" s="190" t="s">
        <v>983</v>
      </c>
      <c r="C301" s="191" t="s">
        <v>294</v>
      </c>
      <c r="D301" s="457" t="str">
        <f>VLOOKUP(C301,'201617'!$B$26:$C$351,2,0)</f>
        <v>SE</v>
      </c>
      <c r="E301" s="188">
        <v>49.356000000000002</v>
      </c>
      <c r="F301" s="188"/>
      <c r="G301" s="187">
        <v>30</v>
      </c>
      <c r="H301" s="187">
        <v>176</v>
      </c>
      <c r="I301" s="187">
        <v>206</v>
      </c>
      <c r="J301" s="186">
        <v>4.1737580030796657</v>
      </c>
      <c r="K301" s="185" t="s">
        <v>11</v>
      </c>
      <c r="L301" s="185"/>
      <c r="M301" s="187">
        <v>3</v>
      </c>
      <c r="N301" s="186">
        <v>6.0782883539995135E-2</v>
      </c>
      <c r="O301" s="185" t="s">
        <v>11</v>
      </c>
      <c r="P301" s="188"/>
      <c r="Q301" s="187">
        <v>209</v>
      </c>
      <c r="R301" s="186">
        <v>4.2345408866196612</v>
      </c>
      <c r="S301" s="185" t="s">
        <v>11</v>
      </c>
      <c r="T301" s="177"/>
    </row>
    <row r="302" spans="2:20" s="176" customFormat="1" x14ac:dyDescent="0.2">
      <c r="B302" s="190" t="s">
        <v>1026</v>
      </c>
      <c r="C302" s="191" t="s">
        <v>338</v>
      </c>
      <c r="D302" s="457" t="str">
        <f>VLOOKUP(C302,'201617'!$B$26:$C$351,2,0)</f>
        <v>SW</v>
      </c>
      <c r="E302" s="188">
        <v>59.69</v>
      </c>
      <c r="F302" s="188"/>
      <c r="G302" s="187">
        <v>51</v>
      </c>
      <c r="H302" s="187">
        <v>307</v>
      </c>
      <c r="I302" s="187">
        <v>358</v>
      </c>
      <c r="J302" s="186">
        <v>5.997654548500587</v>
      </c>
      <c r="K302" s="185" t="s">
        <v>11</v>
      </c>
      <c r="L302" s="188"/>
      <c r="M302" s="187">
        <v>159</v>
      </c>
      <c r="N302" s="186">
        <v>2.6637627743340593</v>
      </c>
      <c r="O302" s="185" t="s">
        <v>11</v>
      </c>
      <c r="P302" s="188"/>
      <c r="Q302" s="187">
        <v>517</v>
      </c>
      <c r="R302" s="186">
        <v>8.6614173228346463</v>
      </c>
      <c r="S302" s="185" t="s">
        <v>11</v>
      </c>
      <c r="T302" s="177"/>
    </row>
    <row r="303" spans="2:20" s="176" customFormat="1" x14ac:dyDescent="0.2">
      <c r="B303" s="190" t="s">
        <v>1027</v>
      </c>
      <c r="C303" s="191" t="s">
        <v>339</v>
      </c>
      <c r="D303" s="457" t="str">
        <f>VLOOKUP(C303,'201617'!$B$26:$C$351,2,0)</f>
        <v>SW</v>
      </c>
      <c r="E303" s="188">
        <v>28.702999999999999</v>
      </c>
      <c r="F303" s="188"/>
      <c r="G303" s="187">
        <v>57</v>
      </c>
      <c r="H303" s="187">
        <v>234</v>
      </c>
      <c r="I303" s="187">
        <v>291</v>
      </c>
      <c r="J303" s="186">
        <v>10.138313068320384</v>
      </c>
      <c r="K303" s="185" t="s">
        <v>11</v>
      </c>
      <c r="L303" s="185"/>
      <c r="M303" s="187">
        <v>1</v>
      </c>
      <c r="N303" s="186">
        <v>3.4839563808661114E-2</v>
      </c>
      <c r="O303" s="185" t="s">
        <v>11</v>
      </c>
      <c r="P303" s="188"/>
      <c r="Q303" s="187">
        <v>292</v>
      </c>
      <c r="R303" s="186">
        <v>10.173152632129046</v>
      </c>
      <c r="S303" s="185" t="s">
        <v>11</v>
      </c>
      <c r="T303" s="177"/>
    </row>
    <row r="304" spans="2:20" s="176" customFormat="1" x14ac:dyDescent="0.2">
      <c r="B304" s="190" t="s">
        <v>924</v>
      </c>
      <c r="C304" s="191" t="s">
        <v>235</v>
      </c>
      <c r="D304" s="457" t="str">
        <f>VLOOKUP(C304,'201617'!$B$26:$C$351,2,0)</f>
        <v>L</v>
      </c>
      <c r="E304" s="188">
        <v>108.44</v>
      </c>
      <c r="F304" s="188"/>
      <c r="G304" s="187">
        <v>182</v>
      </c>
      <c r="H304" s="187">
        <v>537</v>
      </c>
      <c r="I304" s="187">
        <v>719</v>
      </c>
      <c r="J304" s="186">
        <v>6.6303946883068976</v>
      </c>
      <c r="K304" s="185" t="s">
        <v>11</v>
      </c>
      <c r="L304" s="185"/>
      <c r="M304" s="187">
        <v>0</v>
      </c>
      <c r="N304" s="186">
        <v>0</v>
      </c>
      <c r="O304" s="185" t="s">
        <v>11</v>
      </c>
      <c r="P304" s="188"/>
      <c r="Q304" s="187">
        <v>719</v>
      </c>
      <c r="R304" s="186">
        <v>6.6303946883068976</v>
      </c>
      <c r="S304" s="185" t="s">
        <v>11</v>
      </c>
      <c r="T304" s="177"/>
    </row>
    <row r="305" spans="2:20" s="176" customFormat="1" x14ac:dyDescent="0.2">
      <c r="B305" s="190" t="s">
        <v>746</v>
      </c>
      <c r="C305" s="191" t="s">
        <v>58</v>
      </c>
      <c r="D305" s="457" t="str">
        <f>VLOOKUP(C305,'201617'!$B$26:$C$351,2,0)</f>
        <v>NW</v>
      </c>
      <c r="E305" s="188">
        <v>96.26</v>
      </c>
      <c r="F305" s="188"/>
      <c r="G305" s="187">
        <v>124</v>
      </c>
      <c r="H305" s="187">
        <v>176</v>
      </c>
      <c r="I305" s="187">
        <v>300</v>
      </c>
      <c r="J305" s="186">
        <v>3.1165593185123623</v>
      </c>
      <c r="K305" s="185" t="s">
        <v>11</v>
      </c>
      <c r="L305" s="185"/>
      <c r="M305" s="187">
        <v>6</v>
      </c>
      <c r="N305" s="186">
        <v>6.2331186370247246E-2</v>
      </c>
      <c r="O305" s="185" t="s">
        <v>11</v>
      </c>
      <c r="P305" s="188"/>
      <c r="Q305" s="187">
        <v>306</v>
      </c>
      <c r="R305" s="186">
        <v>3.1788905048826095</v>
      </c>
      <c r="S305" s="185" t="s">
        <v>11</v>
      </c>
      <c r="T305" s="177"/>
    </row>
    <row r="306" spans="2:20" s="176" customFormat="1" x14ac:dyDescent="0.2">
      <c r="B306" s="190" t="s">
        <v>984</v>
      </c>
      <c r="C306" s="191" t="s">
        <v>295</v>
      </c>
      <c r="D306" s="457" t="str">
        <f>VLOOKUP(C306,'201617'!$B$26:$C$351,2,0)</f>
        <v>SE</v>
      </c>
      <c r="E306" s="188">
        <v>48.286000000000001</v>
      </c>
      <c r="F306" s="188"/>
      <c r="G306" s="187">
        <v>21</v>
      </c>
      <c r="H306" s="187">
        <v>132</v>
      </c>
      <c r="I306" s="187">
        <v>153</v>
      </c>
      <c r="J306" s="186">
        <v>3.1686203040218697</v>
      </c>
      <c r="K306" s="185" t="s">
        <v>11</v>
      </c>
      <c r="L306" s="185"/>
      <c r="M306" s="187">
        <v>3</v>
      </c>
      <c r="N306" s="186">
        <v>6.2129809882781759E-2</v>
      </c>
      <c r="O306" s="185" t="s">
        <v>11</v>
      </c>
      <c r="P306" s="188"/>
      <c r="Q306" s="187">
        <v>156</v>
      </c>
      <c r="R306" s="186">
        <v>3.2307501139046515</v>
      </c>
      <c r="S306" s="185" t="s">
        <v>11</v>
      </c>
      <c r="T306" s="177"/>
    </row>
    <row r="307" spans="2:20" s="176" customFormat="1" x14ac:dyDescent="0.2">
      <c r="B307" s="190" t="s">
        <v>890</v>
      </c>
      <c r="C307" s="191" t="s">
        <v>201</v>
      </c>
      <c r="D307" s="457" t="str">
        <f>VLOOKUP(C307,'201617'!$B$26:$C$351,2,0)</f>
        <v>EE</v>
      </c>
      <c r="E307" s="188">
        <v>32.701999999999998</v>
      </c>
      <c r="F307" s="188"/>
      <c r="G307" s="187">
        <v>39</v>
      </c>
      <c r="H307" s="187">
        <v>37</v>
      </c>
      <c r="I307" s="187">
        <v>76</v>
      </c>
      <c r="J307" s="186">
        <v>2.3240168797015475</v>
      </c>
      <c r="K307" s="185" t="s">
        <v>11</v>
      </c>
      <c r="L307" s="185"/>
      <c r="M307" s="187">
        <v>18</v>
      </c>
      <c r="N307" s="186">
        <v>0.55042505045562962</v>
      </c>
      <c r="O307" s="185" t="s">
        <v>11</v>
      </c>
      <c r="P307" s="188"/>
      <c r="Q307" s="187">
        <v>94</v>
      </c>
      <c r="R307" s="186">
        <v>2.8744419301571771</v>
      </c>
      <c r="S307" s="185" t="s">
        <v>11</v>
      </c>
      <c r="T307" s="177"/>
    </row>
    <row r="308" spans="2:20" s="176" customFormat="1" x14ac:dyDescent="0.2">
      <c r="B308" s="190" t="s">
        <v>985</v>
      </c>
      <c r="C308" s="191" t="s">
        <v>296</v>
      </c>
      <c r="D308" s="457" t="str">
        <f>VLOOKUP(C308,'201617'!$B$26:$C$351,2,0)</f>
        <v>SE</v>
      </c>
      <c r="E308" s="188">
        <v>50.726999999999997</v>
      </c>
      <c r="F308" s="188"/>
      <c r="G308" s="187">
        <v>46</v>
      </c>
      <c r="H308" s="187">
        <v>196</v>
      </c>
      <c r="I308" s="187">
        <v>242</v>
      </c>
      <c r="J308" s="186">
        <v>4.7706349675715103</v>
      </c>
      <c r="K308" s="185" t="s">
        <v>11</v>
      </c>
      <c r="L308" s="185"/>
      <c r="M308" s="187">
        <v>3</v>
      </c>
      <c r="N308" s="186">
        <v>5.9140102903779058E-2</v>
      </c>
      <c r="O308" s="185" t="s">
        <v>11</v>
      </c>
      <c r="P308" s="188"/>
      <c r="Q308" s="187">
        <v>245</v>
      </c>
      <c r="R308" s="186">
        <v>4.8297750704752893</v>
      </c>
      <c r="S308" s="185" t="s">
        <v>11</v>
      </c>
      <c r="T308" s="177"/>
    </row>
    <row r="309" spans="2:20" s="176" customFormat="1" x14ac:dyDescent="0.2">
      <c r="B309" s="190" t="s">
        <v>772</v>
      </c>
      <c r="C309" s="189" t="s">
        <v>84</v>
      </c>
      <c r="D309" s="467" t="str">
        <f>VLOOKUP(C309,'201617'!$B$26:$C$351,2,0)</f>
        <v>YH</v>
      </c>
      <c r="E309" s="188">
        <v>142.52199999999999</v>
      </c>
      <c r="F309" s="188"/>
      <c r="G309" s="187">
        <v>790</v>
      </c>
      <c r="H309" s="187">
        <v>238</v>
      </c>
      <c r="I309" s="187">
        <v>1028</v>
      </c>
      <c r="J309" s="186">
        <v>7.2129215138715432</v>
      </c>
      <c r="K309" s="185" t="s">
        <v>11</v>
      </c>
      <c r="L309" s="185"/>
      <c r="M309" s="187">
        <v>18</v>
      </c>
      <c r="N309" s="186">
        <v>0.12629629109891807</v>
      </c>
      <c r="O309" s="185" t="s">
        <v>11</v>
      </c>
      <c r="P309" s="188"/>
      <c r="Q309" s="187">
        <v>1046</v>
      </c>
      <c r="R309" s="186">
        <v>7.3392178049704615</v>
      </c>
      <c r="S309" s="185" t="s">
        <v>11</v>
      </c>
      <c r="T309" s="177"/>
    </row>
    <row r="310" spans="2:20" s="176" customFormat="1" x14ac:dyDescent="0.2">
      <c r="B310" s="190" t="s">
        <v>840</v>
      </c>
      <c r="C310" s="191" t="s">
        <v>152</v>
      </c>
      <c r="D310" s="457" t="str">
        <f>VLOOKUP(C310,'201617'!$B$26:$C$351,2,0)</f>
        <v>WM</v>
      </c>
      <c r="E310" s="188">
        <v>109.398</v>
      </c>
      <c r="F310" s="188"/>
      <c r="G310" s="187">
        <v>2627</v>
      </c>
      <c r="H310" s="187">
        <v>449</v>
      </c>
      <c r="I310" s="187">
        <v>3076</v>
      </c>
      <c r="J310" s="186">
        <v>28.117515859522111</v>
      </c>
      <c r="K310" s="185" t="s">
        <v>11</v>
      </c>
      <c r="L310" s="185"/>
      <c r="M310" s="187">
        <v>0</v>
      </c>
      <c r="N310" s="186">
        <v>0</v>
      </c>
      <c r="O310" s="185" t="s">
        <v>11</v>
      </c>
      <c r="P310" s="188"/>
      <c r="Q310" s="187">
        <v>3076</v>
      </c>
      <c r="R310" s="186">
        <v>28.117515859522111</v>
      </c>
      <c r="S310" s="185" t="s">
        <v>11</v>
      </c>
      <c r="T310" s="177"/>
    </row>
    <row r="311" spans="2:20" s="176" customFormat="1" x14ac:dyDescent="0.2">
      <c r="B311" s="190" t="s">
        <v>925</v>
      </c>
      <c r="C311" s="191" t="s">
        <v>236</v>
      </c>
      <c r="D311" s="457" t="str">
        <f>VLOOKUP(C311,'201617'!$B$26:$C$351,2,0)</f>
        <v>L</v>
      </c>
      <c r="E311" s="188">
        <v>100.319</v>
      </c>
      <c r="F311" s="188"/>
      <c r="G311" s="187">
        <v>774</v>
      </c>
      <c r="H311" s="187">
        <v>200</v>
      </c>
      <c r="I311" s="187">
        <v>974</v>
      </c>
      <c r="J311" s="186">
        <v>9.7090282000418657</v>
      </c>
      <c r="K311" s="185" t="s">
        <v>11</v>
      </c>
      <c r="L311" s="185"/>
      <c r="M311" s="187">
        <v>88</v>
      </c>
      <c r="N311" s="186">
        <v>0.87720172649248895</v>
      </c>
      <c r="O311" s="185" t="s">
        <v>11</v>
      </c>
      <c r="P311" s="188"/>
      <c r="Q311" s="187">
        <v>1062</v>
      </c>
      <c r="R311" s="186">
        <v>10.586229926534354</v>
      </c>
      <c r="S311" s="185" t="s">
        <v>11</v>
      </c>
      <c r="T311" s="177"/>
    </row>
    <row r="312" spans="2:20" s="176" customFormat="1" x14ac:dyDescent="0.2">
      <c r="B312" s="190" t="s">
        <v>926</v>
      </c>
      <c r="C312" s="191" t="s">
        <v>237</v>
      </c>
      <c r="D312" s="457" t="str">
        <f>VLOOKUP(C312,'201617'!$B$26:$C$351,2,0)</f>
        <v>L</v>
      </c>
      <c r="E312" s="188">
        <v>132.19499999999999</v>
      </c>
      <c r="F312" s="188"/>
      <c r="G312" s="187">
        <v>198</v>
      </c>
      <c r="H312" s="187">
        <v>141</v>
      </c>
      <c r="I312" s="187">
        <v>339</v>
      </c>
      <c r="J312" s="186">
        <v>2.5643935095881085</v>
      </c>
      <c r="K312" s="185" t="s">
        <v>11</v>
      </c>
      <c r="L312" s="185"/>
      <c r="M312" s="187">
        <v>5</v>
      </c>
      <c r="N312" s="186">
        <v>3.7822913120768561E-2</v>
      </c>
      <c r="O312" s="185" t="s">
        <v>11</v>
      </c>
      <c r="P312" s="188"/>
      <c r="Q312" s="187">
        <v>344</v>
      </c>
      <c r="R312" s="186">
        <v>2.6022164227088771</v>
      </c>
      <c r="S312" s="185" t="s">
        <v>11</v>
      </c>
      <c r="T312" s="177"/>
    </row>
    <row r="313" spans="2:20" s="176" customFormat="1" x14ac:dyDescent="0.2">
      <c r="B313" s="190" t="s">
        <v>747</v>
      </c>
      <c r="C313" s="189" t="s">
        <v>59</v>
      </c>
      <c r="D313" s="467" t="str">
        <f>VLOOKUP(C313,'201617'!$B$26:$C$351,2,0)</f>
        <v>NW</v>
      </c>
      <c r="E313" s="188">
        <v>86.965999999999994</v>
      </c>
      <c r="F313" s="188"/>
      <c r="G313" s="187">
        <v>247</v>
      </c>
      <c r="H313" s="187">
        <v>451</v>
      </c>
      <c r="I313" s="187">
        <v>698</v>
      </c>
      <c r="J313" s="186">
        <v>8.026125152358393</v>
      </c>
      <c r="K313" s="185" t="s">
        <v>11</v>
      </c>
      <c r="L313" s="188"/>
      <c r="M313" s="187">
        <v>0</v>
      </c>
      <c r="N313" s="186">
        <v>0</v>
      </c>
      <c r="O313" s="185" t="s">
        <v>11</v>
      </c>
      <c r="P313" s="188"/>
      <c r="Q313" s="187">
        <v>698</v>
      </c>
      <c r="R313" s="186">
        <v>8.026125152358393</v>
      </c>
      <c r="S313" s="185" t="s">
        <v>11</v>
      </c>
      <c r="T313" s="177"/>
    </row>
    <row r="314" spans="2:20" s="176" customFormat="1" x14ac:dyDescent="0.2">
      <c r="B314" s="190" t="s">
        <v>841</v>
      </c>
      <c r="C314" s="191" t="s">
        <v>153</v>
      </c>
      <c r="D314" s="457" t="str">
        <f>VLOOKUP(C314,'201617'!$B$26:$C$351,2,0)</f>
        <v>WM</v>
      </c>
      <c r="E314" s="188">
        <v>59.491999999999997</v>
      </c>
      <c r="F314" s="188"/>
      <c r="G314" s="187">
        <v>45</v>
      </c>
      <c r="H314" s="187">
        <v>13</v>
      </c>
      <c r="I314" s="187">
        <v>58</v>
      </c>
      <c r="J314" s="186">
        <v>0.97492099778121433</v>
      </c>
      <c r="K314" s="185" t="s">
        <v>11</v>
      </c>
      <c r="L314" s="185"/>
      <c r="M314" s="187">
        <v>78</v>
      </c>
      <c r="N314" s="186">
        <v>1.3111006521885296</v>
      </c>
      <c r="O314" s="185" t="s">
        <v>11</v>
      </c>
      <c r="P314" s="188"/>
      <c r="Q314" s="187">
        <v>136</v>
      </c>
      <c r="R314" s="186">
        <v>2.2860216499697441</v>
      </c>
      <c r="S314" s="185" t="s">
        <v>11</v>
      </c>
      <c r="T314" s="177"/>
    </row>
    <row r="315" spans="2:20" s="176" customFormat="1" x14ac:dyDescent="0.2">
      <c r="B315" s="190" t="s">
        <v>891</v>
      </c>
      <c r="C315" s="191" t="s">
        <v>202</v>
      </c>
      <c r="D315" s="457" t="str">
        <f>VLOOKUP(C315,'201617'!$B$26:$C$351,2,0)</f>
        <v>EE</v>
      </c>
      <c r="E315" s="188">
        <v>37.835999999999999</v>
      </c>
      <c r="F315" s="188"/>
      <c r="G315" s="187">
        <v>103</v>
      </c>
      <c r="H315" s="187">
        <v>59</v>
      </c>
      <c r="I315" s="187">
        <v>162</v>
      </c>
      <c r="J315" s="186">
        <v>4.2816365366317797</v>
      </c>
      <c r="K315" s="185" t="s">
        <v>11</v>
      </c>
      <c r="L315" s="185"/>
      <c r="M315" s="187">
        <v>17</v>
      </c>
      <c r="N315" s="186">
        <v>0.4493075377946929</v>
      </c>
      <c r="O315" s="185" t="s">
        <v>11</v>
      </c>
      <c r="P315" s="188"/>
      <c r="Q315" s="187">
        <v>179</v>
      </c>
      <c r="R315" s="186">
        <v>4.7309440744264721</v>
      </c>
      <c r="S315" s="185" t="s">
        <v>11</v>
      </c>
      <c r="T315" s="177"/>
    </row>
    <row r="316" spans="2:20" s="176" customFormat="1" x14ac:dyDescent="0.2">
      <c r="B316" s="190" t="s">
        <v>892</v>
      </c>
      <c r="C316" s="189" t="s">
        <v>203</v>
      </c>
      <c r="D316" s="467" t="str">
        <f>VLOOKUP(C316,'201617'!$B$26:$C$351,2,0)</f>
        <v>EE</v>
      </c>
      <c r="E316" s="188">
        <v>51.405999999999999</v>
      </c>
      <c r="F316" s="188"/>
      <c r="G316" s="187">
        <v>80</v>
      </c>
      <c r="H316" s="187">
        <v>215</v>
      </c>
      <c r="I316" s="187">
        <v>295</v>
      </c>
      <c r="J316" s="186">
        <v>5.7386297319379063</v>
      </c>
      <c r="K316" s="185" t="s">
        <v>11</v>
      </c>
      <c r="L316" s="185"/>
      <c r="M316" s="187">
        <v>27</v>
      </c>
      <c r="N316" s="186">
        <v>0.52523051783838459</v>
      </c>
      <c r="O316" s="185" t="s">
        <v>11</v>
      </c>
      <c r="P316" s="188"/>
      <c r="Q316" s="187">
        <v>322</v>
      </c>
      <c r="R316" s="186">
        <v>6.2638602497762905</v>
      </c>
      <c r="S316" s="185" t="s">
        <v>11</v>
      </c>
      <c r="T316" s="177"/>
    </row>
    <row r="317" spans="2:20" s="176" customFormat="1" x14ac:dyDescent="0.2">
      <c r="B317" s="190" t="s">
        <v>986</v>
      </c>
      <c r="C317" s="191" t="s">
        <v>297</v>
      </c>
      <c r="D317" s="457" t="str">
        <f>VLOOKUP(C317,'201617'!$B$26:$C$351,2,0)</f>
        <v>SE</v>
      </c>
      <c r="E317" s="188">
        <v>49.835000000000001</v>
      </c>
      <c r="F317" s="188"/>
      <c r="G317" s="187">
        <v>353</v>
      </c>
      <c r="H317" s="187">
        <v>187</v>
      </c>
      <c r="I317" s="187">
        <v>540</v>
      </c>
      <c r="J317" s="186">
        <v>10.835758001404635</v>
      </c>
      <c r="K317" s="185" t="s">
        <v>11</v>
      </c>
      <c r="L317" s="185"/>
      <c r="M317" s="187">
        <v>2</v>
      </c>
      <c r="N317" s="186">
        <v>4.0132437042239393E-2</v>
      </c>
      <c r="O317" s="185" t="s">
        <v>11</v>
      </c>
      <c r="P317" s="188"/>
      <c r="Q317" s="187">
        <v>542</v>
      </c>
      <c r="R317" s="186">
        <v>10.875890438446875</v>
      </c>
      <c r="S317" s="185" t="s">
        <v>11</v>
      </c>
      <c r="T317" s="177"/>
    </row>
    <row r="318" spans="2:20" s="176" customFormat="1" x14ac:dyDescent="0.2">
      <c r="B318" s="190" t="s">
        <v>987</v>
      </c>
      <c r="C318" s="189" t="s">
        <v>298</v>
      </c>
      <c r="D318" s="467" t="str">
        <f>VLOOKUP(C318,'201617'!$B$26:$C$351,2,0)</f>
        <v>SE</v>
      </c>
      <c r="E318" s="188">
        <v>64.355000000000004</v>
      </c>
      <c r="F318" s="188"/>
      <c r="G318" s="187">
        <v>511</v>
      </c>
      <c r="H318" s="187">
        <v>184</v>
      </c>
      <c r="I318" s="187">
        <v>695</v>
      </c>
      <c r="J318" s="186">
        <v>10.799471680522103</v>
      </c>
      <c r="K318" s="185" t="s">
        <v>11</v>
      </c>
      <c r="L318" s="185"/>
      <c r="M318" s="187">
        <v>39</v>
      </c>
      <c r="N318" s="186">
        <v>0.60601351876311083</v>
      </c>
      <c r="O318" s="185" t="s">
        <v>11</v>
      </c>
      <c r="P318" s="188"/>
      <c r="Q318" s="187">
        <v>734</v>
      </c>
      <c r="R318" s="186">
        <v>11.405485199285215</v>
      </c>
      <c r="S318" s="185" t="s">
        <v>11</v>
      </c>
      <c r="T318" s="177"/>
    </row>
    <row r="319" spans="2:20" s="176" customFormat="1" x14ac:dyDescent="0.2">
      <c r="B319" s="190" t="s">
        <v>813</v>
      </c>
      <c r="C319" s="191" t="s">
        <v>125</v>
      </c>
      <c r="D319" s="457" t="str">
        <f>VLOOKUP(C319,'201617'!$B$26:$C$351,2,0)</f>
        <v>EM</v>
      </c>
      <c r="E319" s="188">
        <v>32.601999999999997</v>
      </c>
      <c r="F319" s="188"/>
      <c r="G319" s="187">
        <v>39</v>
      </c>
      <c r="H319" s="187">
        <v>153</v>
      </c>
      <c r="I319" s="187">
        <v>192</v>
      </c>
      <c r="J319" s="186">
        <v>5.8892092509661991</v>
      </c>
      <c r="K319" s="185" t="s">
        <v>11</v>
      </c>
      <c r="L319" s="185"/>
      <c r="M319" s="187">
        <v>16</v>
      </c>
      <c r="N319" s="186">
        <v>0.49076743758051661</v>
      </c>
      <c r="O319" s="185" t="s">
        <v>11</v>
      </c>
      <c r="P319" s="188"/>
      <c r="Q319" s="187">
        <v>208</v>
      </c>
      <c r="R319" s="186">
        <v>6.3799766885467157</v>
      </c>
      <c r="S319" s="185" t="s">
        <v>11</v>
      </c>
      <c r="T319" s="177"/>
    </row>
    <row r="320" spans="2:20" s="176" customFormat="1" x14ac:dyDescent="0.2">
      <c r="B320" s="190" t="s">
        <v>1039</v>
      </c>
      <c r="C320" s="191" t="s">
        <v>204</v>
      </c>
      <c r="D320" s="457" t="str">
        <f>VLOOKUP(C320,'201617'!$B$26:$C$351,2,0)</f>
        <v>EE</v>
      </c>
      <c r="E320" s="188">
        <v>44.597999999999999</v>
      </c>
      <c r="F320" s="188"/>
      <c r="G320" s="187">
        <v>206</v>
      </c>
      <c r="H320" s="187">
        <v>56</v>
      </c>
      <c r="I320" s="187">
        <v>262</v>
      </c>
      <c r="J320" s="186">
        <v>5.8747029014754029</v>
      </c>
      <c r="K320" s="185" t="s">
        <v>11</v>
      </c>
      <c r="L320" s="185"/>
      <c r="M320" s="187">
        <v>0</v>
      </c>
      <c r="N320" s="186">
        <v>0</v>
      </c>
      <c r="O320" s="185" t="s">
        <v>11</v>
      </c>
      <c r="P320" s="188"/>
      <c r="Q320" s="187">
        <v>262</v>
      </c>
      <c r="R320" s="186">
        <v>5.8747029014754029</v>
      </c>
      <c r="S320" s="185" t="s">
        <v>11</v>
      </c>
      <c r="T320" s="177"/>
    </row>
    <row r="321" spans="2:20" s="176" customFormat="1" x14ac:dyDescent="0.2">
      <c r="B321" s="190" t="s">
        <v>988</v>
      </c>
      <c r="C321" s="191" t="s">
        <v>299</v>
      </c>
      <c r="D321" s="457" t="str">
        <f>VLOOKUP(C321,'201617'!$B$26:$C$351,2,0)</f>
        <v>SE</v>
      </c>
      <c r="E321" s="188">
        <v>63.301000000000002</v>
      </c>
      <c r="F321" s="188"/>
      <c r="G321" s="187">
        <v>297</v>
      </c>
      <c r="H321" s="187">
        <v>154</v>
      </c>
      <c r="I321" s="187">
        <v>451</v>
      </c>
      <c r="J321" s="186">
        <v>7.1246899733021589</v>
      </c>
      <c r="K321" s="185" t="s">
        <v>11</v>
      </c>
      <c r="L321" s="188"/>
      <c r="M321" s="187">
        <v>10</v>
      </c>
      <c r="N321" s="186">
        <v>0.15797538743463768</v>
      </c>
      <c r="O321" s="185" t="s">
        <v>11</v>
      </c>
      <c r="P321" s="188"/>
      <c r="Q321" s="187">
        <v>461</v>
      </c>
      <c r="R321" s="186">
        <v>7.2826653607367966</v>
      </c>
      <c r="S321" s="185" t="s">
        <v>11</v>
      </c>
      <c r="T321" s="177"/>
    </row>
    <row r="322" spans="2:20" s="176" customFormat="1" x14ac:dyDescent="0.2">
      <c r="B322" s="190" t="s">
        <v>1028</v>
      </c>
      <c r="C322" s="191" t="s">
        <v>340</v>
      </c>
      <c r="D322" s="457" t="str">
        <f>VLOOKUP(C322,'201617'!$B$26:$C$351,2,0)</f>
        <v>SW</v>
      </c>
      <c r="E322" s="188">
        <v>23.323</v>
      </c>
      <c r="F322" s="188"/>
      <c r="G322" s="187">
        <v>60</v>
      </c>
      <c r="H322" s="187">
        <v>201</v>
      </c>
      <c r="I322" s="187">
        <v>261</v>
      </c>
      <c r="J322" s="186">
        <v>11.190670153925309</v>
      </c>
      <c r="K322" s="185" t="s">
        <v>11</v>
      </c>
      <c r="L322" s="185"/>
      <c r="M322" s="187">
        <v>3</v>
      </c>
      <c r="N322" s="186">
        <v>0.12862839257385414</v>
      </c>
      <c r="O322" s="185" t="s">
        <v>11</v>
      </c>
      <c r="P322" s="188"/>
      <c r="Q322" s="187">
        <v>264</v>
      </c>
      <c r="R322" s="186">
        <v>11.319298546499164</v>
      </c>
      <c r="S322" s="185" t="s">
        <v>11</v>
      </c>
      <c r="T322" s="177"/>
    </row>
    <row r="323" spans="2:20" s="176" customFormat="1" x14ac:dyDescent="0.2">
      <c r="B323" s="190" t="s">
        <v>1029</v>
      </c>
      <c r="C323" s="189" t="s">
        <v>341</v>
      </c>
      <c r="D323" s="467" t="str">
        <f>VLOOKUP(C323,'201617'!$B$26:$C$351,2,0)</f>
        <v>SW</v>
      </c>
      <c r="E323" s="188">
        <v>45.006999999999998</v>
      </c>
      <c r="F323" s="188"/>
      <c r="G323" s="187">
        <v>209</v>
      </c>
      <c r="H323" s="187">
        <v>43</v>
      </c>
      <c r="I323" s="187">
        <v>252</v>
      </c>
      <c r="J323" s="186">
        <v>5.5991290243739869</v>
      </c>
      <c r="K323" s="185" t="s">
        <v>11</v>
      </c>
      <c r="L323" s="185"/>
      <c r="M323" s="187">
        <v>39</v>
      </c>
      <c r="N323" s="186">
        <v>0.86653187281978361</v>
      </c>
      <c r="O323" s="185" t="s">
        <v>11</v>
      </c>
      <c r="P323" s="188"/>
      <c r="Q323" s="187">
        <v>291</v>
      </c>
      <c r="R323" s="186">
        <v>6.4656608971937706</v>
      </c>
      <c r="S323" s="185" t="s">
        <v>11</v>
      </c>
      <c r="T323" s="177"/>
    </row>
    <row r="324" spans="2:20" s="176" customFormat="1" x14ac:dyDescent="0.2">
      <c r="B324" s="190" t="s">
        <v>748</v>
      </c>
      <c r="C324" s="191" t="s">
        <v>60</v>
      </c>
      <c r="D324" s="457" t="str">
        <f>VLOOKUP(C324,'201617'!$B$26:$C$351,2,0)</f>
        <v>NW</v>
      </c>
      <c r="E324" s="188">
        <v>45.735999999999997</v>
      </c>
      <c r="F324" s="188"/>
      <c r="G324" s="187">
        <v>16</v>
      </c>
      <c r="H324" s="187">
        <v>5</v>
      </c>
      <c r="I324" s="187">
        <v>21</v>
      </c>
      <c r="J324" s="186">
        <v>0.4591569004722757</v>
      </c>
      <c r="K324" s="185" t="s">
        <v>11</v>
      </c>
      <c r="L324" s="185"/>
      <c r="M324" s="187">
        <v>7</v>
      </c>
      <c r="N324" s="186">
        <v>0.15305230015742524</v>
      </c>
      <c r="O324" s="185" t="s">
        <v>11</v>
      </c>
      <c r="P324" s="188"/>
      <c r="Q324" s="187">
        <v>28</v>
      </c>
      <c r="R324" s="186">
        <v>0.61220920062970097</v>
      </c>
      <c r="S324" s="185" t="s">
        <v>11</v>
      </c>
      <c r="T324" s="177"/>
    </row>
    <row r="325" spans="2:20" s="176" customFormat="1" x14ac:dyDescent="0.2">
      <c r="B325" s="190" t="s">
        <v>814</v>
      </c>
      <c r="C325" s="189" t="s">
        <v>126</v>
      </c>
      <c r="D325" s="467" t="str">
        <f>VLOOKUP(C325,'201617'!$B$26:$C$351,2,0)</f>
        <v>EM</v>
      </c>
      <c r="E325" s="188">
        <v>39.131</v>
      </c>
      <c r="F325" s="188"/>
      <c r="G325" s="187">
        <v>74</v>
      </c>
      <c r="H325" s="187">
        <v>45</v>
      </c>
      <c r="I325" s="187">
        <v>119</v>
      </c>
      <c r="J325" s="186">
        <v>3.0410671845851116</v>
      </c>
      <c r="K325" s="185" t="s">
        <v>11</v>
      </c>
      <c r="L325" s="185"/>
      <c r="M325" s="187">
        <v>50</v>
      </c>
      <c r="N325" s="186">
        <v>1.2777593212542486</v>
      </c>
      <c r="O325" s="185" t="s">
        <v>11</v>
      </c>
      <c r="P325" s="188"/>
      <c r="Q325" s="187">
        <v>169</v>
      </c>
      <c r="R325" s="186">
        <v>4.3188265058393602</v>
      </c>
      <c r="S325" s="185" t="s">
        <v>11</v>
      </c>
      <c r="T325" s="177"/>
    </row>
    <row r="326" spans="2:20" s="176" customFormat="1" x14ac:dyDescent="0.2">
      <c r="B326" s="190" t="s">
        <v>989</v>
      </c>
      <c r="C326" s="191" t="s">
        <v>300</v>
      </c>
      <c r="D326" s="457" t="str">
        <f>VLOOKUP(C326,'201617'!$B$26:$C$351,2,0)</f>
        <v>SE</v>
      </c>
      <c r="E326" s="188">
        <v>44.941000000000003</v>
      </c>
      <c r="F326" s="188"/>
      <c r="G326" s="187">
        <v>249</v>
      </c>
      <c r="H326" s="187">
        <v>165</v>
      </c>
      <c r="I326" s="187">
        <v>414</v>
      </c>
      <c r="J326" s="186">
        <v>9.2120780578981325</v>
      </c>
      <c r="K326" s="185" t="s">
        <v>11</v>
      </c>
      <c r="L326" s="185"/>
      <c r="M326" s="187">
        <v>0</v>
      </c>
      <c r="N326" s="186">
        <v>0</v>
      </c>
      <c r="O326" s="185" t="s">
        <v>11</v>
      </c>
      <c r="P326" s="188"/>
      <c r="Q326" s="187">
        <v>414</v>
      </c>
      <c r="R326" s="186">
        <v>9.2120780578981325</v>
      </c>
      <c r="S326" s="185" t="s">
        <v>11</v>
      </c>
      <c r="T326" s="177"/>
    </row>
    <row r="327" spans="2:20" s="176" customFormat="1" x14ac:dyDescent="0.2">
      <c r="B327" s="202" t="s">
        <v>1030</v>
      </c>
      <c r="C327" s="191" t="s">
        <v>342</v>
      </c>
      <c r="D327" s="457" t="str">
        <f>VLOOKUP(C327,'201617'!$B$26:$C$351,2,0)</f>
        <v>SW</v>
      </c>
      <c r="E327" s="201">
        <v>15.657</v>
      </c>
      <c r="F327" s="201"/>
      <c r="G327" s="200">
        <v>10</v>
      </c>
      <c r="H327" s="200">
        <v>30</v>
      </c>
      <c r="I327" s="200">
        <v>40</v>
      </c>
      <c r="J327" s="199">
        <v>2.5547678354729513</v>
      </c>
      <c r="K327" s="198" t="s">
        <v>11</v>
      </c>
      <c r="L327" s="198"/>
      <c r="M327" s="200">
        <v>57</v>
      </c>
      <c r="N327" s="199">
        <v>3.6405441655489557</v>
      </c>
      <c r="O327" s="198" t="s">
        <v>11</v>
      </c>
      <c r="P327" s="201"/>
      <c r="Q327" s="200">
        <v>97</v>
      </c>
      <c r="R327" s="199">
        <v>6.1953120010219074</v>
      </c>
      <c r="S327" s="198" t="s">
        <v>11</v>
      </c>
      <c r="T327" s="177"/>
    </row>
    <row r="328" spans="2:20" s="176" customFormat="1" x14ac:dyDescent="0.2">
      <c r="B328" s="190" t="s">
        <v>927</v>
      </c>
      <c r="C328" s="191" t="s">
        <v>238</v>
      </c>
      <c r="D328" s="457" t="str">
        <f>VLOOKUP(C328,'201617'!$B$26:$C$351,2,0)</f>
        <v>L</v>
      </c>
      <c r="E328" s="188">
        <v>108.785</v>
      </c>
      <c r="F328" s="188"/>
      <c r="G328" s="187">
        <v>368</v>
      </c>
      <c r="H328" s="187">
        <v>121</v>
      </c>
      <c r="I328" s="187">
        <v>489</v>
      </c>
      <c r="J328" s="186">
        <v>4.4951050236705425</v>
      </c>
      <c r="K328" s="185" t="s">
        <v>11</v>
      </c>
      <c r="L328" s="185"/>
      <c r="M328" s="187">
        <v>9</v>
      </c>
      <c r="N328" s="186">
        <v>8.2731994300684841E-2</v>
      </c>
      <c r="O328" s="185" t="s">
        <v>11</v>
      </c>
      <c r="P328" s="188"/>
      <c r="Q328" s="187">
        <v>498</v>
      </c>
      <c r="R328" s="186">
        <v>4.5778370179712278</v>
      </c>
      <c r="S328" s="185" t="s">
        <v>11</v>
      </c>
      <c r="T328" s="177"/>
    </row>
    <row r="329" spans="2:20" s="176" customFormat="1" x14ac:dyDescent="0.2">
      <c r="B329" s="190" t="s">
        <v>1031</v>
      </c>
      <c r="C329" s="189" t="s">
        <v>343</v>
      </c>
      <c r="D329" s="467" t="str">
        <f>VLOOKUP(C329,'201617'!$B$26:$C$351,2,0)</f>
        <v>SW</v>
      </c>
      <c r="E329" s="188">
        <v>28.776</v>
      </c>
      <c r="F329" s="188"/>
      <c r="G329" s="187">
        <v>71</v>
      </c>
      <c r="H329" s="187">
        <v>66</v>
      </c>
      <c r="I329" s="187">
        <v>137</v>
      </c>
      <c r="J329" s="186">
        <v>4.7609118710036142</v>
      </c>
      <c r="K329" s="185" t="s">
        <v>11</v>
      </c>
      <c r="L329" s="185"/>
      <c r="M329" s="187">
        <v>92</v>
      </c>
      <c r="N329" s="186">
        <v>3.1971087016958575</v>
      </c>
      <c r="O329" s="185" t="s">
        <v>11</v>
      </c>
      <c r="P329" s="188"/>
      <c r="Q329" s="187">
        <v>229</v>
      </c>
      <c r="R329" s="186">
        <v>7.9580205726994722</v>
      </c>
      <c r="S329" s="185" t="s">
        <v>11</v>
      </c>
      <c r="T329" s="177"/>
    </row>
    <row r="330" spans="2:20" s="176" customFormat="1" x14ac:dyDescent="0.2">
      <c r="B330" s="190" t="s">
        <v>749</v>
      </c>
      <c r="C330" s="191" t="s">
        <v>61</v>
      </c>
      <c r="D330" s="457" t="str">
        <f>VLOOKUP(C330,'201617'!$B$26:$C$351,2,0)</f>
        <v>NW</v>
      </c>
      <c r="E330" s="188">
        <v>138.26900000000001</v>
      </c>
      <c r="F330" s="188"/>
      <c r="G330" s="187">
        <v>1825</v>
      </c>
      <c r="H330" s="187">
        <v>948</v>
      </c>
      <c r="I330" s="187">
        <v>2773</v>
      </c>
      <c r="J330" s="186">
        <v>20.055109966803837</v>
      </c>
      <c r="K330" s="185" t="s">
        <v>11</v>
      </c>
      <c r="L330" s="185"/>
      <c r="M330" s="187">
        <v>4</v>
      </c>
      <c r="N330" s="186">
        <v>2.892911643246136E-2</v>
      </c>
      <c r="O330" s="185" t="s">
        <v>11</v>
      </c>
      <c r="P330" s="188"/>
      <c r="Q330" s="187">
        <v>2777</v>
      </c>
      <c r="R330" s="186">
        <v>20.084039083236298</v>
      </c>
      <c r="S330" s="185" t="s">
        <v>11</v>
      </c>
      <c r="T330" s="177"/>
    </row>
    <row r="331" spans="2:20" s="176" customFormat="1" x14ac:dyDescent="0.2">
      <c r="B331" s="190" t="s">
        <v>1032</v>
      </c>
      <c r="C331" s="189" t="s">
        <v>344</v>
      </c>
      <c r="D331" s="467" t="str">
        <f>VLOOKUP(C331,'201617'!$B$26:$C$351,2,0)</f>
        <v>SW</v>
      </c>
      <c r="E331" s="188">
        <v>199.20400000000001</v>
      </c>
      <c r="F331" s="188"/>
      <c r="G331" s="187">
        <v>163</v>
      </c>
      <c r="H331" s="187">
        <v>969</v>
      </c>
      <c r="I331" s="187">
        <v>1132</v>
      </c>
      <c r="J331" s="186">
        <v>5.6826168149233949</v>
      </c>
      <c r="K331" s="185" t="s">
        <v>11</v>
      </c>
      <c r="L331" s="188"/>
      <c r="M331" s="187">
        <v>2</v>
      </c>
      <c r="N331" s="186">
        <v>1.0039959036967128E-2</v>
      </c>
      <c r="O331" s="185" t="s">
        <v>11</v>
      </c>
      <c r="P331" s="188"/>
      <c r="Q331" s="187">
        <v>1134</v>
      </c>
      <c r="R331" s="186">
        <v>5.692656773960362</v>
      </c>
      <c r="S331" s="185" t="s">
        <v>11</v>
      </c>
      <c r="T331" s="177"/>
    </row>
    <row r="332" spans="2:20" s="176" customFormat="1" x14ac:dyDescent="0.2">
      <c r="B332" s="190" t="s">
        <v>990</v>
      </c>
      <c r="C332" s="189" t="s">
        <v>301</v>
      </c>
      <c r="D332" s="467" t="str">
        <f>VLOOKUP(C332,'201617'!$B$26:$C$351,2,0)</f>
        <v>SE</v>
      </c>
      <c r="E332" s="188">
        <v>47.683999999999997</v>
      </c>
      <c r="F332" s="188"/>
      <c r="G332" s="187">
        <v>12</v>
      </c>
      <c r="H332" s="187">
        <v>59</v>
      </c>
      <c r="I332" s="187">
        <v>71</v>
      </c>
      <c r="J332" s="186">
        <v>1.4889690462209546</v>
      </c>
      <c r="K332" s="185" t="s">
        <v>11</v>
      </c>
      <c r="L332" s="185"/>
      <c r="M332" s="187">
        <v>3</v>
      </c>
      <c r="N332" s="186">
        <v>6.2914185051589633E-2</v>
      </c>
      <c r="O332" s="185" t="s">
        <v>11</v>
      </c>
      <c r="P332" s="188"/>
      <c r="Q332" s="187">
        <v>74</v>
      </c>
      <c r="R332" s="186">
        <v>1.5518832312725444</v>
      </c>
      <c r="S332" s="185" t="s">
        <v>11</v>
      </c>
      <c r="T332" s="177"/>
    </row>
    <row r="333" spans="2:20" s="176" customFormat="1" x14ac:dyDescent="0.2">
      <c r="B333" s="197" t="s">
        <v>991</v>
      </c>
      <c r="C333" s="196" t="s">
        <v>302</v>
      </c>
      <c r="D333" s="470" t="str">
        <f>VLOOKUP(C333,'201617'!$B$26:$C$351,2,0)</f>
        <v>SE</v>
      </c>
      <c r="E333" s="195">
        <v>59.604999999999997</v>
      </c>
      <c r="F333" s="195"/>
      <c r="G333" s="194">
        <v>428</v>
      </c>
      <c r="H333" s="194">
        <v>452</v>
      </c>
      <c r="I333" s="194">
        <v>880</v>
      </c>
      <c r="J333" s="193">
        <v>14.763862092106368</v>
      </c>
      <c r="K333" s="192">
        <v>3</v>
      </c>
      <c r="L333" s="195"/>
      <c r="M333" s="194">
        <v>186</v>
      </c>
      <c r="N333" s="193">
        <v>3.1205435785588458</v>
      </c>
      <c r="O333" s="192">
        <v>3</v>
      </c>
      <c r="P333" s="195"/>
      <c r="Q333" s="194">
        <v>1066</v>
      </c>
      <c r="R333" s="193">
        <v>17.884405670665213</v>
      </c>
      <c r="S333" s="192">
        <v>3</v>
      </c>
      <c r="T333" s="177"/>
    </row>
    <row r="334" spans="2:20" s="176" customFormat="1" x14ac:dyDescent="0.2">
      <c r="B334" s="190" t="s">
        <v>750</v>
      </c>
      <c r="C334" s="191" t="s">
        <v>62</v>
      </c>
      <c r="D334" s="457" t="str">
        <f>VLOOKUP(C334,'201617'!$B$26:$C$351,2,0)</f>
        <v>NW</v>
      </c>
      <c r="E334" s="188">
        <v>141.834</v>
      </c>
      <c r="F334" s="188"/>
      <c r="G334" s="187">
        <v>251</v>
      </c>
      <c r="H334" s="187">
        <v>428</v>
      </c>
      <c r="I334" s="187">
        <v>679</v>
      </c>
      <c r="J334" s="186">
        <v>4.7872865462442009</v>
      </c>
      <c r="K334" s="185" t="s">
        <v>11</v>
      </c>
      <c r="L334" s="185"/>
      <c r="M334" s="187">
        <v>13</v>
      </c>
      <c r="N334" s="186">
        <v>9.1656443447974384E-2</v>
      </c>
      <c r="O334" s="185" t="s">
        <v>11</v>
      </c>
      <c r="P334" s="188"/>
      <c r="Q334" s="187">
        <v>692</v>
      </c>
      <c r="R334" s="186">
        <v>4.8789429896921757</v>
      </c>
      <c r="S334" s="185" t="s">
        <v>11</v>
      </c>
      <c r="T334" s="177"/>
    </row>
    <row r="335" spans="2:20" s="176" customFormat="1" x14ac:dyDescent="0.2">
      <c r="B335" s="190" t="s">
        <v>992</v>
      </c>
      <c r="C335" s="191" t="s">
        <v>303</v>
      </c>
      <c r="D335" s="457" t="str">
        <f>VLOOKUP(C335,'201617'!$B$26:$C$351,2,0)</f>
        <v>SE</v>
      </c>
      <c r="E335" s="188">
        <v>39.838999999999999</v>
      </c>
      <c r="F335" s="188"/>
      <c r="G335" s="187">
        <v>59</v>
      </c>
      <c r="H335" s="187">
        <v>0</v>
      </c>
      <c r="I335" s="187">
        <v>59</v>
      </c>
      <c r="J335" s="186">
        <v>1.4809608674916539</v>
      </c>
      <c r="K335" s="185" t="s">
        <v>11</v>
      </c>
      <c r="L335" s="185"/>
      <c r="M335" s="187">
        <v>123</v>
      </c>
      <c r="N335" s="186">
        <v>3.0874268932453126</v>
      </c>
      <c r="O335" s="185" t="s">
        <v>11</v>
      </c>
      <c r="P335" s="188"/>
      <c r="Q335" s="187">
        <v>182</v>
      </c>
      <c r="R335" s="186">
        <v>4.5683877607369663</v>
      </c>
      <c r="S335" s="185" t="s">
        <v>11</v>
      </c>
      <c r="T335" s="177"/>
    </row>
    <row r="336" spans="2:20" s="176" customFormat="1" x14ac:dyDescent="0.2">
      <c r="B336" s="190" t="s">
        <v>993</v>
      </c>
      <c r="C336" s="191" t="s">
        <v>304</v>
      </c>
      <c r="D336" s="457" t="str">
        <f>VLOOKUP(C336,'201617'!$B$26:$C$351,2,0)</f>
        <v>SE</v>
      </c>
      <c r="E336" s="188">
        <v>61.914000000000001</v>
      </c>
      <c r="F336" s="188"/>
      <c r="G336" s="187">
        <v>1</v>
      </c>
      <c r="H336" s="187">
        <v>91</v>
      </c>
      <c r="I336" s="187">
        <v>92</v>
      </c>
      <c r="J336" s="186">
        <v>1.4859320993636334</v>
      </c>
      <c r="K336" s="185" t="s">
        <v>11</v>
      </c>
      <c r="L336" s="188"/>
      <c r="M336" s="187">
        <v>22</v>
      </c>
      <c r="N336" s="186">
        <v>0.35533158897826017</v>
      </c>
      <c r="O336" s="185" t="s">
        <v>11</v>
      </c>
      <c r="P336" s="188"/>
      <c r="Q336" s="187">
        <v>114</v>
      </c>
      <c r="R336" s="186">
        <v>1.8412636883418936</v>
      </c>
      <c r="S336" s="185" t="s">
        <v>11</v>
      </c>
      <c r="T336" s="177"/>
    </row>
    <row r="337" spans="2:20" s="176" customFormat="1" x14ac:dyDescent="0.2">
      <c r="B337" s="190" t="s">
        <v>842</v>
      </c>
      <c r="C337" s="191" t="s">
        <v>154</v>
      </c>
      <c r="D337" s="457" t="str">
        <f>VLOOKUP(C337,'201617'!$B$26:$C$351,2,0)</f>
        <v>WM</v>
      </c>
      <c r="E337" s="188">
        <v>103.40900000000001</v>
      </c>
      <c r="F337" s="188"/>
      <c r="G337" s="187">
        <v>594</v>
      </c>
      <c r="H337" s="187">
        <v>2138</v>
      </c>
      <c r="I337" s="187">
        <v>2732</v>
      </c>
      <c r="J337" s="186">
        <v>26.419363885155061</v>
      </c>
      <c r="K337" s="185" t="s">
        <v>11</v>
      </c>
      <c r="L337" s="185"/>
      <c r="M337" s="187">
        <v>5</v>
      </c>
      <c r="N337" s="186">
        <v>4.8351690858629323E-2</v>
      </c>
      <c r="O337" s="185" t="s">
        <v>11</v>
      </c>
      <c r="P337" s="188"/>
      <c r="Q337" s="187">
        <v>2737</v>
      </c>
      <c r="R337" s="186">
        <v>26.467715576013692</v>
      </c>
      <c r="S337" s="185" t="s">
        <v>11</v>
      </c>
      <c r="T337" s="177"/>
    </row>
    <row r="338" spans="2:20" s="176" customFormat="1" x14ac:dyDescent="0.2">
      <c r="B338" s="190" t="s">
        <v>843</v>
      </c>
      <c r="C338" s="189" t="s">
        <v>155</v>
      </c>
      <c r="D338" s="467" t="str">
        <f>VLOOKUP(C338,'201617'!$B$26:$C$351,2,0)</f>
        <v>WM</v>
      </c>
      <c r="E338" s="188">
        <v>42.677999999999997</v>
      </c>
      <c r="F338" s="188"/>
      <c r="G338" s="187">
        <v>165</v>
      </c>
      <c r="H338" s="187">
        <v>417</v>
      </c>
      <c r="I338" s="187">
        <v>582</v>
      </c>
      <c r="J338" s="186">
        <v>13.637002671165472</v>
      </c>
      <c r="K338" s="185" t="s">
        <v>11</v>
      </c>
      <c r="L338" s="185"/>
      <c r="M338" s="187">
        <v>6</v>
      </c>
      <c r="N338" s="186">
        <v>0.14058765640376775</v>
      </c>
      <c r="O338" s="185" t="s">
        <v>11</v>
      </c>
      <c r="P338" s="188"/>
      <c r="Q338" s="187">
        <v>588</v>
      </c>
      <c r="R338" s="186">
        <v>13.777590327569241</v>
      </c>
      <c r="S338" s="185" t="s">
        <v>11</v>
      </c>
      <c r="T338" s="177"/>
    </row>
    <row r="339" spans="2:20" s="176" customFormat="1" x14ac:dyDescent="0.2">
      <c r="B339" s="190" t="s">
        <v>994</v>
      </c>
      <c r="C339" s="191" t="s">
        <v>305</v>
      </c>
      <c r="D339" s="457" t="str">
        <f>VLOOKUP(C339,'201617'!$B$26:$C$351,2,0)</f>
        <v>SE</v>
      </c>
      <c r="E339" s="188">
        <v>48.106999999999999</v>
      </c>
      <c r="F339" s="188"/>
      <c r="G339" s="187">
        <v>8</v>
      </c>
      <c r="H339" s="187">
        <v>81</v>
      </c>
      <c r="I339" s="187">
        <v>89</v>
      </c>
      <c r="J339" s="186">
        <v>1.8500426133410939</v>
      </c>
      <c r="K339" s="185" t="s">
        <v>11</v>
      </c>
      <c r="L339" s="185"/>
      <c r="M339" s="187">
        <v>1</v>
      </c>
      <c r="N339" s="186">
        <v>2.078699565551791E-2</v>
      </c>
      <c r="O339" s="185" t="s">
        <v>11</v>
      </c>
      <c r="P339" s="188"/>
      <c r="Q339" s="187">
        <v>90</v>
      </c>
      <c r="R339" s="186">
        <v>1.8708296089966117</v>
      </c>
      <c r="S339" s="185" t="s">
        <v>11</v>
      </c>
      <c r="T339" s="177"/>
    </row>
    <row r="340" spans="2:20" s="176" customFormat="1" x14ac:dyDescent="0.2">
      <c r="B340" s="190" t="s">
        <v>844</v>
      </c>
      <c r="C340" s="189" t="s">
        <v>156</v>
      </c>
      <c r="D340" s="467" t="str">
        <f>VLOOKUP(C340,'201617'!$B$26:$C$351,2,0)</f>
        <v>WM</v>
      </c>
      <c r="E340" s="188">
        <v>50.149000000000001</v>
      </c>
      <c r="F340" s="188"/>
      <c r="G340" s="187">
        <v>48</v>
      </c>
      <c r="H340" s="187">
        <v>164</v>
      </c>
      <c r="I340" s="187">
        <v>212</v>
      </c>
      <c r="J340" s="186">
        <v>4.2274023410237493</v>
      </c>
      <c r="K340" s="185" t="s">
        <v>11</v>
      </c>
      <c r="L340" s="185"/>
      <c r="M340" s="187">
        <v>37</v>
      </c>
      <c r="N340" s="186">
        <v>0.73780135197112606</v>
      </c>
      <c r="O340" s="185" t="s">
        <v>11</v>
      </c>
      <c r="P340" s="188"/>
      <c r="Q340" s="187">
        <v>249</v>
      </c>
      <c r="R340" s="186">
        <v>4.9652036929948755</v>
      </c>
      <c r="S340" s="185" t="s">
        <v>11</v>
      </c>
      <c r="T340" s="177"/>
    </row>
    <row r="341" spans="2:20" s="176" customFormat="1" x14ac:dyDescent="0.2">
      <c r="B341" s="190" t="s">
        <v>995</v>
      </c>
      <c r="C341" s="189" t="s">
        <v>306</v>
      </c>
      <c r="D341" s="467" t="str">
        <f>VLOOKUP(C341,'201617'!$B$26:$C$351,2,0)</f>
        <v>SE</v>
      </c>
      <c r="E341" s="188">
        <v>69.123000000000005</v>
      </c>
      <c r="F341" s="188"/>
      <c r="G341" s="187">
        <v>180</v>
      </c>
      <c r="H341" s="187">
        <v>96</v>
      </c>
      <c r="I341" s="187">
        <v>276</v>
      </c>
      <c r="J341" s="186">
        <v>3.992882253374419</v>
      </c>
      <c r="K341" s="185" t="s">
        <v>11</v>
      </c>
      <c r="L341" s="185"/>
      <c r="M341" s="187">
        <v>19</v>
      </c>
      <c r="N341" s="186">
        <v>0.27487232903664482</v>
      </c>
      <c r="O341" s="185" t="s">
        <v>11</v>
      </c>
      <c r="P341" s="188"/>
      <c r="Q341" s="187">
        <v>295</v>
      </c>
      <c r="R341" s="186">
        <v>4.2677545824110643</v>
      </c>
      <c r="S341" s="185" t="s">
        <v>11</v>
      </c>
      <c r="T341" s="177"/>
    </row>
    <row r="342" spans="2:20" s="176" customFormat="1" x14ac:dyDescent="0.2">
      <c r="B342" s="190" t="s">
        <v>751</v>
      </c>
      <c r="C342" s="191" t="s">
        <v>63</v>
      </c>
      <c r="D342" s="457" t="str">
        <f>VLOOKUP(C342,'201617'!$B$26:$C$351,2,0)</f>
        <v>NW</v>
      </c>
      <c r="E342" s="188">
        <v>47.73</v>
      </c>
      <c r="F342" s="188"/>
      <c r="G342" s="187">
        <v>123</v>
      </c>
      <c r="H342" s="187">
        <v>267</v>
      </c>
      <c r="I342" s="187">
        <v>390</v>
      </c>
      <c r="J342" s="186">
        <v>8.1709616593337522</v>
      </c>
      <c r="K342" s="185" t="s">
        <v>11</v>
      </c>
      <c r="L342" s="185"/>
      <c r="M342" s="187">
        <v>2</v>
      </c>
      <c r="N342" s="186">
        <v>4.1902367483762838E-2</v>
      </c>
      <c r="O342" s="185" t="s">
        <v>11</v>
      </c>
      <c r="P342" s="188"/>
      <c r="Q342" s="187">
        <v>392</v>
      </c>
      <c r="R342" s="186">
        <v>8.212864026817515</v>
      </c>
      <c r="S342" s="185" t="s">
        <v>11</v>
      </c>
      <c r="T342" s="177"/>
    </row>
    <row r="343" spans="2:20" s="176" customFormat="1" x14ac:dyDescent="0.2">
      <c r="B343" s="190" t="s">
        <v>845</v>
      </c>
      <c r="C343" s="189" t="s">
        <v>157</v>
      </c>
      <c r="D343" s="467" t="str">
        <f>VLOOKUP(C343,'201617'!$B$26:$C$351,2,0)</f>
        <v>WM</v>
      </c>
      <c r="E343" s="188">
        <v>43.3</v>
      </c>
      <c r="F343" s="188"/>
      <c r="G343" s="187">
        <v>1451</v>
      </c>
      <c r="H343" s="187">
        <v>126</v>
      </c>
      <c r="I343" s="187">
        <v>1577</v>
      </c>
      <c r="J343" s="186">
        <v>36.42032332563511</v>
      </c>
      <c r="K343" s="185" t="s">
        <v>11</v>
      </c>
      <c r="L343" s="185"/>
      <c r="M343" s="187">
        <v>13</v>
      </c>
      <c r="N343" s="186">
        <v>0.30023094688221713</v>
      </c>
      <c r="O343" s="185" t="s">
        <v>11</v>
      </c>
      <c r="P343" s="188"/>
      <c r="Q343" s="187">
        <v>1590</v>
      </c>
      <c r="R343" s="186">
        <v>36.720554272517326</v>
      </c>
      <c r="S343" s="185" t="s">
        <v>11</v>
      </c>
      <c r="T343" s="177"/>
    </row>
    <row r="344" spans="2:20" s="176" customFormat="1" x14ac:dyDescent="0.2">
      <c r="B344" s="184" t="s">
        <v>773</v>
      </c>
      <c r="C344" s="183" t="s">
        <v>85</v>
      </c>
      <c r="D344" s="471" t="str">
        <f>VLOOKUP(C344,'201617'!$B$26:$C$351,2,0)</f>
        <v>YH</v>
      </c>
      <c r="E344" s="182">
        <v>84.885000000000005</v>
      </c>
      <c r="F344" s="181"/>
      <c r="G344" s="180">
        <v>205</v>
      </c>
      <c r="H344" s="180">
        <v>471</v>
      </c>
      <c r="I344" s="180">
        <v>676</v>
      </c>
      <c r="J344" s="179">
        <v>7.9637156152441531</v>
      </c>
      <c r="K344" s="178" t="s">
        <v>11</v>
      </c>
      <c r="L344" s="181"/>
      <c r="M344" s="180">
        <v>7</v>
      </c>
      <c r="N344" s="179">
        <v>8.2464510808741232E-2</v>
      </c>
      <c r="O344" s="178" t="s">
        <v>11</v>
      </c>
      <c r="P344" s="181"/>
      <c r="Q344" s="180">
        <v>683</v>
      </c>
      <c r="R344" s="179">
        <v>8.046180126052894</v>
      </c>
      <c r="S344" s="178" t="s">
        <v>11</v>
      </c>
      <c r="T344" s="177"/>
    </row>
    <row r="345" spans="2:20" s="153" customFormat="1" ht="13.5" customHeight="1" x14ac:dyDescent="0.25">
      <c r="B345" s="175" t="s">
        <v>1046</v>
      </c>
      <c r="C345" s="174"/>
      <c r="D345" s="174"/>
      <c r="E345" s="172"/>
      <c r="F345" s="172"/>
      <c r="G345" s="172"/>
      <c r="H345" s="172"/>
      <c r="I345" s="172"/>
      <c r="J345" s="172"/>
      <c r="K345" s="172"/>
      <c r="L345" s="172"/>
      <c r="M345" s="172"/>
      <c r="N345" s="172"/>
      <c r="O345" s="172"/>
      <c r="P345" s="172"/>
      <c r="Q345" s="155"/>
      <c r="R345" s="154"/>
      <c r="S345" s="154"/>
    </row>
    <row r="346" spans="2:20" s="154" customFormat="1" ht="13.5" customHeight="1" x14ac:dyDescent="0.25">
      <c r="B346" s="173" t="s">
        <v>1092</v>
      </c>
      <c r="C346" s="785" t="s">
        <v>1091</v>
      </c>
      <c r="D346" s="785"/>
      <c r="E346" s="785"/>
      <c r="F346" s="785"/>
      <c r="G346" s="785"/>
      <c r="H346" s="785"/>
      <c r="I346" s="785"/>
      <c r="J346" s="785"/>
      <c r="K346" s="785"/>
      <c r="L346" s="785"/>
      <c r="M346" s="785"/>
      <c r="N346" s="785"/>
      <c r="O346" s="785"/>
      <c r="P346" s="785"/>
      <c r="Q346" s="172"/>
      <c r="R346" s="172"/>
      <c r="S346" s="155"/>
    </row>
    <row r="347" spans="2:20" s="153" customFormat="1" ht="14.1" customHeight="1" x14ac:dyDescent="0.25">
      <c r="B347" s="171" t="s">
        <v>1071</v>
      </c>
      <c r="C347" s="96" t="s">
        <v>1090</v>
      </c>
      <c r="D347" s="96"/>
      <c r="E347" s="160"/>
      <c r="F347" s="160"/>
      <c r="G347" s="160"/>
      <c r="H347" s="160"/>
      <c r="I347" s="160"/>
      <c r="J347" s="160"/>
      <c r="K347" s="156"/>
      <c r="L347" s="159"/>
      <c r="M347" s="159"/>
      <c r="N347" s="159"/>
      <c r="O347" s="159"/>
      <c r="P347" s="159"/>
      <c r="Q347" s="155"/>
      <c r="R347" s="154"/>
      <c r="S347" s="154"/>
    </row>
    <row r="348" spans="2:20" s="153" customFormat="1" ht="14.1" customHeight="1" x14ac:dyDescent="0.25">
      <c r="B348" s="171"/>
      <c r="C348" s="96" t="s">
        <v>1089</v>
      </c>
      <c r="D348" s="96"/>
      <c r="E348" s="160"/>
      <c r="F348" s="160"/>
      <c r="G348" s="160"/>
      <c r="H348" s="160"/>
      <c r="I348" s="160"/>
      <c r="J348" s="160"/>
      <c r="K348" s="156"/>
      <c r="L348" s="159"/>
      <c r="M348" s="159"/>
      <c r="N348" s="159"/>
      <c r="O348" s="159"/>
      <c r="P348" s="159"/>
      <c r="Q348" s="155"/>
      <c r="R348" s="154"/>
      <c r="S348" s="154"/>
    </row>
    <row r="349" spans="2:20" s="153" customFormat="1" ht="14.1" customHeight="1" x14ac:dyDescent="0.25">
      <c r="B349" s="170"/>
      <c r="C349" s="169" t="s">
        <v>1088</v>
      </c>
      <c r="D349" s="169"/>
      <c r="E349" s="160"/>
      <c r="F349" s="160"/>
      <c r="G349" s="160"/>
      <c r="H349" s="160"/>
      <c r="I349" s="160"/>
      <c r="J349" s="160"/>
      <c r="K349" s="156"/>
      <c r="L349" s="159"/>
      <c r="M349" s="159"/>
      <c r="N349" s="159"/>
      <c r="O349" s="159"/>
      <c r="P349" s="159"/>
      <c r="Q349" s="155"/>
      <c r="R349" s="154"/>
      <c r="S349" s="154"/>
    </row>
    <row r="350" spans="2:20" s="163" customFormat="1" ht="14.1" customHeight="1" x14ac:dyDescent="0.2">
      <c r="B350" s="96"/>
      <c r="C350" s="168" t="s">
        <v>1087</v>
      </c>
      <c r="D350" s="168"/>
      <c r="E350" s="96"/>
      <c r="F350" s="96"/>
      <c r="G350" s="96"/>
      <c r="H350" s="96"/>
      <c r="I350" s="96"/>
      <c r="J350" s="96"/>
      <c r="K350" s="167"/>
      <c r="L350" s="166"/>
      <c r="M350" s="164"/>
      <c r="N350" s="165"/>
      <c r="O350" s="164"/>
      <c r="P350" s="164"/>
      <c r="Q350" s="164"/>
      <c r="R350" s="164"/>
      <c r="S350" s="164"/>
    </row>
    <row r="351" spans="2:20" s="153" customFormat="1" ht="14.1" customHeight="1" x14ac:dyDescent="0.25">
      <c r="B351" s="95" t="s">
        <v>1061</v>
      </c>
      <c r="C351" s="158"/>
      <c r="D351" s="158"/>
      <c r="E351" s="160"/>
      <c r="F351" s="160"/>
      <c r="G351" s="160"/>
      <c r="H351" s="160"/>
      <c r="I351" s="160"/>
      <c r="J351" s="160"/>
      <c r="K351" s="156"/>
      <c r="L351" s="159"/>
      <c r="M351" s="159"/>
      <c r="N351" s="159"/>
      <c r="O351" s="159"/>
      <c r="P351" s="159"/>
      <c r="Q351" s="155"/>
      <c r="R351" s="154"/>
      <c r="S351" s="154"/>
    </row>
    <row r="352" spans="2:20" s="153" customFormat="1" ht="14.1" customHeight="1" x14ac:dyDescent="0.25">
      <c r="B352" s="162"/>
      <c r="C352" s="96" t="s">
        <v>1174</v>
      </c>
      <c r="D352" s="96"/>
      <c r="E352" s="160"/>
      <c r="F352" s="160"/>
      <c r="G352" s="160"/>
      <c r="H352" s="160"/>
      <c r="I352" s="160"/>
      <c r="J352" s="160"/>
      <c r="K352" s="156"/>
      <c r="L352" s="159"/>
      <c r="M352" s="159"/>
      <c r="N352" s="159"/>
      <c r="O352" s="159"/>
      <c r="P352" s="159"/>
      <c r="Q352" s="155"/>
      <c r="R352" s="154"/>
      <c r="S352" s="154"/>
    </row>
    <row r="353" spans="2:19" s="153" customFormat="1" ht="14.1" customHeight="1" x14ac:dyDescent="0.2">
      <c r="B353" s="95"/>
      <c r="C353" s="161"/>
      <c r="D353" s="161"/>
      <c r="E353" s="160"/>
      <c r="F353" s="160"/>
      <c r="G353" s="160"/>
      <c r="H353" s="160"/>
      <c r="I353" s="160"/>
      <c r="J353" s="160"/>
      <c r="K353" s="156"/>
      <c r="L353" s="159"/>
      <c r="M353" s="154"/>
      <c r="N353" s="154"/>
      <c r="O353" s="154"/>
      <c r="P353" s="154"/>
      <c r="Q353" s="154"/>
      <c r="R353" s="154"/>
      <c r="S353" s="154"/>
    </row>
    <row r="354" spans="2:19" s="153" customFormat="1" ht="14.1" customHeight="1" x14ac:dyDescent="0.2">
      <c r="B354" s="158"/>
      <c r="C354" s="157" t="s">
        <v>1086</v>
      </c>
      <c r="D354" s="157"/>
      <c r="E354" s="784"/>
      <c r="F354" s="784"/>
      <c r="G354" s="160"/>
      <c r="H354" s="160"/>
      <c r="I354" s="160"/>
      <c r="J354" s="160"/>
      <c r="K354" s="156"/>
      <c r="L354" s="159"/>
      <c r="M354" s="154"/>
      <c r="N354" s="154"/>
      <c r="O354" s="154"/>
      <c r="P354" s="154"/>
      <c r="Q354" s="154"/>
      <c r="R354" s="154"/>
      <c r="S354" s="154"/>
    </row>
  </sheetData>
  <mergeCells count="6">
    <mergeCell ref="B1:S1"/>
    <mergeCell ref="G3:K3"/>
    <mergeCell ref="G4:H4"/>
    <mergeCell ref="E354:F354"/>
    <mergeCell ref="C346:P346"/>
    <mergeCell ref="B2:E2"/>
  </mergeCells>
  <hyperlinks>
    <hyperlink ref="B2" location="Contents!A1" display="ï Return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355"/>
  <sheetViews>
    <sheetView showGridLines="0" zoomScale="80" zoomScaleNormal="80" workbookViewId="0">
      <pane xSplit="4" ySplit="8" topLeftCell="E9" activePane="bottomRight" state="frozen"/>
      <selection activeCell="J18" sqref="J18"/>
      <selection pane="topRight" activeCell="J18" sqref="J18"/>
      <selection pane="bottomLeft" activeCell="J18" sqref="J18"/>
      <selection pane="bottomRight" activeCell="J18" sqref="J18"/>
    </sheetView>
  </sheetViews>
  <sheetFormatPr defaultRowHeight="12.75" x14ac:dyDescent="0.2"/>
  <cols>
    <col min="1" max="1" width="3" style="151" customWidth="1"/>
    <col min="2" max="2" width="14.28515625" style="151" customWidth="1"/>
    <col min="3" max="3" width="30" style="151" customWidth="1"/>
    <col min="4" max="4" width="9.85546875" style="151" customWidth="1"/>
    <col min="5" max="5" width="17.5703125" style="151" customWidth="1"/>
    <col min="6" max="6" width="1.7109375" style="151" customWidth="1"/>
    <col min="7" max="7" width="12.7109375" style="151" customWidth="1"/>
    <col min="8" max="8" width="15.7109375" style="151" customWidth="1"/>
    <col min="9" max="9" width="11.85546875" style="151" customWidth="1"/>
    <col min="10" max="10" width="13.7109375" style="151" customWidth="1"/>
    <col min="11" max="11" width="17.140625" style="151" customWidth="1"/>
    <col min="12" max="12" width="1.7109375" style="151" customWidth="1"/>
    <col min="13" max="13" width="20.7109375" style="151" customWidth="1"/>
    <col min="14" max="14" width="13.7109375" style="151" customWidth="1"/>
    <col min="15" max="15" width="17.140625" style="151" customWidth="1"/>
    <col min="16" max="16" width="1.7109375" style="151" customWidth="1"/>
    <col min="17" max="17" width="12.7109375" style="151" customWidth="1"/>
    <col min="18" max="18" width="13.7109375" style="151" customWidth="1"/>
    <col min="19" max="19" width="17.140625" style="152" customWidth="1"/>
    <col min="20" max="16384" width="9.140625" style="151"/>
  </cols>
  <sheetData>
    <row r="1" spans="2:20" s="227" customFormat="1" ht="44.1" customHeight="1" x14ac:dyDescent="0.3">
      <c r="B1" s="781" t="s">
        <v>1101</v>
      </c>
      <c r="C1" s="781"/>
      <c r="D1" s="781"/>
      <c r="E1" s="781"/>
      <c r="F1" s="781"/>
      <c r="G1" s="781"/>
      <c r="H1" s="781"/>
      <c r="I1" s="781"/>
      <c r="J1" s="781"/>
      <c r="K1" s="781"/>
      <c r="L1" s="781"/>
      <c r="M1" s="781"/>
      <c r="N1" s="781"/>
      <c r="O1" s="781"/>
      <c r="P1" s="781"/>
      <c r="Q1" s="781"/>
      <c r="R1" s="781"/>
      <c r="S1" s="781"/>
    </row>
    <row r="2" spans="2:20" ht="14.1" customHeight="1" x14ac:dyDescent="0.2">
      <c r="B2" s="786" t="s">
        <v>1099</v>
      </c>
      <c r="C2" s="786"/>
      <c r="D2" s="786"/>
      <c r="E2" s="786"/>
      <c r="F2" s="220"/>
      <c r="G2" s="220"/>
      <c r="H2" s="220"/>
      <c r="I2" s="220"/>
      <c r="J2" s="226"/>
      <c r="K2" s="219"/>
      <c r="L2" s="220"/>
      <c r="M2" s="220"/>
      <c r="N2" s="220"/>
      <c r="O2" s="219"/>
      <c r="P2" s="220"/>
      <c r="Q2" s="220"/>
      <c r="R2" s="220"/>
      <c r="S2" s="219"/>
    </row>
    <row r="3" spans="2:20" s="176" customFormat="1" ht="14.1" customHeight="1" x14ac:dyDescent="0.2">
      <c r="B3" s="220"/>
      <c r="C3" s="223"/>
      <c r="D3" s="223"/>
      <c r="E3" s="220"/>
      <c r="F3" s="225"/>
      <c r="G3" s="782" t="s">
        <v>1098</v>
      </c>
      <c r="H3" s="782"/>
      <c r="I3" s="782"/>
      <c r="J3" s="782"/>
      <c r="K3" s="782"/>
      <c r="L3" s="224"/>
      <c r="M3" s="221"/>
      <c r="N3" s="220"/>
      <c r="O3" s="219"/>
      <c r="P3" s="220"/>
      <c r="Q3" s="220"/>
      <c r="R3" s="220"/>
      <c r="S3" s="219"/>
    </row>
    <row r="4" spans="2:20" s="176" customFormat="1" ht="14.1" customHeight="1" x14ac:dyDescent="0.2">
      <c r="B4" s="220"/>
      <c r="C4" s="223"/>
      <c r="D4" s="223"/>
      <c r="E4" s="220"/>
      <c r="F4" s="222"/>
      <c r="G4" s="783" t="s">
        <v>1097</v>
      </c>
      <c r="H4" s="783"/>
      <c r="I4" s="222"/>
      <c r="J4" s="222"/>
      <c r="K4" s="222"/>
      <c r="L4" s="222"/>
      <c r="M4" s="221"/>
      <c r="N4" s="220"/>
      <c r="O4" s="219"/>
      <c r="P4" s="220"/>
      <c r="Q4" s="220"/>
      <c r="R4" s="220"/>
      <c r="S4" s="219"/>
    </row>
    <row r="5" spans="2:20" s="176" customFormat="1" ht="52.5" customHeight="1" x14ac:dyDescent="0.2">
      <c r="B5" s="176" t="s">
        <v>1096</v>
      </c>
      <c r="C5" s="606" t="s">
        <v>1185</v>
      </c>
      <c r="D5" s="604" t="s">
        <v>1180</v>
      </c>
      <c r="E5" s="218" t="s">
        <v>1051</v>
      </c>
      <c r="F5" s="214"/>
      <c r="G5" s="214" t="s">
        <v>1042</v>
      </c>
      <c r="H5" s="214" t="s">
        <v>1043</v>
      </c>
      <c r="I5" s="214" t="s">
        <v>7</v>
      </c>
      <c r="J5" s="213" t="s">
        <v>1044</v>
      </c>
      <c r="K5" s="212" t="s">
        <v>1093</v>
      </c>
      <c r="L5" s="214"/>
      <c r="M5" s="215" t="s">
        <v>1094</v>
      </c>
      <c r="N5" s="213" t="s">
        <v>1044</v>
      </c>
      <c r="O5" s="212" t="s">
        <v>1093</v>
      </c>
      <c r="P5" s="214"/>
      <c r="Q5" s="214" t="s">
        <v>1064</v>
      </c>
      <c r="R5" s="213" t="s">
        <v>1044</v>
      </c>
      <c r="S5" s="212" t="s">
        <v>1093</v>
      </c>
    </row>
    <row r="6" spans="2:20" s="176" customFormat="1" ht="14.1" customHeight="1" x14ac:dyDescent="0.2">
      <c r="C6" s="217"/>
      <c r="D6" s="217"/>
      <c r="E6" s="216"/>
      <c r="F6" s="214"/>
      <c r="G6" s="214"/>
      <c r="H6" s="214"/>
      <c r="I6" s="214"/>
      <c r="J6" s="213"/>
      <c r="K6" s="212"/>
      <c r="L6" s="214"/>
      <c r="M6" s="215"/>
      <c r="N6" s="213"/>
      <c r="O6" s="212"/>
      <c r="P6" s="214"/>
      <c r="Q6" s="214"/>
      <c r="R6" s="213"/>
      <c r="S6" s="212"/>
    </row>
    <row r="7" spans="2:20" s="176" customFormat="1" ht="14.1" customHeight="1" x14ac:dyDescent="0.2">
      <c r="B7" s="211" t="s">
        <v>1179</v>
      </c>
      <c r="C7" s="211" t="s">
        <v>8</v>
      </c>
      <c r="D7" s="211"/>
      <c r="E7" s="208">
        <v>22323.417000000001</v>
      </c>
      <c r="F7" s="208"/>
      <c r="G7" s="207">
        <v>94700</v>
      </c>
      <c r="H7" s="207">
        <v>87200</v>
      </c>
      <c r="I7" s="207">
        <v>181900</v>
      </c>
      <c r="J7" s="206">
        <v>8.1483941280136456</v>
      </c>
      <c r="K7" s="205"/>
      <c r="L7" s="207"/>
      <c r="M7" s="207">
        <v>21000</v>
      </c>
      <c r="N7" s="206">
        <v>0.94071619949580298</v>
      </c>
      <c r="O7" s="205"/>
      <c r="P7" s="207"/>
      <c r="Q7" s="207">
        <v>202900</v>
      </c>
      <c r="R7" s="206">
        <v>9.0891103275094487</v>
      </c>
      <c r="S7" s="205"/>
      <c r="T7" s="177"/>
    </row>
    <row r="8" spans="2:20" s="176" customFormat="1" x14ac:dyDescent="0.2">
      <c r="B8" s="210"/>
      <c r="C8" s="209"/>
      <c r="D8" s="209"/>
      <c r="E8" s="208"/>
      <c r="F8" s="208"/>
      <c r="G8" s="207"/>
      <c r="H8" s="207"/>
      <c r="I8" s="207"/>
      <c r="J8" s="206"/>
      <c r="K8" s="205"/>
      <c r="L8" s="207"/>
      <c r="M8" s="207"/>
      <c r="N8" s="206"/>
      <c r="O8" s="205"/>
      <c r="P8" s="207"/>
      <c r="Q8" s="207"/>
      <c r="R8" s="206"/>
      <c r="S8" s="205"/>
      <c r="T8" s="177"/>
    </row>
    <row r="9" spans="2:20" s="176" customFormat="1" x14ac:dyDescent="0.2">
      <c r="B9" s="455" t="s">
        <v>699</v>
      </c>
      <c r="C9" s="456" t="s">
        <v>9</v>
      </c>
      <c r="D9" s="466" t="s">
        <v>1135</v>
      </c>
      <c r="E9" s="188">
        <f>SUMIF($D$19:$D$344,$D9,E$19:E$344)</f>
        <v>1137.7640000000001</v>
      </c>
      <c r="F9" s="188"/>
      <c r="G9" s="187">
        <v>5760</v>
      </c>
      <c r="H9" s="187">
        <v>6540</v>
      </c>
      <c r="I9" s="187">
        <v>12300</v>
      </c>
      <c r="J9" s="477">
        <v>10.80891995176504</v>
      </c>
      <c r="K9" s="185"/>
      <c r="L9" s="187"/>
      <c r="M9" s="187">
        <v>1530</v>
      </c>
      <c r="N9" s="477">
        <v>1.3421060958160038</v>
      </c>
      <c r="O9" s="185"/>
      <c r="P9" s="187"/>
      <c r="Q9" s="187">
        <v>13830</v>
      </c>
      <c r="R9" s="477">
        <v>12.151026047581043</v>
      </c>
      <c r="S9" s="205"/>
      <c r="T9" s="177"/>
    </row>
    <row r="10" spans="2:20" s="176" customFormat="1" x14ac:dyDescent="0.2">
      <c r="B10" s="455" t="s">
        <v>712</v>
      </c>
      <c r="C10" s="456" t="s">
        <v>24</v>
      </c>
      <c r="D10" s="466" t="s">
        <v>1129</v>
      </c>
      <c r="E10" s="188">
        <f t="shared" ref="E10:E17" si="0">SUMIF($D$19:$D$344,$D10,E$19:E$344)</f>
        <v>3029.2109999999998</v>
      </c>
      <c r="F10" s="188"/>
      <c r="G10" s="187">
        <v>12960</v>
      </c>
      <c r="H10" s="187">
        <v>11890</v>
      </c>
      <c r="I10" s="187">
        <v>24850</v>
      </c>
      <c r="J10" s="477">
        <v>8.2018056847146017</v>
      </c>
      <c r="K10" s="185"/>
      <c r="L10" s="187"/>
      <c r="M10" s="187">
        <v>1510</v>
      </c>
      <c r="N10" s="477">
        <v>0.49946999400173842</v>
      </c>
      <c r="O10" s="185"/>
      <c r="P10" s="187"/>
      <c r="Q10" s="187">
        <v>26360</v>
      </c>
      <c r="R10" s="477">
        <v>8.701275678716339</v>
      </c>
      <c r="S10" s="205"/>
      <c r="T10" s="177"/>
    </row>
    <row r="11" spans="2:20" s="176" customFormat="1" x14ac:dyDescent="0.2">
      <c r="B11" s="455" t="s">
        <v>752</v>
      </c>
      <c r="C11" s="456" t="s">
        <v>1165</v>
      </c>
      <c r="D11" s="466" t="s">
        <v>1132</v>
      </c>
      <c r="E11" s="188">
        <f t="shared" si="0"/>
        <v>2244.1530000000002</v>
      </c>
      <c r="F11" s="188"/>
      <c r="G11" s="187">
        <v>14530</v>
      </c>
      <c r="H11" s="187">
        <v>6280</v>
      </c>
      <c r="I11" s="187">
        <v>20810</v>
      </c>
      <c r="J11" s="477">
        <v>9.2743230965090167</v>
      </c>
      <c r="K11" s="185"/>
      <c r="L11" s="187"/>
      <c r="M11" s="187">
        <v>4030</v>
      </c>
      <c r="N11" s="477">
        <v>1.7971145461116063</v>
      </c>
      <c r="O11" s="185"/>
      <c r="P11" s="187"/>
      <c r="Q11" s="187">
        <v>24850</v>
      </c>
      <c r="R11" s="477">
        <v>11.071437642620623</v>
      </c>
      <c r="S11" s="205"/>
      <c r="T11" s="177"/>
    </row>
    <row r="12" spans="2:20" s="176" customFormat="1" x14ac:dyDescent="0.2">
      <c r="B12" s="455" t="s">
        <v>774</v>
      </c>
      <c r="C12" s="456" t="s">
        <v>86</v>
      </c>
      <c r="D12" s="466" t="s">
        <v>1130</v>
      </c>
      <c r="E12" s="188">
        <f t="shared" si="0"/>
        <v>1916.5409999999997</v>
      </c>
      <c r="F12" s="188"/>
      <c r="G12" s="187">
        <v>9640</v>
      </c>
      <c r="H12" s="187">
        <v>8420</v>
      </c>
      <c r="I12" s="187">
        <v>18050</v>
      </c>
      <c r="J12" s="477">
        <v>9.4195741181639221</v>
      </c>
      <c r="K12" s="185"/>
      <c r="L12" s="187"/>
      <c r="M12" s="187">
        <v>1880</v>
      </c>
      <c r="N12" s="477">
        <v>0.9819774270417384</v>
      </c>
      <c r="O12" s="185"/>
      <c r="P12" s="187"/>
      <c r="Q12" s="187">
        <v>19940</v>
      </c>
      <c r="R12" s="477">
        <v>10.401551545205661</v>
      </c>
      <c r="S12" s="205"/>
      <c r="T12" s="177"/>
    </row>
    <row r="13" spans="2:20" s="176" customFormat="1" x14ac:dyDescent="0.2">
      <c r="B13" s="455" t="s">
        <v>815</v>
      </c>
      <c r="C13" s="456" t="s">
        <v>127</v>
      </c>
      <c r="D13" s="466" t="s">
        <v>1134</v>
      </c>
      <c r="E13" s="188">
        <f t="shared" si="0"/>
        <v>2315.418000000001</v>
      </c>
      <c r="F13" s="188"/>
      <c r="G13" s="187">
        <v>9960</v>
      </c>
      <c r="H13" s="187">
        <v>11790</v>
      </c>
      <c r="I13" s="187">
        <v>21750</v>
      </c>
      <c r="J13" s="477">
        <v>9.3913928284223367</v>
      </c>
      <c r="K13" s="185"/>
      <c r="L13" s="187"/>
      <c r="M13" s="187">
        <v>1370</v>
      </c>
      <c r="N13" s="477">
        <v>0.59125393341504617</v>
      </c>
      <c r="O13" s="185"/>
      <c r="P13" s="187"/>
      <c r="Q13" s="187">
        <v>23110</v>
      </c>
      <c r="R13" s="477">
        <v>9.9826467618373833</v>
      </c>
      <c r="S13" s="205"/>
      <c r="T13" s="177"/>
    </row>
    <row r="14" spans="2:20" s="176" customFormat="1" x14ac:dyDescent="0.2">
      <c r="B14" s="455" t="s">
        <v>846</v>
      </c>
      <c r="C14" s="456" t="s">
        <v>694</v>
      </c>
      <c r="D14" s="466" t="s">
        <v>1131</v>
      </c>
      <c r="E14" s="188">
        <f t="shared" si="0"/>
        <v>2457.1200000000008</v>
      </c>
      <c r="F14" s="188"/>
      <c r="G14" s="187">
        <v>6000</v>
      </c>
      <c r="H14" s="187">
        <v>8050</v>
      </c>
      <c r="I14" s="187">
        <v>14040</v>
      </c>
      <c r="J14" s="477">
        <v>5.7148206029823516</v>
      </c>
      <c r="K14" s="185"/>
      <c r="L14" s="187"/>
      <c r="M14" s="187">
        <v>2030</v>
      </c>
      <c r="N14" s="477">
        <v>0.82739141759458201</v>
      </c>
      <c r="O14" s="185"/>
      <c r="P14" s="187"/>
      <c r="Q14" s="187">
        <v>16080</v>
      </c>
      <c r="R14" s="477">
        <v>6.5422120205769332</v>
      </c>
      <c r="S14" s="205"/>
      <c r="T14" s="177"/>
    </row>
    <row r="15" spans="2:20" s="176" customFormat="1" x14ac:dyDescent="0.2">
      <c r="B15" s="455" t="s">
        <v>894</v>
      </c>
      <c r="C15" s="456" t="s">
        <v>205</v>
      </c>
      <c r="D15" s="466" t="s">
        <v>1166</v>
      </c>
      <c r="E15" s="188">
        <f t="shared" si="0"/>
        <v>3331.2980000000002</v>
      </c>
      <c r="F15" s="188"/>
      <c r="G15" s="187">
        <v>16050</v>
      </c>
      <c r="H15" s="187">
        <v>10850</v>
      </c>
      <c r="I15" s="187">
        <v>26900</v>
      </c>
      <c r="J15" s="477">
        <v>8.0746303693034953</v>
      </c>
      <c r="K15" s="185"/>
      <c r="L15" s="187"/>
      <c r="M15" s="187">
        <v>3400</v>
      </c>
      <c r="N15" s="477">
        <v>1.0197226426455994</v>
      </c>
      <c r="O15" s="185"/>
      <c r="P15" s="187"/>
      <c r="Q15" s="187">
        <v>30300</v>
      </c>
      <c r="R15" s="477">
        <v>9.0943530119490958</v>
      </c>
      <c r="S15" s="205"/>
      <c r="T15" s="177"/>
    </row>
    <row r="16" spans="2:20" s="176" customFormat="1" x14ac:dyDescent="0.2">
      <c r="B16" s="455" t="s">
        <v>928</v>
      </c>
      <c r="C16" s="456" t="s">
        <v>239</v>
      </c>
      <c r="D16" s="466" t="s">
        <v>1128</v>
      </c>
      <c r="E16" s="188">
        <f t="shared" si="0"/>
        <v>3600.6839999999997</v>
      </c>
      <c r="F16" s="188"/>
      <c r="G16" s="187">
        <v>14580</v>
      </c>
      <c r="H16" s="187">
        <v>13640</v>
      </c>
      <c r="I16" s="187">
        <v>28230</v>
      </c>
      <c r="J16" s="477">
        <v>7.8393438580003139</v>
      </c>
      <c r="K16" s="185"/>
      <c r="L16" s="187"/>
      <c r="M16" s="187">
        <v>3100</v>
      </c>
      <c r="N16" s="477">
        <v>0.85955890603007656</v>
      </c>
      <c r="O16" s="185"/>
      <c r="P16" s="187"/>
      <c r="Q16" s="187">
        <v>31320</v>
      </c>
      <c r="R16" s="477">
        <v>8.6989027640303895</v>
      </c>
      <c r="S16" s="205"/>
      <c r="T16" s="177"/>
    </row>
    <row r="17" spans="2:20" s="176" customFormat="1" x14ac:dyDescent="0.2">
      <c r="B17" s="455" t="s">
        <v>996</v>
      </c>
      <c r="C17" s="456" t="s">
        <v>307</v>
      </c>
      <c r="D17" s="466" t="s">
        <v>1133</v>
      </c>
      <c r="E17" s="188">
        <f t="shared" si="0"/>
        <v>2291.2269999999999</v>
      </c>
      <c r="F17" s="188"/>
      <c r="G17" s="187">
        <v>5200</v>
      </c>
      <c r="H17" s="187">
        <v>9800</v>
      </c>
      <c r="I17" s="187">
        <v>14990</v>
      </c>
      <c r="J17" s="477">
        <v>6.5436554300381413</v>
      </c>
      <c r="K17" s="185"/>
      <c r="L17" s="187"/>
      <c r="M17" s="187">
        <v>2100</v>
      </c>
      <c r="N17" s="477">
        <v>0.91741237337025106</v>
      </c>
      <c r="O17" s="185"/>
      <c r="P17" s="187"/>
      <c r="Q17" s="187">
        <v>17100</v>
      </c>
      <c r="R17" s="477">
        <v>7.4610678034083922</v>
      </c>
      <c r="S17" s="205"/>
      <c r="T17" s="177"/>
    </row>
    <row r="18" spans="2:20" s="176" customFormat="1" x14ac:dyDescent="0.2">
      <c r="B18" s="210"/>
      <c r="C18" s="209"/>
      <c r="D18" s="209"/>
      <c r="E18" s="208"/>
      <c r="F18" s="208"/>
      <c r="G18" s="207"/>
      <c r="H18" s="207"/>
      <c r="I18" s="207"/>
      <c r="J18" s="206"/>
      <c r="K18" s="205"/>
      <c r="L18" s="207"/>
      <c r="M18" s="207"/>
      <c r="N18" s="206"/>
      <c r="O18" s="205"/>
      <c r="P18" s="207"/>
      <c r="Q18" s="207"/>
      <c r="R18" s="206"/>
      <c r="S18" s="205"/>
      <c r="T18" s="177"/>
    </row>
    <row r="19" spans="2:20" s="176" customFormat="1" x14ac:dyDescent="0.2">
      <c r="B19" s="190" t="s">
        <v>929</v>
      </c>
      <c r="C19" s="191" t="s">
        <v>240</v>
      </c>
      <c r="D19" s="472" t="str">
        <f>VLOOKUP(C19,'201617'!$B$26:$C$351,2,0)</f>
        <v>SE</v>
      </c>
      <c r="E19" s="188">
        <v>27.268999999999998</v>
      </c>
      <c r="F19" s="188"/>
      <c r="G19" s="187">
        <v>5</v>
      </c>
      <c r="H19" s="187">
        <v>34</v>
      </c>
      <c r="I19" s="187">
        <v>39</v>
      </c>
      <c r="J19" s="186">
        <v>1.4301954600462063</v>
      </c>
      <c r="K19" s="185" t="s">
        <v>11</v>
      </c>
      <c r="L19" s="185"/>
      <c r="M19" s="187">
        <v>2</v>
      </c>
      <c r="N19" s="186">
        <v>7.3343356925446482E-2</v>
      </c>
      <c r="O19" s="185" t="s">
        <v>11</v>
      </c>
      <c r="P19" s="188"/>
      <c r="Q19" s="187">
        <v>41</v>
      </c>
      <c r="R19" s="186">
        <v>1.5035388169716528</v>
      </c>
      <c r="S19" s="185" t="s">
        <v>11</v>
      </c>
      <c r="T19" s="177"/>
    </row>
    <row r="20" spans="2:20" s="176" customFormat="1" x14ac:dyDescent="0.2">
      <c r="B20" s="190" t="s">
        <v>713</v>
      </c>
      <c r="C20" s="191" t="s">
        <v>25</v>
      </c>
      <c r="D20" s="472" t="str">
        <f>VLOOKUP(C20,'201617'!$B$26:$C$351,2,0)</f>
        <v>NW</v>
      </c>
      <c r="E20" s="188">
        <v>42.462000000000003</v>
      </c>
      <c r="F20" s="188"/>
      <c r="G20" s="187">
        <v>33</v>
      </c>
      <c r="H20" s="187">
        <v>203</v>
      </c>
      <c r="I20" s="187">
        <v>236</v>
      </c>
      <c r="J20" s="186">
        <v>5.5579106024209874</v>
      </c>
      <c r="K20" s="185" t="s">
        <v>11</v>
      </c>
      <c r="L20" s="185"/>
      <c r="M20" s="187">
        <v>0</v>
      </c>
      <c r="N20" s="186">
        <v>0</v>
      </c>
      <c r="O20" s="185" t="s">
        <v>11</v>
      </c>
      <c r="P20" s="188"/>
      <c r="Q20" s="187">
        <v>236</v>
      </c>
      <c r="R20" s="186">
        <v>5.5579106024209874</v>
      </c>
      <c r="S20" s="185" t="s">
        <v>11</v>
      </c>
      <c r="T20" s="177"/>
    </row>
    <row r="21" spans="2:20" s="176" customFormat="1" x14ac:dyDescent="0.2">
      <c r="B21" s="190" t="s">
        <v>775</v>
      </c>
      <c r="C21" s="189" t="s">
        <v>87</v>
      </c>
      <c r="D21" s="473" t="str">
        <f>VLOOKUP(C21,'201617'!$B$26:$C$351,2,0)</f>
        <v>EM</v>
      </c>
      <c r="E21" s="188">
        <v>53.106999999999999</v>
      </c>
      <c r="F21" s="188"/>
      <c r="G21" s="187">
        <v>61</v>
      </c>
      <c r="H21" s="187">
        <v>7</v>
      </c>
      <c r="I21" s="187">
        <v>68</v>
      </c>
      <c r="J21" s="186">
        <v>1.2804338411132243</v>
      </c>
      <c r="K21" s="185" t="s">
        <v>11</v>
      </c>
      <c r="L21" s="185"/>
      <c r="M21" s="187">
        <v>275</v>
      </c>
      <c r="N21" s="186">
        <v>5.1782250927373044</v>
      </c>
      <c r="O21" s="185" t="s">
        <v>11</v>
      </c>
      <c r="P21" s="188"/>
      <c r="Q21" s="187">
        <v>343</v>
      </c>
      <c r="R21" s="186">
        <v>6.4586589338505282</v>
      </c>
      <c r="S21" s="185" t="s">
        <v>11</v>
      </c>
      <c r="T21" s="177"/>
    </row>
    <row r="22" spans="2:20" s="176" customFormat="1" x14ac:dyDescent="0.2">
      <c r="B22" s="190" t="s">
        <v>930</v>
      </c>
      <c r="C22" s="189" t="s">
        <v>241</v>
      </c>
      <c r="D22" s="473" t="str">
        <f>VLOOKUP(C22,'201617'!$B$26:$C$351,2,0)</f>
        <v>SE</v>
      </c>
      <c r="E22" s="188">
        <v>67.683000000000007</v>
      </c>
      <c r="F22" s="188"/>
      <c r="G22" s="187">
        <v>122</v>
      </c>
      <c r="H22" s="187">
        <v>0</v>
      </c>
      <c r="I22" s="187">
        <v>122</v>
      </c>
      <c r="J22" s="186">
        <v>1.8025205738516317</v>
      </c>
      <c r="K22" s="185" t="s">
        <v>11</v>
      </c>
      <c r="L22" s="185"/>
      <c r="M22" s="187">
        <v>397</v>
      </c>
      <c r="N22" s="186">
        <v>5.8655792444188339</v>
      </c>
      <c r="O22" s="185" t="s">
        <v>11</v>
      </c>
      <c r="P22" s="188"/>
      <c r="Q22" s="187">
        <v>519</v>
      </c>
      <c r="R22" s="186">
        <v>7.6680998182704663</v>
      </c>
      <c r="S22" s="185" t="s">
        <v>11</v>
      </c>
      <c r="T22" s="177"/>
    </row>
    <row r="23" spans="2:20" s="176" customFormat="1" x14ac:dyDescent="0.2">
      <c r="B23" s="190" t="s">
        <v>776</v>
      </c>
      <c r="C23" s="191" t="s">
        <v>88</v>
      </c>
      <c r="D23" s="472" t="str">
        <f>VLOOKUP(C23,'201617'!$B$26:$C$351,2,0)</f>
        <v>EM</v>
      </c>
      <c r="E23" s="188">
        <v>51.298000000000002</v>
      </c>
      <c r="F23" s="188"/>
      <c r="G23" s="187">
        <v>28</v>
      </c>
      <c r="H23" s="187">
        <v>9</v>
      </c>
      <c r="I23" s="187">
        <v>37</v>
      </c>
      <c r="J23" s="186">
        <v>0.72127568326250535</v>
      </c>
      <c r="K23" s="185" t="s">
        <v>11</v>
      </c>
      <c r="L23" s="185"/>
      <c r="M23" s="187">
        <v>40</v>
      </c>
      <c r="N23" s="186">
        <v>0.7797574954189247</v>
      </c>
      <c r="O23" s="185" t="s">
        <v>11</v>
      </c>
      <c r="P23" s="188"/>
      <c r="Q23" s="187">
        <v>77</v>
      </c>
      <c r="R23" s="186">
        <v>1.5010331786814299</v>
      </c>
      <c r="S23" s="185" t="s">
        <v>11</v>
      </c>
      <c r="T23" s="177"/>
    </row>
    <row r="24" spans="2:20" s="176" customFormat="1" x14ac:dyDescent="0.2">
      <c r="B24" s="190" t="s">
        <v>931</v>
      </c>
      <c r="C24" s="191" t="s">
        <v>242</v>
      </c>
      <c r="D24" s="472" t="str">
        <f>VLOOKUP(C24,'201617'!$B$26:$C$351,2,0)</f>
        <v>SE</v>
      </c>
      <c r="E24" s="188">
        <v>48.798000000000002</v>
      </c>
      <c r="F24" s="188"/>
      <c r="G24" s="187">
        <v>2037</v>
      </c>
      <c r="H24" s="187">
        <v>118</v>
      </c>
      <c r="I24" s="187">
        <v>2155</v>
      </c>
      <c r="J24" s="186">
        <v>44.161645969097094</v>
      </c>
      <c r="K24" s="185" t="s">
        <v>11</v>
      </c>
      <c r="L24" s="185"/>
      <c r="M24" s="187">
        <v>2</v>
      </c>
      <c r="N24" s="186">
        <v>4.0985286282224677E-2</v>
      </c>
      <c r="O24" s="185" t="s">
        <v>11</v>
      </c>
      <c r="P24" s="188"/>
      <c r="Q24" s="187">
        <v>2157</v>
      </c>
      <c r="R24" s="186">
        <v>44.202631255379316</v>
      </c>
      <c r="S24" s="185" t="s">
        <v>11</v>
      </c>
      <c r="T24" s="177"/>
    </row>
    <row r="25" spans="2:20" s="176" customFormat="1" x14ac:dyDescent="0.2">
      <c r="B25" s="190" t="s">
        <v>932</v>
      </c>
      <c r="C25" s="191" t="s">
        <v>243</v>
      </c>
      <c r="D25" s="472" t="str">
        <f>VLOOKUP(C25,'201617'!$B$26:$C$351,2,0)</f>
        <v>SE</v>
      </c>
      <c r="E25" s="188">
        <v>70.712999999999994</v>
      </c>
      <c r="F25" s="188"/>
      <c r="G25" s="187">
        <v>261</v>
      </c>
      <c r="H25" s="187">
        <v>19</v>
      </c>
      <c r="I25" s="187">
        <v>280</v>
      </c>
      <c r="J25" s="186">
        <v>3.959667953558752</v>
      </c>
      <c r="K25" s="185" t="s">
        <v>11</v>
      </c>
      <c r="L25" s="185"/>
      <c r="M25" s="187">
        <v>74</v>
      </c>
      <c r="N25" s="186">
        <v>1.0464836734405274</v>
      </c>
      <c r="O25" s="185" t="s">
        <v>11</v>
      </c>
      <c r="P25" s="188"/>
      <c r="Q25" s="187">
        <v>354</v>
      </c>
      <c r="R25" s="186">
        <v>5.0061516269992792</v>
      </c>
      <c r="S25" s="185" t="s">
        <v>11</v>
      </c>
      <c r="T25" s="177"/>
    </row>
    <row r="26" spans="2:20" s="176" customFormat="1" x14ac:dyDescent="0.2">
      <c r="B26" s="190" t="s">
        <v>847</v>
      </c>
      <c r="C26" s="191" t="s">
        <v>158</v>
      </c>
      <c r="D26" s="472" t="str">
        <f>VLOOKUP(C26,'201617'!$B$26:$C$351,2,0)</f>
        <v>EE</v>
      </c>
      <c r="E26" s="188">
        <v>37.850999999999999</v>
      </c>
      <c r="F26" s="188"/>
      <c r="G26" s="187">
        <v>19</v>
      </c>
      <c r="H26" s="187">
        <v>74</v>
      </c>
      <c r="I26" s="187">
        <v>93</v>
      </c>
      <c r="J26" s="186">
        <v>2.4570024570024569</v>
      </c>
      <c r="K26" s="185" t="s">
        <v>11</v>
      </c>
      <c r="L26" s="185"/>
      <c r="M26" s="187">
        <v>27</v>
      </c>
      <c r="N26" s="186">
        <v>0.71332329396845529</v>
      </c>
      <c r="O26" s="185" t="s">
        <v>11</v>
      </c>
      <c r="P26" s="188"/>
      <c r="Q26" s="187">
        <v>120</v>
      </c>
      <c r="R26" s="186">
        <v>3.1703257509709122</v>
      </c>
      <c r="S26" s="185" t="s">
        <v>11</v>
      </c>
      <c r="T26" s="177"/>
    </row>
    <row r="27" spans="2:20" s="176" customFormat="1" x14ac:dyDescent="0.2">
      <c r="B27" s="190" t="s">
        <v>895</v>
      </c>
      <c r="C27" s="191" t="s">
        <v>206</v>
      </c>
      <c r="D27" s="472" t="str">
        <f>VLOOKUP(C27,'201617'!$B$26:$C$351,2,0)</f>
        <v>L</v>
      </c>
      <c r="E27" s="188">
        <v>71.551000000000002</v>
      </c>
      <c r="F27" s="188"/>
      <c r="G27" s="187">
        <v>1856</v>
      </c>
      <c r="H27" s="187">
        <v>0</v>
      </c>
      <c r="I27" s="187">
        <v>1856</v>
      </c>
      <c r="J27" s="186">
        <v>25.939539629075764</v>
      </c>
      <c r="K27" s="185" t="s">
        <v>11</v>
      </c>
      <c r="L27" s="185"/>
      <c r="M27" s="187">
        <v>251</v>
      </c>
      <c r="N27" s="186">
        <v>3.5079873097510865</v>
      </c>
      <c r="O27" s="185" t="s">
        <v>11</v>
      </c>
      <c r="P27" s="188"/>
      <c r="Q27" s="187">
        <v>2107</v>
      </c>
      <c r="R27" s="186">
        <v>29.447526938826851</v>
      </c>
      <c r="S27" s="185" t="s">
        <v>11</v>
      </c>
      <c r="T27" s="177"/>
    </row>
    <row r="28" spans="2:20" s="176" customFormat="1" x14ac:dyDescent="0.2">
      <c r="B28" s="190" t="s">
        <v>896</v>
      </c>
      <c r="C28" s="191" t="s">
        <v>207</v>
      </c>
      <c r="D28" s="472" t="str">
        <f>VLOOKUP(C28,'201617'!$B$26:$C$351,2,0)</f>
        <v>L</v>
      </c>
      <c r="E28" s="188">
        <v>139.13399999999999</v>
      </c>
      <c r="F28" s="188"/>
      <c r="G28" s="187">
        <v>171</v>
      </c>
      <c r="H28" s="187">
        <v>444</v>
      </c>
      <c r="I28" s="187">
        <v>615</v>
      </c>
      <c r="J28" s="186">
        <v>4.4201992323946699</v>
      </c>
      <c r="K28" s="185" t="s">
        <v>11</v>
      </c>
      <c r="L28" s="185"/>
      <c r="M28" s="187">
        <v>0</v>
      </c>
      <c r="N28" s="186">
        <v>0</v>
      </c>
      <c r="O28" s="185" t="s">
        <v>11</v>
      </c>
      <c r="P28" s="188"/>
      <c r="Q28" s="187">
        <v>615</v>
      </c>
      <c r="R28" s="186">
        <v>4.4201992323946699</v>
      </c>
      <c r="S28" s="185" t="s">
        <v>11</v>
      </c>
      <c r="T28" s="177"/>
    </row>
    <row r="29" spans="2:20" s="176" customFormat="1" x14ac:dyDescent="0.2">
      <c r="B29" s="190" t="s">
        <v>753</v>
      </c>
      <c r="C29" s="191" t="s">
        <v>65</v>
      </c>
      <c r="D29" s="472" t="str">
        <f>VLOOKUP(C29,'201617'!$B$26:$C$351,2,0)</f>
        <v>YH</v>
      </c>
      <c r="E29" s="188">
        <v>101.729</v>
      </c>
      <c r="F29" s="188"/>
      <c r="G29" s="187">
        <v>599</v>
      </c>
      <c r="H29" s="187">
        <v>245</v>
      </c>
      <c r="I29" s="187">
        <v>844</v>
      </c>
      <c r="J29" s="186">
        <v>8.2965526054517387</v>
      </c>
      <c r="K29" s="185" t="s">
        <v>11</v>
      </c>
      <c r="L29" s="185"/>
      <c r="M29" s="187">
        <v>6</v>
      </c>
      <c r="N29" s="186">
        <v>5.8980231792310947E-2</v>
      </c>
      <c r="O29" s="185" t="s">
        <v>11</v>
      </c>
      <c r="P29" s="188"/>
      <c r="Q29" s="187">
        <v>850</v>
      </c>
      <c r="R29" s="186">
        <v>8.3555328372440503</v>
      </c>
      <c r="S29" s="185" t="s">
        <v>11</v>
      </c>
      <c r="T29" s="177"/>
    </row>
    <row r="30" spans="2:20" s="176" customFormat="1" x14ac:dyDescent="0.2">
      <c r="B30" s="190" t="s">
        <v>714</v>
      </c>
      <c r="C30" s="191" t="s">
        <v>26</v>
      </c>
      <c r="D30" s="472" t="str">
        <f>VLOOKUP(C30,'201617'!$B$26:$C$351,2,0)</f>
        <v>NW</v>
      </c>
      <c r="E30" s="188">
        <v>31.32</v>
      </c>
      <c r="F30" s="188"/>
      <c r="G30" s="187">
        <v>8</v>
      </c>
      <c r="H30" s="187">
        <v>140</v>
      </c>
      <c r="I30" s="187">
        <v>148</v>
      </c>
      <c r="J30" s="186">
        <v>4.7254150702426561</v>
      </c>
      <c r="K30" s="185" t="s">
        <v>11</v>
      </c>
      <c r="L30" s="185"/>
      <c r="M30" s="187">
        <v>0</v>
      </c>
      <c r="N30" s="186">
        <v>0</v>
      </c>
      <c r="O30" s="185" t="s">
        <v>11</v>
      </c>
      <c r="P30" s="188"/>
      <c r="Q30" s="187">
        <v>148</v>
      </c>
      <c r="R30" s="186">
        <v>4.7254150702426561</v>
      </c>
      <c r="S30" s="185" t="s">
        <v>11</v>
      </c>
      <c r="T30" s="177"/>
    </row>
    <row r="31" spans="2:20" s="176" customFormat="1" x14ac:dyDescent="0.2">
      <c r="B31" s="190" t="s">
        <v>848</v>
      </c>
      <c r="C31" s="189" t="s">
        <v>159</v>
      </c>
      <c r="D31" s="473" t="str">
        <f>VLOOKUP(C31,'201617'!$B$26:$C$351,2,0)</f>
        <v>EE</v>
      </c>
      <c r="E31" s="188">
        <v>73.495000000000005</v>
      </c>
      <c r="F31" s="188"/>
      <c r="G31" s="187">
        <v>1066</v>
      </c>
      <c r="H31" s="187">
        <v>685</v>
      </c>
      <c r="I31" s="187">
        <v>1751</v>
      </c>
      <c r="J31" s="186">
        <v>23.824749982992039</v>
      </c>
      <c r="K31" s="185" t="s">
        <v>11</v>
      </c>
      <c r="L31" s="185"/>
      <c r="M31" s="187">
        <v>0</v>
      </c>
      <c r="N31" s="186">
        <v>0</v>
      </c>
      <c r="O31" s="185" t="s">
        <v>11</v>
      </c>
      <c r="P31" s="188"/>
      <c r="Q31" s="187">
        <v>1751</v>
      </c>
      <c r="R31" s="186">
        <v>23.824749982992039</v>
      </c>
      <c r="S31" s="185" t="s">
        <v>11</v>
      </c>
      <c r="T31" s="177"/>
    </row>
    <row r="32" spans="2:20" s="176" customFormat="1" x14ac:dyDescent="0.2">
      <c r="B32" s="190" t="s">
        <v>933</v>
      </c>
      <c r="C32" s="204" t="s">
        <v>244</v>
      </c>
      <c r="D32" s="474" t="str">
        <f>VLOOKUP(C32,'201617'!$B$26:$C$351,2,0)</f>
        <v>SE</v>
      </c>
      <c r="E32" s="188">
        <v>70.665000000000006</v>
      </c>
      <c r="F32" s="188"/>
      <c r="G32" s="187">
        <v>125</v>
      </c>
      <c r="H32" s="187">
        <v>0</v>
      </c>
      <c r="I32" s="187">
        <v>125</v>
      </c>
      <c r="J32" s="186">
        <v>1.7689096440953795</v>
      </c>
      <c r="K32" s="185" t="s">
        <v>11</v>
      </c>
      <c r="L32" s="185"/>
      <c r="M32" s="187">
        <v>326</v>
      </c>
      <c r="N32" s="186">
        <v>4.6133163518007496</v>
      </c>
      <c r="O32" s="185" t="s">
        <v>11</v>
      </c>
      <c r="P32" s="188"/>
      <c r="Q32" s="187">
        <v>451</v>
      </c>
      <c r="R32" s="186">
        <v>6.3822259958961292</v>
      </c>
      <c r="S32" s="185" t="s">
        <v>11</v>
      </c>
      <c r="T32" s="177"/>
    </row>
    <row r="33" spans="2:20" s="176" customFormat="1" x14ac:dyDescent="0.2">
      <c r="B33" s="190" t="s">
        <v>777</v>
      </c>
      <c r="C33" s="191" t="s">
        <v>89</v>
      </c>
      <c r="D33" s="472" t="str">
        <f>VLOOKUP(C33,'201617'!$B$26:$C$351,2,0)</f>
        <v>EM</v>
      </c>
      <c r="E33" s="188">
        <v>48.177999999999997</v>
      </c>
      <c r="F33" s="188"/>
      <c r="G33" s="187">
        <v>157</v>
      </c>
      <c r="H33" s="187">
        <v>48</v>
      </c>
      <c r="I33" s="187">
        <v>205</v>
      </c>
      <c r="J33" s="186">
        <v>4.2550541741043633</v>
      </c>
      <c r="K33" s="185" t="s">
        <v>11</v>
      </c>
      <c r="L33" s="185"/>
      <c r="M33" s="187">
        <v>23</v>
      </c>
      <c r="N33" s="186">
        <v>0.47739632197268467</v>
      </c>
      <c r="O33" s="185" t="s">
        <v>11</v>
      </c>
      <c r="P33" s="188"/>
      <c r="Q33" s="187">
        <v>228</v>
      </c>
      <c r="R33" s="186">
        <v>4.7324504960770479</v>
      </c>
      <c r="S33" s="185" t="s">
        <v>11</v>
      </c>
      <c r="T33" s="177"/>
    </row>
    <row r="34" spans="2:20" s="176" customFormat="1" x14ac:dyDescent="0.2">
      <c r="B34" s="190" t="s">
        <v>997</v>
      </c>
      <c r="C34" s="191" t="s">
        <v>308</v>
      </c>
      <c r="D34" s="472" t="str">
        <f>VLOOKUP(C34,'201617'!$B$26:$C$351,2,0)</f>
        <v>SW</v>
      </c>
      <c r="E34" s="188">
        <v>73.795000000000002</v>
      </c>
      <c r="F34" s="188"/>
      <c r="G34" s="187">
        <v>116</v>
      </c>
      <c r="H34" s="187">
        <v>186</v>
      </c>
      <c r="I34" s="187">
        <v>302</v>
      </c>
      <c r="J34" s="186">
        <v>4.0924181855139237</v>
      </c>
      <c r="K34" s="185" t="s">
        <v>11</v>
      </c>
      <c r="L34" s="188"/>
      <c r="M34" s="187">
        <v>4</v>
      </c>
      <c r="N34" s="186">
        <v>5.4204214377667863E-2</v>
      </c>
      <c r="O34" s="185" t="s">
        <v>11</v>
      </c>
      <c r="P34" s="188"/>
      <c r="Q34" s="187">
        <v>306</v>
      </c>
      <c r="R34" s="186">
        <v>4.1466223998915916</v>
      </c>
      <c r="S34" s="185" t="s">
        <v>11</v>
      </c>
      <c r="T34" s="177"/>
    </row>
    <row r="35" spans="2:20" s="176" customFormat="1" x14ac:dyDescent="0.2">
      <c r="B35" s="190" t="s">
        <v>849</v>
      </c>
      <c r="C35" s="191" t="s">
        <v>160</v>
      </c>
      <c r="D35" s="472" t="str">
        <f>VLOOKUP(C35,'201617'!$B$26:$C$351,2,0)</f>
        <v>EE</v>
      </c>
      <c r="E35" s="188">
        <v>64.840999999999994</v>
      </c>
      <c r="F35" s="188"/>
      <c r="G35" s="187">
        <v>250</v>
      </c>
      <c r="H35" s="187">
        <v>134</v>
      </c>
      <c r="I35" s="187">
        <v>384</v>
      </c>
      <c r="J35" s="186">
        <v>5.9221788683086327</v>
      </c>
      <c r="K35" s="185" t="s">
        <v>11</v>
      </c>
      <c r="L35" s="188"/>
      <c r="M35" s="187">
        <v>4</v>
      </c>
      <c r="N35" s="186">
        <v>6.1689363211548255E-2</v>
      </c>
      <c r="O35" s="185" t="s">
        <v>11</v>
      </c>
      <c r="P35" s="188"/>
      <c r="Q35" s="187">
        <v>388</v>
      </c>
      <c r="R35" s="186">
        <v>5.983868231520181</v>
      </c>
      <c r="S35" s="185" t="s">
        <v>11</v>
      </c>
      <c r="T35" s="177"/>
    </row>
    <row r="36" spans="2:20" s="176" customFormat="1" x14ac:dyDescent="0.2">
      <c r="B36" s="190" t="s">
        <v>897</v>
      </c>
      <c r="C36" s="191" t="s">
        <v>208</v>
      </c>
      <c r="D36" s="472" t="str">
        <f>VLOOKUP(C36,'201617'!$B$26:$C$351,2,0)</f>
        <v>L</v>
      </c>
      <c r="E36" s="188">
        <v>93.902000000000001</v>
      </c>
      <c r="F36" s="188"/>
      <c r="G36" s="187">
        <v>277</v>
      </c>
      <c r="H36" s="187">
        <v>0</v>
      </c>
      <c r="I36" s="187">
        <v>277</v>
      </c>
      <c r="J36" s="186">
        <v>2.9498839215352177</v>
      </c>
      <c r="K36" s="185" t="s">
        <v>11</v>
      </c>
      <c r="L36" s="185"/>
      <c r="M36" s="187">
        <v>53</v>
      </c>
      <c r="N36" s="186">
        <v>0.56441822325403079</v>
      </c>
      <c r="O36" s="185" t="s">
        <v>11</v>
      </c>
      <c r="P36" s="188"/>
      <c r="Q36" s="187">
        <v>330</v>
      </c>
      <c r="R36" s="186">
        <v>3.5143021447892484</v>
      </c>
      <c r="S36" s="185" t="s">
        <v>11</v>
      </c>
      <c r="T36" s="177"/>
    </row>
    <row r="37" spans="2:20" s="176" customFormat="1" x14ac:dyDescent="0.2">
      <c r="B37" s="190" t="s">
        <v>816</v>
      </c>
      <c r="C37" s="191" t="s">
        <v>128</v>
      </c>
      <c r="D37" s="472" t="str">
        <f>VLOOKUP(C37,'201617'!$B$26:$C$351,2,0)</f>
        <v>WM</v>
      </c>
      <c r="E37" s="188">
        <v>414.88299999999998</v>
      </c>
      <c r="F37" s="188"/>
      <c r="G37" s="187">
        <v>3514</v>
      </c>
      <c r="H37" s="187">
        <v>3682</v>
      </c>
      <c r="I37" s="187">
        <v>7196</v>
      </c>
      <c r="J37" s="186">
        <v>17.344648973325011</v>
      </c>
      <c r="K37" s="185" t="s">
        <v>11</v>
      </c>
      <c r="L37" s="185"/>
      <c r="M37" s="187">
        <v>131</v>
      </c>
      <c r="N37" s="186">
        <v>0.31575166974785662</v>
      </c>
      <c r="O37" s="185" t="s">
        <v>11</v>
      </c>
      <c r="P37" s="188"/>
      <c r="Q37" s="187">
        <v>7327</v>
      </c>
      <c r="R37" s="186">
        <v>17.660400643072869</v>
      </c>
      <c r="S37" s="185" t="s">
        <v>11</v>
      </c>
      <c r="T37" s="177"/>
    </row>
    <row r="38" spans="2:20" s="176" customFormat="1" x14ac:dyDescent="0.2">
      <c r="B38" s="190" t="s">
        <v>778</v>
      </c>
      <c r="C38" s="191" t="s">
        <v>90</v>
      </c>
      <c r="D38" s="472" t="str">
        <f>VLOOKUP(C38,'201617'!$B$26:$C$351,2,0)</f>
        <v>EM</v>
      </c>
      <c r="E38" s="188">
        <v>39.219000000000001</v>
      </c>
      <c r="F38" s="188"/>
      <c r="G38" s="187">
        <v>97</v>
      </c>
      <c r="H38" s="187">
        <v>0</v>
      </c>
      <c r="I38" s="187">
        <v>97</v>
      </c>
      <c r="J38" s="186">
        <v>2.4732910069099159</v>
      </c>
      <c r="K38" s="185" t="s">
        <v>11</v>
      </c>
      <c r="L38" s="185"/>
      <c r="M38" s="187">
        <v>181</v>
      </c>
      <c r="N38" s="186">
        <v>4.6151100232030391</v>
      </c>
      <c r="O38" s="185" t="s">
        <v>11</v>
      </c>
      <c r="P38" s="188"/>
      <c r="Q38" s="187">
        <v>278</v>
      </c>
      <c r="R38" s="186">
        <v>7.088401030112955</v>
      </c>
      <c r="S38" s="185" t="s">
        <v>11</v>
      </c>
      <c r="T38" s="177"/>
    </row>
    <row r="39" spans="2:20" s="176" customFormat="1" x14ac:dyDescent="0.2">
      <c r="B39" s="190" t="s">
        <v>715</v>
      </c>
      <c r="C39" s="189" t="s">
        <v>27</v>
      </c>
      <c r="D39" s="473" t="str">
        <f>VLOOKUP(C39,'201617'!$B$26:$C$351,2,0)</f>
        <v>NW</v>
      </c>
      <c r="E39" s="188">
        <v>57.44</v>
      </c>
      <c r="F39" s="188"/>
      <c r="G39" s="187">
        <v>173</v>
      </c>
      <c r="H39" s="187">
        <v>325</v>
      </c>
      <c r="I39" s="187">
        <v>498</v>
      </c>
      <c r="J39" s="186">
        <v>8.6699164345403901</v>
      </c>
      <c r="K39" s="185" t="s">
        <v>11</v>
      </c>
      <c r="L39" s="188"/>
      <c r="M39" s="187">
        <v>16</v>
      </c>
      <c r="N39" s="186">
        <v>0.2785515320334262</v>
      </c>
      <c r="O39" s="185" t="s">
        <v>11</v>
      </c>
      <c r="P39" s="188"/>
      <c r="Q39" s="187">
        <v>514</v>
      </c>
      <c r="R39" s="186">
        <v>8.9484679665738174</v>
      </c>
      <c r="S39" s="185" t="s">
        <v>11</v>
      </c>
      <c r="T39" s="177"/>
    </row>
    <row r="40" spans="2:20" s="176" customFormat="1" x14ac:dyDescent="0.2">
      <c r="B40" s="190" t="s">
        <v>716</v>
      </c>
      <c r="C40" s="189" t="s">
        <v>28</v>
      </c>
      <c r="D40" s="473" t="str">
        <f>VLOOKUP(C40,'201617'!$B$26:$C$351,2,0)</f>
        <v>NW</v>
      </c>
      <c r="E40" s="188">
        <v>64.233999999999995</v>
      </c>
      <c r="F40" s="188"/>
      <c r="G40" s="187">
        <v>219</v>
      </c>
      <c r="H40" s="187">
        <v>199</v>
      </c>
      <c r="I40" s="187">
        <v>418</v>
      </c>
      <c r="J40" s="186">
        <v>6.5074571099417762</v>
      </c>
      <c r="K40" s="185" t="s">
        <v>11</v>
      </c>
      <c r="L40" s="188"/>
      <c r="M40" s="187">
        <v>56</v>
      </c>
      <c r="N40" s="186">
        <v>0.87181243578167333</v>
      </c>
      <c r="O40" s="185" t="s">
        <v>11</v>
      </c>
      <c r="P40" s="188"/>
      <c r="Q40" s="187">
        <v>474</v>
      </c>
      <c r="R40" s="186">
        <v>7.3792695457234494</v>
      </c>
      <c r="S40" s="185" t="s">
        <v>11</v>
      </c>
      <c r="T40" s="177"/>
    </row>
    <row r="41" spans="2:20" s="176" customFormat="1" x14ac:dyDescent="0.2">
      <c r="B41" s="190" t="s">
        <v>779</v>
      </c>
      <c r="C41" s="189" t="s">
        <v>91</v>
      </c>
      <c r="D41" s="473" t="str">
        <f>VLOOKUP(C41,'201617'!$B$26:$C$351,2,0)</f>
        <v>EM</v>
      </c>
      <c r="E41" s="188">
        <v>33.048999999999999</v>
      </c>
      <c r="F41" s="188"/>
      <c r="G41" s="187">
        <v>34</v>
      </c>
      <c r="H41" s="187">
        <v>127</v>
      </c>
      <c r="I41" s="187">
        <v>161</v>
      </c>
      <c r="J41" s="186">
        <v>4.8715543586795365</v>
      </c>
      <c r="K41" s="185" t="s">
        <v>11</v>
      </c>
      <c r="L41" s="185"/>
      <c r="M41" s="187">
        <v>0</v>
      </c>
      <c r="N41" s="186">
        <v>0</v>
      </c>
      <c r="O41" s="185" t="s">
        <v>11</v>
      </c>
      <c r="P41" s="188"/>
      <c r="Q41" s="187">
        <v>161</v>
      </c>
      <c r="R41" s="186">
        <v>4.8715543586795365</v>
      </c>
      <c r="S41" s="185" t="s">
        <v>11</v>
      </c>
      <c r="T41" s="177"/>
    </row>
    <row r="42" spans="2:20" s="176" customFormat="1" x14ac:dyDescent="0.2">
      <c r="B42" s="190" t="s">
        <v>717</v>
      </c>
      <c r="C42" s="189" t="s">
        <v>29</v>
      </c>
      <c r="D42" s="473" t="str">
        <f>VLOOKUP(C42,'201617'!$B$26:$C$351,2,0)</f>
        <v>NW</v>
      </c>
      <c r="E42" s="188">
        <v>117.432</v>
      </c>
      <c r="F42" s="188"/>
      <c r="G42" s="187">
        <v>341</v>
      </c>
      <c r="H42" s="187">
        <v>0</v>
      </c>
      <c r="I42" s="187">
        <v>341</v>
      </c>
      <c r="J42" s="186">
        <v>2.9038081613188909</v>
      </c>
      <c r="K42" s="185" t="s">
        <v>11</v>
      </c>
      <c r="L42" s="185"/>
      <c r="M42" s="187">
        <v>569</v>
      </c>
      <c r="N42" s="186">
        <v>4.8453573131684715</v>
      </c>
      <c r="O42" s="185" t="s">
        <v>11</v>
      </c>
      <c r="P42" s="188"/>
      <c r="Q42" s="187">
        <v>910</v>
      </c>
      <c r="R42" s="186">
        <v>7.7491654744873628</v>
      </c>
      <c r="S42" s="185" t="s">
        <v>11</v>
      </c>
      <c r="T42" s="177"/>
    </row>
    <row r="43" spans="2:20" s="176" customFormat="1" x14ac:dyDescent="0.2">
      <c r="B43" s="190" t="s">
        <v>780</v>
      </c>
      <c r="C43" s="191" t="s">
        <v>92</v>
      </c>
      <c r="D43" s="472" t="str">
        <f>VLOOKUP(C43,'201617'!$B$26:$C$351,2,0)</f>
        <v>EM</v>
      </c>
      <c r="E43" s="188">
        <v>27.742999999999999</v>
      </c>
      <c r="F43" s="188"/>
      <c r="G43" s="187">
        <v>149</v>
      </c>
      <c r="H43" s="187">
        <v>5</v>
      </c>
      <c r="I43" s="187">
        <v>154</v>
      </c>
      <c r="J43" s="186">
        <v>5.5509497891359985</v>
      </c>
      <c r="K43" s="185" t="s">
        <v>11</v>
      </c>
      <c r="L43" s="185"/>
      <c r="M43" s="187">
        <v>72</v>
      </c>
      <c r="N43" s="186">
        <v>2.5952492520635837</v>
      </c>
      <c r="O43" s="185" t="s">
        <v>11</v>
      </c>
      <c r="P43" s="188"/>
      <c r="Q43" s="187">
        <v>226</v>
      </c>
      <c r="R43" s="186">
        <v>8.1461990411995817</v>
      </c>
      <c r="S43" s="185" t="s">
        <v>11</v>
      </c>
      <c r="T43" s="177"/>
    </row>
    <row r="44" spans="2:20" s="176" customFormat="1" x14ac:dyDescent="0.2">
      <c r="B44" s="190" t="s">
        <v>998</v>
      </c>
      <c r="C44" s="191" t="s">
        <v>309</v>
      </c>
      <c r="D44" s="472" t="str">
        <f>VLOOKUP(C44,'201617'!$B$26:$C$351,2,0)</f>
        <v>SW</v>
      </c>
      <c r="E44" s="188">
        <v>82.992000000000004</v>
      </c>
      <c r="F44" s="188"/>
      <c r="G44" s="187">
        <v>47</v>
      </c>
      <c r="H44" s="187">
        <v>242</v>
      </c>
      <c r="I44" s="187">
        <v>289</v>
      </c>
      <c r="J44" s="186">
        <v>3.482263350684403</v>
      </c>
      <c r="K44" s="185" t="s">
        <v>11</v>
      </c>
      <c r="L44" s="188"/>
      <c r="M44" s="187">
        <v>32</v>
      </c>
      <c r="N44" s="186">
        <v>0.38557933294775398</v>
      </c>
      <c r="O44" s="185" t="s">
        <v>11</v>
      </c>
      <c r="P44" s="188"/>
      <c r="Q44" s="187">
        <v>321</v>
      </c>
      <c r="R44" s="186">
        <v>3.8678426836321571</v>
      </c>
      <c r="S44" s="185" t="s">
        <v>11</v>
      </c>
      <c r="T44" s="177"/>
    </row>
    <row r="45" spans="2:20" s="176" customFormat="1" x14ac:dyDescent="0.2">
      <c r="B45" s="190" t="s">
        <v>934</v>
      </c>
      <c r="C45" s="191" t="s">
        <v>245</v>
      </c>
      <c r="D45" s="472" t="str">
        <f>VLOOKUP(C45,'201617'!$B$26:$C$351,2,0)</f>
        <v>SE</v>
      </c>
      <c r="E45" s="188">
        <v>46.805</v>
      </c>
      <c r="F45" s="188"/>
      <c r="G45" s="187">
        <v>46</v>
      </c>
      <c r="H45" s="187">
        <v>108</v>
      </c>
      <c r="I45" s="187">
        <v>154</v>
      </c>
      <c r="J45" s="186">
        <v>3.2902467685076382</v>
      </c>
      <c r="K45" s="185" t="s">
        <v>11</v>
      </c>
      <c r="L45" s="188"/>
      <c r="M45" s="187">
        <v>63</v>
      </c>
      <c r="N45" s="186">
        <v>1.3460100416622156</v>
      </c>
      <c r="O45" s="185" t="s">
        <v>11</v>
      </c>
      <c r="P45" s="188"/>
      <c r="Q45" s="187">
        <v>217</v>
      </c>
      <c r="R45" s="186">
        <v>4.6362568101698534</v>
      </c>
      <c r="S45" s="185" t="s">
        <v>11</v>
      </c>
      <c r="T45" s="177"/>
    </row>
    <row r="46" spans="2:20" s="176" customFormat="1" x14ac:dyDescent="0.2">
      <c r="B46" s="190" t="s">
        <v>754</v>
      </c>
      <c r="C46" s="191" t="s">
        <v>66</v>
      </c>
      <c r="D46" s="472" t="str">
        <f>VLOOKUP(C46,'201617'!$B$26:$C$351,2,0)</f>
        <v>YH</v>
      </c>
      <c r="E46" s="188">
        <v>200.935</v>
      </c>
      <c r="F46" s="188"/>
      <c r="G46" s="187">
        <v>1034</v>
      </c>
      <c r="H46" s="187">
        <v>0</v>
      </c>
      <c r="I46" s="187">
        <v>1034</v>
      </c>
      <c r="J46" s="186">
        <v>5.1459427177943118</v>
      </c>
      <c r="K46" s="185" t="s">
        <v>11</v>
      </c>
      <c r="L46" s="185"/>
      <c r="M46" s="187">
        <v>2718</v>
      </c>
      <c r="N46" s="186">
        <v>13.526762385846169</v>
      </c>
      <c r="O46" s="185" t="s">
        <v>11</v>
      </c>
      <c r="P46" s="188"/>
      <c r="Q46" s="187">
        <v>3752</v>
      </c>
      <c r="R46" s="186">
        <v>18.672705103640482</v>
      </c>
      <c r="S46" s="185" t="s">
        <v>11</v>
      </c>
      <c r="T46" s="177"/>
    </row>
    <row r="47" spans="2:20" s="176" customFormat="1" x14ac:dyDescent="0.2">
      <c r="B47" s="190" t="s">
        <v>850</v>
      </c>
      <c r="C47" s="189" t="s">
        <v>161</v>
      </c>
      <c r="D47" s="473" t="str">
        <f>VLOOKUP(C47,'201617'!$B$26:$C$351,2,0)</f>
        <v>EE</v>
      </c>
      <c r="E47" s="188">
        <v>61.975999999999999</v>
      </c>
      <c r="F47" s="188"/>
      <c r="G47" s="187">
        <v>56</v>
      </c>
      <c r="H47" s="187">
        <v>185</v>
      </c>
      <c r="I47" s="187">
        <v>241</v>
      </c>
      <c r="J47" s="186">
        <v>3.8886020394991609</v>
      </c>
      <c r="K47" s="185" t="s">
        <v>11</v>
      </c>
      <c r="L47" s="185"/>
      <c r="M47" s="187">
        <v>15</v>
      </c>
      <c r="N47" s="186">
        <v>0.24202917258293533</v>
      </c>
      <c r="O47" s="185" t="s">
        <v>11</v>
      </c>
      <c r="P47" s="188"/>
      <c r="Q47" s="187">
        <v>256</v>
      </c>
      <c r="R47" s="186">
        <v>4.130631212082096</v>
      </c>
      <c r="S47" s="185" t="s">
        <v>11</v>
      </c>
      <c r="T47" s="177"/>
    </row>
    <row r="48" spans="2:20" s="176" customFormat="1" x14ac:dyDescent="0.2">
      <c r="B48" s="197" t="s">
        <v>851</v>
      </c>
      <c r="C48" s="203" t="s">
        <v>162</v>
      </c>
      <c r="D48" s="475" t="str">
        <f>VLOOKUP(C48,'201617'!$B$26:$C$351,2,0)</f>
        <v>EE</v>
      </c>
      <c r="E48" s="195">
        <v>55.441000000000003</v>
      </c>
      <c r="F48" s="195"/>
      <c r="G48" s="194">
        <v>250</v>
      </c>
      <c r="H48" s="194">
        <v>249</v>
      </c>
      <c r="I48" s="194">
        <v>499</v>
      </c>
      <c r="J48" s="193">
        <v>9.0005591529734303</v>
      </c>
      <c r="K48" s="192">
        <v>2</v>
      </c>
      <c r="L48" s="192"/>
      <c r="M48" s="194">
        <v>57</v>
      </c>
      <c r="N48" s="193">
        <v>1.0281199834057826</v>
      </c>
      <c r="O48" s="192">
        <v>2</v>
      </c>
      <c r="P48" s="195"/>
      <c r="Q48" s="194">
        <v>556</v>
      </c>
      <c r="R48" s="193">
        <v>10.028679136379214</v>
      </c>
      <c r="S48" s="192">
        <v>2</v>
      </c>
      <c r="T48" s="177"/>
    </row>
    <row r="49" spans="2:20" s="176" customFormat="1" x14ac:dyDescent="0.2">
      <c r="B49" s="190" t="s">
        <v>898</v>
      </c>
      <c r="C49" s="191" t="s">
        <v>209</v>
      </c>
      <c r="D49" s="472" t="str">
        <f>VLOOKUP(C49,'201617'!$B$26:$C$351,2,0)</f>
        <v>L</v>
      </c>
      <c r="E49" s="188">
        <v>111.59</v>
      </c>
      <c r="F49" s="188"/>
      <c r="G49" s="187">
        <v>425</v>
      </c>
      <c r="H49" s="187">
        <v>105</v>
      </c>
      <c r="I49" s="187">
        <v>530</v>
      </c>
      <c r="J49" s="186">
        <v>4.7495295277354597</v>
      </c>
      <c r="K49" s="185" t="s">
        <v>11</v>
      </c>
      <c r="L49" s="185"/>
      <c r="M49" s="187">
        <v>0</v>
      </c>
      <c r="N49" s="186">
        <v>0</v>
      </c>
      <c r="O49" s="185" t="s">
        <v>11</v>
      </c>
      <c r="P49" s="188"/>
      <c r="Q49" s="187">
        <v>530</v>
      </c>
      <c r="R49" s="186">
        <v>4.7495295277354597</v>
      </c>
      <c r="S49" s="185" t="s">
        <v>11</v>
      </c>
      <c r="T49" s="177"/>
    </row>
    <row r="50" spans="2:20" s="176" customFormat="1" x14ac:dyDescent="0.2">
      <c r="B50" s="190" t="s">
        <v>852</v>
      </c>
      <c r="C50" s="189" t="s">
        <v>163</v>
      </c>
      <c r="D50" s="473" t="str">
        <f>VLOOKUP(C50,'201617'!$B$26:$C$351,2,0)</f>
        <v>EE</v>
      </c>
      <c r="E50" s="188">
        <v>31.02</v>
      </c>
      <c r="F50" s="188"/>
      <c r="G50" s="187">
        <v>60</v>
      </c>
      <c r="H50" s="187">
        <v>24</v>
      </c>
      <c r="I50" s="187">
        <v>84</v>
      </c>
      <c r="J50" s="186">
        <v>2.7079303675048356</v>
      </c>
      <c r="K50" s="185" t="s">
        <v>11</v>
      </c>
      <c r="L50" s="185"/>
      <c r="M50" s="187">
        <v>6</v>
      </c>
      <c r="N50" s="186">
        <v>0.19342359767891684</v>
      </c>
      <c r="O50" s="185" t="s">
        <v>11</v>
      </c>
      <c r="P50" s="188"/>
      <c r="Q50" s="187">
        <v>90</v>
      </c>
      <c r="R50" s="186">
        <v>2.9013539651837523</v>
      </c>
      <c r="S50" s="185" t="s">
        <v>11</v>
      </c>
      <c r="T50" s="177"/>
    </row>
    <row r="51" spans="2:20" s="176" customFormat="1" x14ac:dyDescent="0.2">
      <c r="B51" s="190" t="s">
        <v>935</v>
      </c>
      <c r="C51" s="191" t="s">
        <v>246</v>
      </c>
      <c r="D51" s="472" t="str">
        <f>VLOOKUP(C51,'201617'!$B$26:$C$351,2,0)</f>
        <v>SE</v>
      </c>
      <c r="E51" s="188">
        <v>122.245</v>
      </c>
      <c r="F51" s="188"/>
      <c r="G51" s="187">
        <v>1436</v>
      </c>
      <c r="H51" s="187">
        <v>1392</v>
      </c>
      <c r="I51" s="187">
        <v>2828</v>
      </c>
      <c r="J51" s="186">
        <v>23.133870505951162</v>
      </c>
      <c r="K51" s="185" t="s">
        <v>11</v>
      </c>
      <c r="L51" s="188"/>
      <c r="M51" s="187">
        <v>153</v>
      </c>
      <c r="N51" s="186">
        <v>1.2515849318990551</v>
      </c>
      <c r="O51" s="185" t="s">
        <v>11</v>
      </c>
      <c r="P51" s="188"/>
      <c r="Q51" s="187">
        <v>2981</v>
      </c>
      <c r="R51" s="186">
        <v>24.385455437850219</v>
      </c>
      <c r="S51" s="185" t="s">
        <v>11</v>
      </c>
      <c r="T51" s="177"/>
    </row>
    <row r="52" spans="2:20" s="176" customFormat="1" x14ac:dyDescent="0.2">
      <c r="B52" s="190" t="s">
        <v>999</v>
      </c>
      <c r="C52" s="191" t="s">
        <v>310</v>
      </c>
      <c r="D52" s="472" t="str">
        <f>VLOOKUP(C52,'201617'!$B$26:$C$351,2,0)</f>
        <v>SW</v>
      </c>
      <c r="E52" s="188">
        <v>184.679</v>
      </c>
      <c r="F52" s="188"/>
      <c r="G52" s="187">
        <v>1767</v>
      </c>
      <c r="H52" s="187">
        <v>1713</v>
      </c>
      <c r="I52" s="187">
        <v>3480</v>
      </c>
      <c r="J52" s="186">
        <v>18.843506841600831</v>
      </c>
      <c r="K52" s="185" t="s">
        <v>11</v>
      </c>
      <c r="L52" s="188"/>
      <c r="M52" s="187">
        <v>2</v>
      </c>
      <c r="N52" s="186">
        <v>1.0829601633103926E-2</v>
      </c>
      <c r="O52" s="185" t="s">
        <v>11</v>
      </c>
      <c r="P52" s="188"/>
      <c r="Q52" s="187">
        <v>3482</v>
      </c>
      <c r="R52" s="186">
        <v>18.854336443233937</v>
      </c>
      <c r="S52" s="185" t="s">
        <v>11</v>
      </c>
      <c r="T52" s="177"/>
    </row>
    <row r="53" spans="2:20" s="176" customFormat="1" x14ac:dyDescent="0.2">
      <c r="B53" s="190" t="s">
        <v>853</v>
      </c>
      <c r="C53" s="191" t="s">
        <v>164</v>
      </c>
      <c r="D53" s="472" t="str">
        <f>VLOOKUP(C53,'201617'!$B$26:$C$351,2,0)</f>
        <v>EE</v>
      </c>
      <c r="E53" s="188">
        <v>53.786999999999999</v>
      </c>
      <c r="F53" s="188"/>
      <c r="G53" s="187">
        <v>121</v>
      </c>
      <c r="H53" s="187">
        <v>245</v>
      </c>
      <c r="I53" s="187">
        <v>366</v>
      </c>
      <c r="J53" s="186">
        <v>6.8046182162976185</v>
      </c>
      <c r="K53" s="185" t="s">
        <v>11</v>
      </c>
      <c r="L53" s="185"/>
      <c r="M53" s="187">
        <v>124</v>
      </c>
      <c r="N53" s="186">
        <v>2.305389778199193</v>
      </c>
      <c r="O53" s="185" t="s">
        <v>11</v>
      </c>
      <c r="P53" s="188"/>
      <c r="Q53" s="187">
        <v>490</v>
      </c>
      <c r="R53" s="186">
        <v>9.1100079944968115</v>
      </c>
      <c r="S53" s="185" t="s">
        <v>11</v>
      </c>
      <c r="T53" s="177"/>
    </row>
    <row r="54" spans="2:20" s="176" customFormat="1" x14ac:dyDescent="0.2">
      <c r="B54" s="190" t="s">
        <v>899</v>
      </c>
      <c r="C54" s="191" t="s">
        <v>210</v>
      </c>
      <c r="D54" s="472" t="str">
        <f>VLOOKUP(C54,'201617'!$B$26:$C$351,2,0)</f>
        <v>L</v>
      </c>
      <c r="E54" s="188">
        <v>132.90299999999999</v>
      </c>
      <c r="F54" s="188"/>
      <c r="G54" s="187">
        <v>843</v>
      </c>
      <c r="H54" s="187">
        <v>928</v>
      </c>
      <c r="I54" s="187">
        <v>1771</v>
      </c>
      <c r="J54" s="186">
        <v>13.325508077319549</v>
      </c>
      <c r="K54" s="185" t="s">
        <v>11</v>
      </c>
      <c r="L54" s="185"/>
      <c r="M54" s="187">
        <v>366</v>
      </c>
      <c r="N54" s="186">
        <v>2.7538881740818493</v>
      </c>
      <c r="O54" s="185" t="s">
        <v>11</v>
      </c>
      <c r="P54" s="188"/>
      <c r="Q54" s="187">
        <v>2137</v>
      </c>
      <c r="R54" s="186">
        <v>16.079396251401398</v>
      </c>
      <c r="S54" s="185" t="s">
        <v>11</v>
      </c>
      <c r="T54" s="177"/>
    </row>
    <row r="55" spans="2:20" s="176" customFormat="1" x14ac:dyDescent="0.2">
      <c r="B55" s="190" t="s">
        <v>817</v>
      </c>
      <c r="C55" s="191" t="s">
        <v>129</v>
      </c>
      <c r="D55" s="472" t="str">
        <f>VLOOKUP(C55,'201617'!$B$26:$C$351,2,0)</f>
        <v>WM</v>
      </c>
      <c r="E55" s="188">
        <v>38.630000000000003</v>
      </c>
      <c r="F55" s="188"/>
      <c r="G55" s="187">
        <v>52</v>
      </c>
      <c r="H55" s="187">
        <v>139</v>
      </c>
      <c r="I55" s="187">
        <v>191</v>
      </c>
      <c r="J55" s="186">
        <v>4.9443437742687024</v>
      </c>
      <c r="K55" s="185" t="s">
        <v>11</v>
      </c>
      <c r="L55" s="185"/>
      <c r="M55" s="187">
        <v>1</v>
      </c>
      <c r="N55" s="186">
        <v>2.5886616619207867E-2</v>
      </c>
      <c r="O55" s="185" t="s">
        <v>11</v>
      </c>
      <c r="P55" s="188"/>
      <c r="Q55" s="187">
        <v>192</v>
      </c>
      <c r="R55" s="186">
        <v>4.9702303908879104</v>
      </c>
      <c r="S55" s="185" t="s">
        <v>11</v>
      </c>
      <c r="T55" s="177"/>
    </row>
    <row r="56" spans="2:20" s="176" customFormat="1" x14ac:dyDescent="0.2">
      <c r="B56" s="190" t="s">
        <v>854</v>
      </c>
      <c r="C56" s="191" t="s">
        <v>165</v>
      </c>
      <c r="D56" s="472" t="str">
        <f>VLOOKUP(C56,'201617'!$B$26:$C$351,2,0)</f>
        <v>EE</v>
      </c>
      <c r="E56" s="188">
        <v>37.962000000000003</v>
      </c>
      <c r="F56" s="188"/>
      <c r="G56" s="187">
        <v>4</v>
      </c>
      <c r="H56" s="187">
        <v>0</v>
      </c>
      <c r="I56" s="187">
        <v>4</v>
      </c>
      <c r="J56" s="186">
        <v>0.10536852642115799</v>
      </c>
      <c r="K56" s="185" t="s">
        <v>11</v>
      </c>
      <c r="L56" s="185"/>
      <c r="M56" s="187">
        <v>0</v>
      </c>
      <c r="N56" s="186">
        <v>0</v>
      </c>
      <c r="O56" s="185" t="s">
        <v>11</v>
      </c>
      <c r="P56" s="188"/>
      <c r="Q56" s="187">
        <v>4</v>
      </c>
      <c r="R56" s="186">
        <v>0.10536852642115799</v>
      </c>
      <c r="S56" s="185" t="s">
        <v>11</v>
      </c>
      <c r="T56" s="177"/>
    </row>
    <row r="57" spans="2:20" s="176" customFormat="1" x14ac:dyDescent="0.2">
      <c r="B57" s="190" t="s">
        <v>781</v>
      </c>
      <c r="C57" s="191" t="s">
        <v>93</v>
      </c>
      <c r="D57" s="472" t="str">
        <f>VLOOKUP(C57,'201617'!$B$26:$C$351,2,0)</f>
        <v>EM</v>
      </c>
      <c r="E57" s="188">
        <v>47.317</v>
      </c>
      <c r="F57" s="188"/>
      <c r="G57" s="187">
        <v>17</v>
      </c>
      <c r="H57" s="187">
        <v>313</v>
      </c>
      <c r="I57" s="187">
        <v>330</v>
      </c>
      <c r="J57" s="186">
        <v>6.9742375890271999</v>
      </c>
      <c r="K57" s="185" t="s">
        <v>11</v>
      </c>
      <c r="L57" s="185"/>
      <c r="M57" s="187">
        <v>5</v>
      </c>
      <c r="N57" s="186">
        <v>0.10567026650041211</v>
      </c>
      <c r="O57" s="185" t="s">
        <v>11</v>
      </c>
      <c r="P57" s="188"/>
      <c r="Q57" s="187">
        <v>335</v>
      </c>
      <c r="R57" s="186">
        <v>7.0799078555276118</v>
      </c>
      <c r="S57" s="185" t="s">
        <v>11</v>
      </c>
      <c r="T57" s="177"/>
    </row>
    <row r="58" spans="2:20" s="176" customFormat="1" x14ac:dyDescent="0.2">
      <c r="B58" s="190" t="s">
        <v>718</v>
      </c>
      <c r="C58" s="191" t="s">
        <v>30</v>
      </c>
      <c r="D58" s="472" t="str">
        <f>VLOOKUP(C58,'201617'!$B$26:$C$351,2,0)</f>
        <v>NW</v>
      </c>
      <c r="E58" s="188">
        <v>37.456000000000003</v>
      </c>
      <c r="F58" s="188"/>
      <c r="G58" s="187">
        <v>202</v>
      </c>
      <c r="H58" s="187">
        <v>67</v>
      </c>
      <c r="I58" s="187">
        <v>269</v>
      </c>
      <c r="J58" s="186">
        <v>7.1817599316531391</v>
      </c>
      <c r="K58" s="185" t="s">
        <v>11</v>
      </c>
      <c r="L58" s="185"/>
      <c r="M58" s="187">
        <v>4</v>
      </c>
      <c r="N58" s="186">
        <v>0.10679196924391285</v>
      </c>
      <c r="O58" s="185" t="s">
        <v>11</v>
      </c>
      <c r="P58" s="188"/>
      <c r="Q58" s="187">
        <v>273</v>
      </c>
      <c r="R58" s="186">
        <v>7.2885519008970521</v>
      </c>
      <c r="S58" s="185" t="s">
        <v>11</v>
      </c>
      <c r="T58" s="177"/>
    </row>
    <row r="59" spans="2:20" s="176" customFormat="1" x14ac:dyDescent="0.2">
      <c r="B59" s="190" t="s">
        <v>719</v>
      </c>
      <c r="C59" s="191" t="s">
        <v>31</v>
      </c>
      <c r="D59" s="472" t="str">
        <f>VLOOKUP(C59,'201617'!$B$26:$C$351,2,0)</f>
        <v>NW</v>
      </c>
      <c r="E59" s="188">
        <v>78.838999999999999</v>
      </c>
      <c r="F59" s="188"/>
      <c r="G59" s="187">
        <v>51</v>
      </c>
      <c r="H59" s="187">
        <v>223</v>
      </c>
      <c r="I59" s="187">
        <v>274</v>
      </c>
      <c r="J59" s="186">
        <v>3.4754372835779246</v>
      </c>
      <c r="K59" s="185" t="s">
        <v>11</v>
      </c>
      <c r="L59" s="185"/>
      <c r="M59" s="187">
        <v>6</v>
      </c>
      <c r="N59" s="186">
        <v>7.6104466063750181E-2</v>
      </c>
      <c r="O59" s="185" t="s">
        <v>11</v>
      </c>
      <c r="P59" s="188"/>
      <c r="Q59" s="187">
        <v>280</v>
      </c>
      <c r="R59" s="186">
        <v>3.5515417496416748</v>
      </c>
      <c r="S59" s="185" t="s">
        <v>11</v>
      </c>
      <c r="T59" s="177"/>
    </row>
    <row r="60" spans="2:20" s="176" customFormat="1" x14ac:dyDescent="0.2">
      <c r="B60" s="190" t="s">
        <v>755</v>
      </c>
      <c r="C60" s="191" t="s">
        <v>67</v>
      </c>
      <c r="D60" s="472" t="str">
        <f>VLOOKUP(C60,'201617'!$B$26:$C$351,2,0)</f>
        <v>YH</v>
      </c>
      <c r="E60" s="188">
        <v>89.545000000000002</v>
      </c>
      <c r="F60" s="188"/>
      <c r="G60" s="187">
        <v>120</v>
      </c>
      <c r="H60" s="187">
        <v>234</v>
      </c>
      <c r="I60" s="187">
        <v>354</v>
      </c>
      <c r="J60" s="186">
        <v>3.9533195599977664</v>
      </c>
      <c r="K60" s="185" t="s">
        <v>11</v>
      </c>
      <c r="L60" s="185"/>
      <c r="M60" s="187">
        <v>48</v>
      </c>
      <c r="N60" s="186">
        <v>0.5360433301691887</v>
      </c>
      <c r="O60" s="185" t="s">
        <v>11</v>
      </c>
      <c r="P60" s="188"/>
      <c r="Q60" s="187">
        <v>402</v>
      </c>
      <c r="R60" s="186">
        <v>4.4893628901669551</v>
      </c>
      <c r="S60" s="185" t="s">
        <v>11</v>
      </c>
      <c r="T60" s="177"/>
    </row>
    <row r="61" spans="2:20" s="176" customFormat="1" x14ac:dyDescent="0.2">
      <c r="B61" s="190" t="s">
        <v>855</v>
      </c>
      <c r="C61" s="191" t="s">
        <v>166</v>
      </c>
      <c r="D61" s="472" t="str">
        <f>VLOOKUP(C61,'201617'!$B$26:$C$351,2,0)</f>
        <v>EE</v>
      </c>
      <c r="E61" s="188">
        <v>46.179000000000002</v>
      </c>
      <c r="F61" s="188"/>
      <c r="G61" s="187">
        <v>249</v>
      </c>
      <c r="H61" s="187">
        <v>112</v>
      </c>
      <c r="I61" s="187">
        <v>361</v>
      </c>
      <c r="J61" s="186">
        <v>7.8174061802984038</v>
      </c>
      <c r="K61" s="185" t="s">
        <v>11</v>
      </c>
      <c r="L61" s="185"/>
      <c r="M61" s="187">
        <v>7</v>
      </c>
      <c r="N61" s="186">
        <v>0.15158405335758676</v>
      </c>
      <c r="O61" s="185" t="s">
        <v>11</v>
      </c>
      <c r="P61" s="188"/>
      <c r="Q61" s="187">
        <v>368</v>
      </c>
      <c r="R61" s="186">
        <v>7.9689902336559904</v>
      </c>
      <c r="S61" s="185" t="s">
        <v>11</v>
      </c>
      <c r="T61" s="177"/>
    </row>
    <row r="62" spans="2:20" s="176" customFormat="1" x14ac:dyDescent="0.2">
      <c r="B62" s="190" t="s">
        <v>900</v>
      </c>
      <c r="C62" s="191" t="s">
        <v>211</v>
      </c>
      <c r="D62" s="472" t="str">
        <f>VLOOKUP(C62,'201617'!$B$26:$C$351,2,0)</f>
        <v>L</v>
      </c>
      <c r="E62" s="188">
        <v>99.501000000000005</v>
      </c>
      <c r="F62" s="188"/>
      <c r="G62" s="187">
        <v>241</v>
      </c>
      <c r="H62" s="187">
        <v>785</v>
      </c>
      <c r="I62" s="187">
        <v>1026</v>
      </c>
      <c r="J62" s="186">
        <v>10.311454156239636</v>
      </c>
      <c r="K62" s="185" t="s">
        <v>11</v>
      </c>
      <c r="L62" s="185"/>
      <c r="M62" s="187">
        <v>0</v>
      </c>
      <c r="N62" s="186">
        <v>0</v>
      </c>
      <c r="O62" s="185" t="s">
        <v>11</v>
      </c>
      <c r="P62" s="188"/>
      <c r="Q62" s="187">
        <v>1026</v>
      </c>
      <c r="R62" s="186">
        <v>10.311454156239636</v>
      </c>
      <c r="S62" s="185" t="s">
        <v>11</v>
      </c>
      <c r="T62" s="177"/>
    </row>
    <row r="63" spans="2:20" s="176" customFormat="1" x14ac:dyDescent="0.2">
      <c r="B63" s="190" t="s">
        <v>818</v>
      </c>
      <c r="C63" s="191" t="s">
        <v>130</v>
      </c>
      <c r="D63" s="472" t="str">
        <f>VLOOKUP(C63,'201617'!$B$26:$C$351,2,0)</f>
        <v>WM</v>
      </c>
      <c r="E63" s="188">
        <v>40.94</v>
      </c>
      <c r="F63" s="188"/>
      <c r="G63" s="187">
        <v>379</v>
      </c>
      <c r="H63" s="187">
        <v>0</v>
      </c>
      <c r="I63" s="187">
        <v>379</v>
      </c>
      <c r="J63" s="186">
        <v>9.2574499267220336</v>
      </c>
      <c r="K63" s="185" t="s">
        <v>11</v>
      </c>
      <c r="L63" s="185"/>
      <c r="M63" s="187">
        <v>459</v>
      </c>
      <c r="N63" s="186">
        <v>11.211529066927211</v>
      </c>
      <c r="O63" s="185" t="s">
        <v>11</v>
      </c>
      <c r="P63" s="188"/>
      <c r="Q63" s="187">
        <v>838</v>
      </c>
      <c r="R63" s="186">
        <v>20.468978993649245</v>
      </c>
      <c r="S63" s="185" t="s">
        <v>11</v>
      </c>
      <c r="T63" s="177"/>
    </row>
    <row r="64" spans="2:20" s="176" customFormat="1" x14ac:dyDescent="0.2">
      <c r="B64" s="190" t="s">
        <v>936</v>
      </c>
      <c r="C64" s="191" t="s">
        <v>247</v>
      </c>
      <c r="D64" s="472" t="str">
        <f>VLOOKUP(C64,'201617'!$B$26:$C$351,2,0)</f>
        <v>SE</v>
      </c>
      <c r="E64" s="188">
        <v>61.470999999999997</v>
      </c>
      <c r="F64" s="188"/>
      <c r="G64" s="187">
        <v>500</v>
      </c>
      <c r="H64" s="187">
        <v>322</v>
      </c>
      <c r="I64" s="187">
        <v>822</v>
      </c>
      <c r="J64" s="186">
        <v>13.3721592295554</v>
      </c>
      <c r="K64" s="185" t="s">
        <v>11</v>
      </c>
      <c r="L64" s="185"/>
      <c r="M64" s="187">
        <v>125</v>
      </c>
      <c r="N64" s="186">
        <v>2.0334792015747265</v>
      </c>
      <c r="O64" s="185" t="s">
        <v>11</v>
      </c>
      <c r="P64" s="188"/>
      <c r="Q64" s="187">
        <v>947</v>
      </c>
      <c r="R64" s="186">
        <v>15.405638431130127</v>
      </c>
      <c r="S64" s="185" t="s">
        <v>11</v>
      </c>
      <c r="T64" s="177"/>
    </row>
    <row r="65" spans="2:20" s="176" customFormat="1" x14ac:dyDescent="0.2">
      <c r="B65" s="190" t="s">
        <v>720</v>
      </c>
      <c r="C65" s="191" t="s">
        <v>32</v>
      </c>
      <c r="D65" s="472" t="str">
        <f>VLOOKUP(C65,'201617'!$B$26:$C$351,2,0)</f>
        <v>NW</v>
      </c>
      <c r="E65" s="188">
        <v>48.582999999999998</v>
      </c>
      <c r="F65" s="188"/>
      <c r="G65" s="187">
        <v>53</v>
      </c>
      <c r="H65" s="187">
        <v>129</v>
      </c>
      <c r="I65" s="187">
        <v>182</v>
      </c>
      <c r="J65" s="186">
        <v>3.7461663544861374</v>
      </c>
      <c r="K65" s="185" t="s">
        <v>11</v>
      </c>
      <c r="L65" s="185"/>
      <c r="M65" s="187">
        <v>78</v>
      </c>
      <c r="N65" s="186">
        <v>1.6054998662083446</v>
      </c>
      <c r="O65" s="185" t="s">
        <v>11</v>
      </c>
      <c r="P65" s="188"/>
      <c r="Q65" s="187">
        <v>260</v>
      </c>
      <c r="R65" s="186">
        <v>5.3516662206944821</v>
      </c>
      <c r="S65" s="185" t="s">
        <v>11</v>
      </c>
      <c r="T65" s="177"/>
    </row>
    <row r="66" spans="2:20" s="176" customFormat="1" x14ac:dyDescent="0.2">
      <c r="B66" s="190" t="s">
        <v>856</v>
      </c>
      <c r="C66" s="189" t="s">
        <v>167</v>
      </c>
      <c r="D66" s="473" t="str">
        <f>VLOOKUP(C66,'201617'!$B$26:$C$351,2,0)</f>
        <v>EE</v>
      </c>
      <c r="E66" s="188">
        <v>36.700000000000003</v>
      </c>
      <c r="F66" s="188"/>
      <c r="G66" s="187">
        <v>21</v>
      </c>
      <c r="H66" s="187">
        <v>121</v>
      </c>
      <c r="I66" s="187">
        <v>142</v>
      </c>
      <c r="J66" s="186">
        <v>3.869209809264305</v>
      </c>
      <c r="K66" s="185" t="s">
        <v>11</v>
      </c>
      <c r="L66" s="185"/>
      <c r="M66" s="187">
        <v>3</v>
      </c>
      <c r="N66" s="186">
        <v>8.1743869209809264E-2</v>
      </c>
      <c r="O66" s="185" t="s">
        <v>11</v>
      </c>
      <c r="P66" s="188"/>
      <c r="Q66" s="187">
        <v>145</v>
      </c>
      <c r="R66" s="186">
        <v>3.9509536784741139</v>
      </c>
      <c r="S66" s="185" t="s">
        <v>11</v>
      </c>
      <c r="T66" s="177"/>
    </row>
    <row r="67" spans="2:20" s="176" customFormat="1" x14ac:dyDescent="0.2">
      <c r="B67" s="190" t="s">
        <v>857</v>
      </c>
      <c r="C67" s="191" t="s">
        <v>168</v>
      </c>
      <c r="D67" s="472" t="str">
        <f>VLOOKUP(C67,'201617'!$B$26:$C$351,2,0)</f>
        <v>EE</v>
      </c>
      <c r="E67" s="188">
        <v>106.581</v>
      </c>
      <c r="F67" s="188"/>
      <c r="G67" s="187">
        <v>379</v>
      </c>
      <c r="H67" s="187">
        <v>276</v>
      </c>
      <c r="I67" s="187">
        <v>655</v>
      </c>
      <c r="J67" s="186">
        <v>6.1455606533997615</v>
      </c>
      <c r="K67" s="185" t="s">
        <v>11</v>
      </c>
      <c r="L67" s="188"/>
      <c r="M67" s="187">
        <v>0</v>
      </c>
      <c r="N67" s="186">
        <v>0</v>
      </c>
      <c r="O67" s="185" t="s">
        <v>11</v>
      </c>
      <c r="P67" s="188"/>
      <c r="Q67" s="187">
        <v>655</v>
      </c>
      <c r="R67" s="186">
        <v>6.1455606533997615</v>
      </c>
      <c r="S67" s="185" t="s">
        <v>11</v>
      </c>
      <c r="T67" s="177"/>
    </row>
    <row r="68" spans="2:20" s="176" customFormat="1" x14ac:dyDescent="0.2">
      <c r="B68" s="190" t="s">
        <v>782</v>
      </c>
      <c r="C68" s="191" t="s">
        <v>94</v>
      </c>
      <c r="D68" s="472" t="str">
        <f>VLOOKUP(C68,'201617'!$B$26:$C$351,2,0)</f>
        <v>EM</v>
      </c>
      <c r="E68" s="188">
        <v>67.433999999999997</v>
      </c>
      <c r="F68" s="188"/>
      <c r="G68" s="187">
        <v>143</v>
      </c>
      <c r="H68" s="187">
        <v>52</v>
      </c>
      <c r="I68" s="187">
        <v>195</v>
      </c>
      <c r="J68" s="186">
        <v>2.8917163448705403</v>
      </c>
      <c r="K68" s="185" t="s">
        <v>11</v>
      </c>
      <c r="L68" s="185"/>
      <c r="M68" s="187">
        <v>0</v>
      </c>
      <c r="N68" s="186">
        <v>0</v>
      </c>
      <c r="O68" s="185" t="s">
        <v>11</v>
      </c>
      <c r="P68" s="188"/>
      <c r="Q68" s="187">
        <v>195</v>
      </c>
      <c r="R68" s="186">
        <v>2.8917163448705403</v>
      </c>
      <c r="S68" s="185" t="s">
        <v>11</v>
      </c>
      <c r="T68" s="177"/>
    </row>
    <row r="69" spans="2:20" s="176" customFormat="1" x14ac:dyDescent="0.2">
      <c r="B69" s="190" t="s">
        <v>858</v>
      </c>
      <c r="C69" s="191" t="s">
        <v>169</v>
      </c>
      <c r="D69" s="472" t="str">
        <f>VLOOKUP(C69,'201617'!$B$26:$C$351,2,0)</f>
        <v>EE</v>
      </c>
      <c r="E69" s="188">
        <v>70.423000000000002</v>
      </c>
      <c r="F69" s="188"/>
      <c r="G69" s="187">
        <v>33</v>
      </c>
      <c r="H69" s="187">
        <v>306</v>
      </c>
      <c r="I69" s="187">
        <v>339</v>
      </c>
      <c r="J69" s="186">
        <v>4.8137682291296873</v>
      </c>
      <c r="K69" s="185" t="s">
        <v>11</v>
      </c>
      <c r="L69" s="185"/>
      <c r="M69" s="187">
        <v>4</v>
      </c>
      <c r="N69" s="186">
        <v>5.679962512247419E-2</v>
      </c>
      <c r="O69" s="185" t="s">
        <v>11</v>
      </c>
      <c r="P69" s="188"/>
      <c r="Q69" s="187">
        <v>343</v>
      </c>
      <c r="R69" s="186">
        <v>4.8705678542521618</v>
      </c>
      <c r="S69" s="185" t="s">
        <v>11</v>
      </c>
      <c r="T69" s="177"/>
    </row>
    <row r="70" spans="2:20" s="176" customFormat="1" x14ac:dyDescent="0.2">
      <c r="B70" s="190" t="s">
        <v>1000</v>
      </c>
      <c r="C70" s="189" t="s">
        <v>311</v>
      </c>
      <c r="D70" s="473" t="str">
        <f>VLOOKUP(C70,'201617'!$B$26:$C$351,2,0)</f>
        <v>SW</v>
      </c>
      <c r="E70" s="188">
        <v>51.262999999999998</v>
      </c>
      <c r="F70" s="188"/>
      <c r="G70" s="187">
        <v>43</v>
      </c>
      <c r="H70" s="187">
        <v>247</v>
      </c>
      <c r="I70" s="187">
        <v>290</v>
      </c>
      <c r="J70" s="186">
        <v>5.6571016132493224</v>
      </c>
      <c r="K70" s="185" t="s">
        <v>11</v>
      </c>
      <c r="L70" s="185"/>
      <c r="M70" s="187">
        <v>7</v>
      </c>
      <c r="N70" s="186">
        <v>0.1365507285956733</v>
      </c>
      <c r="O70" s="185" t="s">
        <v>11</v>
      </c>
      <c r="P70" s="188"/>
      <c r="Q70" s="187">
        <v>297</v>
      </c>
      <c r="R70" s="186">
        <v>5.7936523418449957</v>
      </c>
      <c r="S70" s="185" t="s">
        <v>11</v>
      </c>
      <c r="T70" s="177"/>
    </row>
    <row r="71" spans="2:20" s="176" customFormat="1" x14ac:dyDescent="0.2">
      <c r="B71" s="190" t="s">
        <v>937</v>
      </c>
      <c r="C71" s="191" t="s">
        <v>248</v>
      </c>
      <c r="D71" s="472" t="str">
        <f>VLOOKUP(C71,'201617'!$B$26:$C$351,2,0)</f>
        <v>SE</v>
      </c>
      <c r="E71" s="188">
        <v>57.658999999999999</v>
      </c>
      <c r="F71" s="188"/>
      <c r="G71" s="187">
        <v>116</v>
      </c>
      <c r="H71" s="187">
        <v>205</v>
      </c>
      <c r="I71" s="187">
        <v>321</v>
      </c>
      <c r="J71" s="186">
        <v>5.5672141382958431</v>
      </c>
      <c r="K71" s="185" t="s">
        <v>11</v>
      </c>
      <c r="L71" s="185"/>
      <c r="M71" s="187">
        <v>8</v>
      </c>
      <c r="N71" s="186">
        <v>0.13874676980176556</v>
      </c>
      <c r="O71" s="185" t="s">
        <v>11</v>
      </c>
      <c r="P71" s="188"/>
      <c r="Q71" s="187">
        <v>329</v>
      </c>
      <c r="R71" s="186">
        <v>5.7059609080976088</v>
      </c>
      <c r="S71" s="185" t="s">
        <v>11</v>
      </c>
      <c r="T71" s="177"/>
    </row>
    <row r="72" spans="2:20" s="176" customFormat="1" x14ac:dyDescent="0.2">
      <c r="B72" s="190" t="s">
        <v>721</v>
      </c>
      <c r="C72" s="189" t="s">
        <v>33</v>
      </c>
      <c r="D72" s="473" t="str">
        <f>VLOOKUP(C72,'201617'!$B$26:$C$351,2,0)</f>
        <v>NW</v>
      </c>
      <c r="E72" s="188">
        <v>160.69300000000001</v>
      </c>
      <c r="F72" s="188"/>
      <c r="G72" s="187">
        <v>127</v>
      </c>
      <c r="H72" s="187">
        <v>593</v>
      </c>
      <c r="I72" s="187">
        <v>720</v>
      </c>
      <c r="J72" s="186">
        <v>4.4805934297075787</v>
      </c>
      <c r="K72" s="185" t="s">
        <v>11</v>
      </c>
      <c r="L72" s="188"/>
      <c r="M72" s="187">
        <v>7</v>
      </c>
      <c r="N72" s="186">
        <v>4.3561325011045905E-2</v>
      </c>
      <c r="O72" s="185" t="s">
        <v>11</v>
      </c>
      <c r="P72" s="188"/>
      <c r="Q72" s="187">
        <v>727</v>
      </c>
      <c r="R72" s="186">
        <v>4.5241547547186247</v>
      </c>
      <c r="S72" s="185" t="s">
        <v>11</v>
      </c>
      <c r="T72" s="177"/>
    </row>
    <row r="73" spans="2:20" s="176" customFormat="1" x14ac:dyDescent="0.2">
      <c r="B73" s="190" t="s">
        <v>722</v>
      </c>
      <c r="C73" s="189" t="s">
        <v>34</v>
      </c>
      <c r="D73" s="473" t="str">
        <f>VLOOKUP(C73,'201617'!$B$26:$C$351,2,0)</f>
        <v>NW</v>
      </c>
      <c r="E73" s="188">
        <v>141.88800000000001</v>
      </c>
      <c r="F73" s="188"/>
      <c r="G73" s="187">
        <v>361</v>
      </c>
      <c r="H73" s="187">
        <v>1068</v>
      </c>
      <c r="I73" s="187">
        <v>1429</v>
      </c>
      <c r="J73" s="186">
        <v>10.071323861073523</v>
      </c>
      <c r="K73" s="185" t="s">
        <v>11</v>
      </c>
      <c r="L73" s="188"/>
      <c r="M73" s="187">
        <v>2</v>
      </c>
      <c r="N73" s="186">
        <v>1.4095624718087505E-2</v>
      </c>
      <c r="O73" s="185" t="s">
        <v>11</v>
      </c>
      <c r="P73" s="188"/>
      <c r="Q73" s="187">
        <v>1431</v>
      </c>
      <c r="R73" s="186">
        <v>10.08541948579161</v>
      </c>
      <c r="S73" s="185" t="s">
        <v>11</v>
      </c>
      <c r="T73" s="177"/>
    </row>
    <row r="74" spans="2:20" s="176" customFormat="1" x14ac:dyDescent="0.2">
      <c r="B74" s="190" t="s">
        <v>783</v>
      </c>
      <c r="C74" s="189" t="s">
        <v>95</v>
      </c>
      <c r="D74" s="473" t="str">
        <f>VLOOKUP(C74,'201617'!$B$26:$C$351,2,0)</f>
        <v>EM</v>
      </c>
      <c r="E74" s="188">
        <v>46.99</v>
      </c>
      <c r="F74" s="188"/>
      <c r="G74" s="187">
        <v>148</v>
      </c>
      <c r="H74" s="187">
        <v>53</v>
      </c>
      <c r="I74" s="187">
        <v>201</v>
      </c>
      <c r="J74" s="186">
        <v>4.2775058523090017</v>
      </c>
      <c r="K74" s="185" t="s">
        <v>11</v>
      </c>
      <c r="L74" s="185"/>
      <c r="M74" s="187">
        <v>0</v>
      </c>
      <c r="N74" s="186">
        <v>0</v>
      </c>
      <c r="O74" s="185" t="s">
        <v>11</v>
      </c>
      <c r="P74" s="188"/>
      <c r="Q74" s="187">
        <v>201</v>
      </c>
      <c r="R74" s="186">
        <v>4.2775058523090017</v>
      </c>
      <c r="S74" s="185" t="s">
        <v>11</v>
      </c>
      <c r="T74" s="177"/>
    </row>
    <row r="75" spans="2:20" s="176" customFormat="1" x14ac:dyDescent="0.2">
      <c r="B75" s="190" t="s">
        <v>938</v>
      </c>
      <c r="C75" s="191" t="s">
        <v>249</v>
      </c>
      <c r="D75" s="472" t="str">
        <f>VLOOKUP(C75,'201617'!$B$26:$C$351,2,0)</f>
        <v>SE</v>
      </c>
      <c r="E75" s="188">
        <v>50.415999999999997</v>
      </c>
      <c r="F75" s="188"/>
      <c r="G75" s="187">
        <v>115</v>
      </c>
      <c r="H75" s="187">
        <v>184</v>
      </c>
      <c r="I75" s="187">
        <v>299</v>
      </c>
      <c r="J75" s="186">
        <v>5.9306569343065698</v>
      </c>
      <c r="K75" s="185" t="s">
        <v>11</v>
      </c>
      <c r="L75" s="185"/>
      <c r="M75" s="187">
        <v>7</v>
      </c>
      <c r="N75" s="186">
        <v>0.13884481117105682</v>
      </c>
      <c r="O75" s="185" t="s">
        <v>11</v>
      </c>
      <c r="P75" s="188"/>
      <c r="Q75" s="187">
        <v>306</v>
      </c>
      <c r="R75" s="186">
        <v>6.0695017454776261</v>
      </c>
      <c r="S75" s="185" t="s">
        <v>11</v>
      </c>
      <c r="T75" s="177"/>
    </row>
    <row r="76" spans="2:20" s="176" customFormat="1" x14ac:dyDescent="0.2">
      <c r="B76" s="190" t="s">
        <v>939</v>
      </c>
      <c r="C76" s="191" t="s">
        <v>250</v>
      </c>
      <c r="D76" s="472" t="str">
        <f>VLOOKUP(C76,'201617'!$B$26:$C$351,2,0)</f>
        <v>SE</v>
      </c>
      <c r="E76" s="188">
        <v>37.128</v>
      </c>
      <c r="F76" s="188"/>
      <c r="G76" s="187">
        <v>62</v>
      </c>
      <c r="H76" s="187">
        <v>81</v>
      </c>
      <c r="I76" s="187">
        <v>143</v>
      </c>
      <c r="J76" s="186">
        <v>3.8515406162464987</v>
      </c>
      <c r="K76" s="185" t="s">
        <v>11</v>
      </c>
      <c r="L76" s="185"/>
      <c r="M76" s="187">
        <v>1</v>
      </c>
      <c r="N76" s="186">
        <v>2.6933850463262229E-2</v>
      </c>
      <c r="O76" s="185" t="s">
        <v>11</v>
      </c>
      <c r="P76" s="188"/>
      <c r="Q76" s="187">
        <v>144</v>
      </c>
      <c r="R76" s="186">
        <v>3.8784744667097608</v>
      </c>
      <c r="S76" s="185" t="s">
        <v>11</v>
      </c>
      <c r="T76" s="177"/>
    </row>
    <row r="77" spans="2:20" s="176" customFormat="1" x14ac:dyDescent="0.2">
      <c r="B77" s="190" t="s">
        <v>723</v>
      </c>
      <c r="C77" s="189" t="s">
        <v>35</v>
      </c>
      <c r="D77" s="473" t="str">
        <f>VLOOKUP(C77,'201617'!$B$26:$C$351,2,0)</f>
        <v>NW</v>
      </c>
      <c r="E77" s="188">
        <v>45.500999999999998</v>
      </c>
      <c r="F77" s="188"/>
      <c r="G77" s="187">
        <v>135</v>
      </c>
      <c r="H77" s="187">
        <v>205</v>
      </c>
      <c r="I77" s="187">
        <v>340</v>
      </c>
      <c r="J77" s="186">
        <v>7.4723632447638515</v>
      </c>
      <c r="K77" s="185" t="s">
        <v>11</v>
      </c>
      <c r="L77" s="185"/>
      <c r="M77" s="187">
        <v>0</v>
      </c>
      <c r="N77" s="186">
        <v>0</v>
      </c>
      <c r="O77" s="185" t="s">
        <v>11</v>
      </c>
      <c r="P77" s="188"/>
      <c r="Q77" s="187">
        <v>340</v>
      </c>
      <c r="R77" s="186">
        <v>7.4723632447638515</v>
      </c>
      <c r="S77" s="185" t="s">
        <v>11</v>
      </c>
      <c r="T77" s="177"/>
    </row>
    <row r="78" spans="2:20" s="176" customFormat="1" x14ac:dyDescent="0.2">
      <c r="B78" s="190" t="s">
        <v>1001</v>
      </c>
      <c r="C78" s="189" t="s">
        <v>312</v>
      </c>
      <c r="D78" s="473" t="str">
        <f>VLOOKUP(C78,'201617'!$B$26:$C$351,2,0)</f>
        <v>SW</v>
      </c>
      <c r="E78" s="188">
        <v>21.738</v>
      </c>
      <c r="F78" s="188"/>
      <c r="G78" s="187">
        <v>101</v>
      </c>
      <c r="H78" s="187">
        <v>119</v>
      </c>
      <c r="I78" s="187">
        <v>220</v>
      </c>
      <c r="J78" s="186">
        <v>10.120526267365904</v>
      </c>
      <c r="K78" s="185" t="s">
        <v>11</v>
      </c>
      <c r="L78" s="185"/>
      <c r="M78" s="187">
        <v>0</v>
      </c>
      <c r="N78" s="186">
        <v>0</v>
      </c>
      <c r="O78" s="185" t="s">
        <v>11</v>
      </c>
      <c r="P78" s="188"/>
      <c r="Q78" s="187">
        <v>220</v>
      </c>
      <c r="R78" s="186">
        <v>10.120526267365904</v>
      </c>
      <c r="S78" s="185" t="s">
        <v>11</v>
      </c>
      <c r="T78" s="177"/>
    </row>
    <row r="79" spans="2:20" s="176" customFormat="1" x14ac:dyDescent="0.2">
      <c r="B79" s="190" t="s">
        <v>901</v>
      </c>
      <c r="C79" s="191" t="s">
        <v>212</v>
      </c>
      <c r="D79" s="472" t="str">
        <f>VLOOKUP(C79,'201617'!$B$26:$C$351,2,0)</f>
        <v>L</v>
      </c>
      <c r="E79" s="188">
        <v>4.7240000000000002</v>
      </c>
      <c r="F79" s="188"/>
      <c r="G79" s="187">
        <v>21</v>
      </c>
      <c r="H79" s="187">
        <v>0</v>
      </c>
      <c r="I79" s="187">
        <v>21</v>
      </c>
      <c r="J79" s="186">
        <v>4.4453852667231155</v>
      </c>
      <c r="K79" s="185" t="s">
        <v>11</v>
      </c>
      <c r="L79" s="185"/>
      <c r="M79" s="187">
        <v>30</v>
      </c>
      <c r="N79" s="186">
        <v>6.3505503810330222</v>
      </c>
      <c r="O79" s="185" t="s">
        <v>11</v>
      </c>
      <c r="P79" s="188"/>
      <c r="Q79" s="187">
        <v>51</v>
      </c>
      <c r="R79" s="186">
        <v>10.795935647756139</v>
      </c>
      <c r="S79" s="185" t="s">
        <v>11</v>
      </c>
      <c r="T79" s="177"/>
    </row>
    <row r="80" spans="2:20" s="176" customFormat="1" x14ac:dyDescent="0.2">
      <c r="B80" s="190" t="s">
        <v>859</v>
      </c>
      <c r="C80" s="189" t="s">
        <v>170</v>
      </c>
      <c r="D80" s="473" t="str">
        <f>VLOOKUP(C80,'201617'!$B$26:$C$351,2,0)</f>
        <v>EE</v>
      </c>
      <c r="E80" s="188">
        <v>73.174000000000007</v>
      </c>
      <c r="F80" s="188"/>
      <c r="G80" s="187">
        <v>86</v>
      </c>
      <c r="H80" s="187">
        <v>285</v>
      </c>
      <c r="I80" s="187">
        <v>371</v>
      </c>
      <c r="J80" s="186">
        <v>5.0701068685598703</v>
      </c>
      <c r="K80" s="185" t="s">
        <v>11</v>
      </c>
      <c r="L80" s="185"/>
      <c r="M80" s="187">
        <v>40</v>
      </c>
      <c r="N80" s="186">
        <v>0.54664224997950084</v>
      </c>
      <c r="O80" s="185" t="s">
        <v>11</v>
      </c>
      <c r="P80" s="188"/>
      <c r="Q80" s="187">
        <v>411</v>
      </c>
      <c r="R80" s="186">
        <v>5.6167491185393716</v>
      </c>
      <c r="S80" s="185" t="s">
        <v>11</v>
      </c>
      <c r="T80" s="177"/>
    </row>
    <row r="81" spans="2:20" s="176" customFormat="1" x14ac:dyDescent="0.2">
      <c r="B81" s="190" t="s">
        <v>724</v>
      </c>
      <c r="C81" s="191" t="s">
        <v>36</v>
      </c>
      <c r="D81" s="472" t="str">
        <f>VLOOKUP(C81,'201617'!$B$26:$C$351,2,0)</f>
        <v>NW</v>
      </c>
      <c r="E81" s="188">
        <v>30.71</v>
      </c>
      <c r="F81" s="188"/>
      <c r="G81" s="187">
        <v>28</v>
      </c>
      <c r="H81" s="187">
        <v>91</v>
      </c>
      <c r="I81" s="187">
        <v>119</v>
      </c>
      <c r="J81" s="186">
        <v>3.8749592966460433</v>
      </c>
      <c r="K81" s="185" t="s">
        <v>11</v>
      </c>
      <c r="L81" s="185"/>
      <c r="M81" s="187">
        <v>0</v>
      </c>
      <c r="N81" s="186">
        <v>0</v>
      </c>
      <c r="O81" s="185" t="s">
        <v>11</v>
      </c>
      <c r="P81" s="188"/>
      <c r="Q81" s="187">
        <v>119</v>
      </c>
      <c r="R81" s="186">
        <v>3.8749592966460433</v>
      </c>
      <c r="S81" s="185" t="s">
        <v>11</v>
      </c>
      <c r="T81" s="177"/>
    </row>
    <row r="82" spans="2:20" s="176" customFormat="1" x14ac:dyDescent="0.2">
      <c r="B82" s="190" t="s">
        <v>784</v>
      </c>
      <c r="C82" s="191" t="s">
        <v>96</v>
      </c>
      <c r="D82" s="472" t="str">
        <f>VLOOKUP(C82,'201617'!$B$26:$C$351,2,0)</f>
        <v>EM</v>
      </c>
      <c r="E82" s="188">
        <v>25.747</v>
      </c>
      <c r="F82" s="188"/>
      <c r="G82" s="187">
        <v>332</v>
      </c>
      <c r="H82" s="187">
        <v>368</v>
      </c>
      <c r="I82" s="187">
        <v>700</v>
      </c>
      <c r="J82" s="186">
        <v>27.187633510700277</v>
      </c>
      <c r="K82" s="185" t="s">
        <v>11</v>
      </c>
      <c r="L82" s="185"/>
      <c r="M82" s="187">
        <v>9</v>
      </c>
      <c r="N82" s="186">
        <v>0.34955528799471786</v>
      </c>
      <c r="O82" s="185" t="s">
        <v>11</v>
      </c>
      <c r="P82" s="188"/>
      <c r="Q82" s="187">
        <v>709</v>
      </c>
      <c r="R82" s="186">
        <v>27.537188798694995</v>
      </c>
      <c r="S82" s="185" t="s">
        <v>11</v>
      </c>
      <c r="T82" s="177"/>
    </row>
    <row r="83" spans="2:20" s="176" customFormat="1" x14ac:dyDescent="0.2">
      <c r="B83" s="190" t="s">
        <v>1002</v>
      </c>
      <c r="C83" s="191" t="s">
        <v>313</v>
      </c>
      <c r="D83" s="472" t="str">
        <f>VLOOKUP(C83,'201617'!$B$26:$C$351,2,0)</f>
        <v>SW</v>
      </c>
      <c r="E83" s="188">
        <v>233.52099999999999</v>
      </c>
      <c r="F83" s="188"/>
      <c r="G83" s="187">
        <v>186</v>
      </c>
      <c r="H83" s="187">
        <v>1051</v>
      </c>
      <c r="I83" s="187">
        <v>1237</v>
      </c>
      <c r="J83" s="186">
        <v>5.2971681347716055</v>
      </c>
      <c r="K83" s="185" t="s">
        <v>11</v>
      </c>
      <c r="L83" s="188"/>
      <c r="M83" s="187">
        <v>18</v>
      </c>
      <c r="N83" s="186">
        <v>7.7080862106619963E-2</v>
      </c>
      <c r="O83" s="185" t="s">
        <v>11</v>
      </c>
      <c r="P83" s="188"/>
      <c r="Q83" s="187">
        <v>1255</v>
      </c>
      <c r="R83" s="186">
        <v>5.374248996878225</v>
      </c>
      <c r="S83" s="185" t="s">
        <v>11</v>
      </c>
      <c r="T83" s="177"/>
    </row>
    <row r="84" spans="2:20" s="176" customFormat="1" x14ac:dyDescent="0.2">
      <c r="B84" s="190" t="s">
        <v>1003</v>
      </c>
      <c r="C84" s="189" t="s">
        <v>314</v>
      </c>
      <c r="D84" s="473" t="str">
        <f>VLOOKUP(C84,'201617'!$B$26:$C$351,2,0)</f>
        <v>SW</v>
      </c>
      <c r="E84" s="188">
        <v>36.593000000000004</v>
      </c>
      <c r="F84" s="188"/>
      <c r="G84" s="187">
        <v>32</v>
      </c>
      <c r="H84" s="187">
        <v>48</v>
      </c>
      <c r="I84" s="187">
        <v>80</v>
      </c>
      <c r="J84" s="186">
        <v>2.186210477413713</v>
      </c>
      <c r="K84" s="185" t="s">
        <v>11</v>
      </c>
      <c r="L84" s="185"/>
      <c r="M84" s="187">
        <v>5</v>
      </c>
      <c r="N84" s="186">
        <v>0.13663815483835706</v>
      </c>
      <c r="O84" s="185" t="s">
        <v>11</v>
      </c>
      <c r="P84" s="188"/>
      <c r="Q84" s="187">
        <v>85</v>
      </c>
      <c r="R84" s="186">
        <v>2.3228486322520698</v>
      </c>
      <c r="S84" s="185" t="s">
        <v>11</v>
      </c>
      <c r="T84" s="177"/>
    </row>
    <row r="85" spans="2:20" s="176" customFormat="1" x14ac:dyDescent="0.2">
      <c r="B85" s="190" t="s">
        <v>700</v>
      </c>
      <c r="C85" s="189" t="s">
        <v>10</v>
      </c>
      <c r="D85" s="473" t="str">
        <f>VLOOKUP(C85,'201617'!$B$26:$C$351,2,0)</f>
        <v>NE</v>
      </c>
      <c r="E85" s="188">
        <v>225.20500000000001</v>
      </c>
      <c r="F85" s="188"/>
      <c r="G85" s="187">
        <v>476</v>
      </c>
      <c r="H85" s="187">
        <v>671</v>
      </c>
      <c r="I85" s="187">
        <v>1147</v>
      </c>
      <c r="J85" s="186">
        <v>5.0931373637352628</v>
      </c>
      <c r="K85" s="185" t="s">
        <v>11</v>
      </c>
      <c r="L85" s="188"/>
      <c r="M85" s="187">
        <v>12</v>
      </c>
      <c r="N85" s="186">
        <v>5.3284784973690637E-2</v>
      </c>
      <c r="O85" s="185" t="s">
        <v>11</v>
      </c>
      <c r="P85" s="188"/>
      <c r="Q85" s="187">
        <v>1159</v>
      </c>
      <c r="R85" s="186">
        <v>5.1464221487089539</v>
      </c>
      <c r="S85" s="185" t="s">
        <v>11</v>
      </c>
      <c r="T85" s="177"/>
    </row>
    <row r="86" spans="2:20" s="176" customFormat="1" x14ac:dyDescent="0.2">
      <c r="B86" s="190" t="s">
        <v>819</v>
      </c>
      <c r="C86" s="191" t="s">
        <v>131</v>
      </c>
      <c r="D86" s="472" t="str">
        <f>VLOOKUP(C86,'201617'!$B$26:$C$351,2,0)</f>
        <v>WM</v>
      </c>
      <c r="E86" s="188">
        <v>130.58600000000001</v>
      </c>
      <c r="F86" s="188"/>
      <c r="G86" s="187">
        <v>130</v>
      </c>
      <c r="H86" s="187">
        <v>943</v>
      </c>
      <c r="I86" s="187">
        <v>1073</v>
      </c>
      <c r="J86" s="186">
        <v>8.2168073147198015</v>
      </c>
      <c r="K86" s="185" t="s">
        <v>11</v>
      </c>
      <c r="L86" s="185"/>
      <c r="M86" s="187">
        <v>10</v>
      </c>
      <c r="N86" s="186">
        <v>7.6577887369243244E-2</v>
      </c>
      <c r="O86" s="185" t="s">
        <v>11</v>
      </c>
      <c r="P86" s="188"/>
      <c r="Q86" s="187">
        <v>1083</v>
      </c>
      <c r="R86" s="186">
        <v>8.2933852020890448</v>
      </c>
      <c r="S86" s="185" t="s">
        <v>11</v>
      </c>
      <c r="T86" s="177"/>
    </row>
    <row r="87" spans="2:20" s="176" customFormat="1" x14ac:dyDescent="0.2">
      <c r="B87" s="190" t="s">
        <v>756</v>
      </c>
      <c r="C87" s="189" t="s">
        <v>68</v>
      </c>
      <c r="D87" s="473" t="str">
        <f>VLOOKUP(C87,'201617'!$B$26:$C$351,2,0)</f>
        <v>YH</v>
      </c>
      <c r="E87" s="188">
        <v>24.782</v>
      </c>
      <c r="F87" s="188"/>
      <c r="G87" s="187">
        <v>111</v>
      </c>
      <c r="H87" s="187">
        <v>75</v>
      </c>
      <c r="I87" s="187">
        <v>186</v>
      </c>
      <c r="J87" s="186">
        <v>7.5054475022193525</v>
      </c>
      <c r="K87" s="185" t="s">
        <v>11</v>
      </c>
      <c r="L87" s="185"/>
      <c r="M87" s="187">
        <v>3</v>
      </c>
      <c r="N87" s="186">
        <v>0.12105560487450569</v>
      </c>
      <c r="O87" s="185" t="s">
        <v>11</v>
      </c>
      <c r="P87" s="188"/>
      <c r="Q87" s="187">
        <v>189</v>
      </c>
      <c r="R87" s="186">
        <v>7.6265031070938587</v>
      </c>
      <c r="S87" s="185" t="s">
        <v>11</v>
      </c>
      <c r="T87" s="177"/>
    </row>
    <row r="88" spans="2:20" s="176" customFormat="1" x14ac:dyDescent="0.2">
      <c r="B88" s="190" t="s">
        <v>940</v>
      </c>
      <c r="C88" s="191" t="s">
        <v>251</v>
      </c>
      <c r="D88" s="472" t="str">
        <f>VLOOKUP(C88,'201617'!$B$26:$C$351,2,0)</f>
        <v>SE</v>
      </c>
      <c r="E88" s="188">
        <v>43.56</v>
      </c>
      <c r="F88" s="188"/>
      <c r="G88" s="187">
        <v>352</v>
      </c>
      <c r="H88" s="187">
        <v>324</v>
      </c>
      <c r="I88" s="187">
        <v>676</v>
      </c>
      <c r="J88" s="186">
        <v>15.5188246097337</v>
      </c>
      <c r="K88" s="185" t="s">
        <v>11</v>
      </c>
      <c r="L88" s="185"/>
      <c r="M88" s="187">
        <v>70</v>
      </c>
      <c r="N88" s="186">
        <v>1.6069788797061524</v>
      </c>
      <c r="O88" s="185" t="s">
        <v>11</v>
      </c>
      <c r="P88" s="188"/>
      <c r="Q88" s="187">
        <v>746</v>
      </c>
      <c r="R88" s="186">
        <v>17.125803489439853</v>
      </c>
      <c r="S88" s="185" t="s">
        <v>11</v>
      </c>
      <c r="T88" s="177"/>
    </row>
    <row r="89" spans="2:20" s="176" customFormat="1" x14ac:dyDescent="0.2">
      <c r="B89" s="190" t="s">
        <v>902</v>
      </c>
      <c r="C89" s="191" t="s">
        <v>213</v>
      </c>
      <c r="D89" s="472" t="str">
        <f>VLOOKUP(C89,'201617'!$B$26:$C$351,2,0)</f>
        <v>L</v>
      </c>
      <c r="E89" s="188">
        <v>147.31100000000001</v>
      </c>
      <c r="F89" s="188"/>
      <c r="G89" s="187">
        <v>521</v>
      </c>
      <c r="H89" s="187">
        <v>334</v>
      </c>
      <c r="I89" s="187">
        <v>855</v>
      </c>
      <c r="J89" s="186">
        <v>5.8040472198274395</v>
      </c>
      <c r="K89" s="185" t="s">
        <v>11</v>
      </c>
      <c r="L89" s="185"/>
      <c r="M89" s="187">
        <v>606</v>
      </c>
      <c r="N89" s="186">
        <v>4.1137457487899747</v>
      </c>
      <c r="O89" s="185" t="s">
        <v>11</v>
      </c>
      <c r="P89" s="188"/>
      <c r="Q89" s="187">
        <v>1461</v>
      </c>
      <c r="R89" s="186">
        <v>9.9177929686174142</v>
      </c>
      <c r="S89" s="185" t="s">
        <v>11</v>
      </c>
      <c r="T89" s="177"/>
    </row>
    <row r="90" spans="2:20" s="176" customFormat="1" x14ac:dyDescent="0.2">
      <c r="B90" s="190" t="s">
        <v>860</v>
      </c>
      <c r="C90" s="191" t="s">
        <v>171</v>
      </c>
      <c r="D90" s="472" t="str">
        <f>VLOOKUP(C90,'201617'!$B$26:$C$351,2,0)</f>
        <v>EE</v>
      </c>
      <c r="E90" s="188">
        <v>60.585000000000001</v>
      </c>
      <c r="F90" s="188"/>
      <c r="G90" s="187">
        <v>176</v>
      </c>
      <c r="H90" s="187">
        <v>88</v>
      </c>
      <c r="I90" s="187">
        <v>264</v>
      </c>
      <c r="J90" s="186">
        <v>4.357514236197078</v>
      </c>
      <c r="K90" s="185" t="s">
        <v>11</v>
      </c>
      <c r="L90" s="185"/>
      <c r="M90" s="187">
        <v>56</v>
      </c>
      <c r="N90" s="186">
        <v>0.92432120161756204</v>
      </c>
      <c r="O90" s="185" t="s">
        <v>11</v>
      </c>
      <c r="P90" s="188"/>
      <c r="Q90" s="187">
        <v>320</v>
      </c>
      <c r="R90" s="186">
        <v>5.2818354378146406</v>
      </c>
      <c r="S90" s="185" t="s">
        <v>11</v>
      </c>
      <c r="T90" s="177"/>
    </row>
    <row r="91" spans="2:20" s="176" customFormat="1" x14ac:dyDescent="0.2">
      <c r="B91" s="190" t="s">
        <v>701</v>
      </c>
      <c r="C91" s="189" t="s">
        <v>12</v>
      </c>
      <c r="D91" s="473" t="str">
        <f>VLOOKUP(C91,'201617'!$B$26:$C$351,2,0)</f>
        <v>NE</v>
      </c>
      <c r="E91" s="188">
        <v>47.091999999999999</v>
      </c>
      <c r="F91" s="188"/>
      <c r="G91" s="187">
        <v>332</v>
      </c>
      <c r="H91" s="187">
        <v>555</v>
      </c>
      <c r="I91" s="187">
        <v>887</v>
      </c>
      <c r="J91" s="186">
        <v>18.835470992949972</v>
      </c>
      <c r="K91" s="185" t="s">
        <v>11</v>
      </c>
      <c r="L91" s="188"/>
      <c r="M91" s="187">
        <v>193</v>
      </c>
      <c r="N91" s="186">
        <v>4.0983606557377046</v>
      </c>
      <c r="O91" s="185" t="s">
        <v>11</v>
      </c>
      <c r="P91" s="188"/>
      <c r="Q91" s="187">
        <v>1080</v>
      </c>
      <c r="R91" s="186">
        <v>22.933831648687676</v>
      </c>
      <c r="S91" s="185" t="s">
        <v>11</v>
      </c>
      <c r="T91" s="177"/>
    </row>
    <row r="92" spans="2:20" s="176" customFormat="1" x14ac:dyDescent="0.2">
      <c r="B92" s="190" t="s">
        <v>941</v>
      </c>
      <c r="C92" s="191" t="s">
        <v>252</v>
      </c>
      <c r="D92" s="472" t="str">
        <f>VLOOKUP(C92,'201617'!$B$26:$C$351,2,0)</f>
        <v>SE</v>
      </c>
      <c r="E92" s="188">
        <v>40.741</v>
      </c>
      <c r="F92" s="188"/>
      <c r="G92" s="187">
        <v>47</v>
      </c>
      <c r="H92" s="187">
        <v>63</v>
      </c>
      <c r="I92" s="187">
        <v>110</v>
      </c>
      <c r="J92" s="186">
        <v>2.6999828182911565</v>
      </c>
      <c r="K92" s="185" t="s">
        <v>11</v>
      </c>
      <c r="L92" s="185"/>
      <c r="M92" s="187">
        <v>71</v>
      </c>
      <c r="N92" s="186">
        <v>1.7427161827152009</v>
      </c>
      <c r="O92" s="185" t="s">
        <v>11</v>
      </c>
      <c r="P92" s="188"/>
      <c r="Q92" s="187">
        <v>181</v>
      </c>
      <c r="R92" s="186">
        <v>4.442699001006357</v>
      </c>
      <c r="S92" s="185" t="s">
        <v>11</v>
      </c>
      <c r="T92" s="177"/>
    </row>
    <row r="93" spans="2:20" s="176" customFormat="1" x14ac:dyDescent="0.2">
      <c r="B93" s="190" t="s">
        <v>785</v>
      </c>
      <c r="C93" s="191" t="s">
        <v>97</v>
      </c>
      <c r="D93" s="472" t="str">
        <f>VLOOKUP(C93,'201617'!$B$26:$C$351,2,0)</f>
        <v>EM</v>
      </c>
      <c r="E93" s="188">
        <v>32.061999999999998</v>
      </c>
      <c r="F93" s="188"/>
      <c r="G93" s="187">
        <v>4</v>
      </c>
      <c r="H93" s="187">
        <v>0</v>
      </c>
      <c r="I93" s="187">
        <v>4</v>
      </c>
      <c r="J93" s="186">
        <v>0.12475828083089016</v>
      </c>
      <c r="K93" s="185" t="s">
        <v>11</v>
      </c>
      <c r="L93" s="185"/>
      <c r="M93" s="187">
        <v>13</v>
      </c>
      <c r="N93" s="186">
        <v>0.40546441270039302</v>
      </c>
      <c r="O93" s="185" t="s">
        <v>11</v>
      </c>
      <c r="P93" s="188"/>
      <c r="Q93" s="187">
        <v>17</v>
      </c>
      <c r="R93" s="186">
        <v>0.53022269353128315</v>
      </c>
      <c r="S93" s="185" t="s">
        <v>11</v>
      </c>
      <c r="T93" s="177"/>
    </row>
    <row r="94" spans="2:20" s="176" customFormat="1" x14ac:dyDescent="0.2">
      <c r="B94" s="190" t="s">
        <v>786</v>
      </c>
      <c r="C94" s="191" t="s">
        <v>98</v>
      </c>
      <c r="D94" s="472" t="str">
        <f>VLOOKUP(C94,'201617'!$B$26:$C$351,2,0)</f>
        <v>EM</v>
      </c>
      <c r="E94" s="188">
        <v>103.533</v>
      </c>
      <c r="F94" s="188"/>
      <c r="G94" s="187">
        <v>425</v>
      </c>
      <c r="H94" s="187">
        <v>1071</v>
      </c>
      <c r="I94" s="187">
        <v>1496</v>
      </c>
      <c r="J94" s="186">
        <v>14.449499193493862</v>
      </c>
      <c r="K94" s="185" t="s">
        <v>11</v>
      </c>
      <c r="L94" s="188"/>
      <c r="M94" s="187">
        <v>60</v>
      </c>
      <c r="N94" s="186">
        <v>0.57952536872301585</v>
      </c>
      <c r="O94" s="185" t="s">
        <v>11</v>
      </c>
      <c r="P94" s="188"/>
      <c r="Q94" s="187">
        <v>1556</v>
      </c>
      <c r="R94" s="186">
        <v>15.029024562216877</v>
      </c>
      <c r="S94" s="185" t="s">
        <v>11</v>
      </c>
      <c r="T94" s="177"/>
    </row>
    <row r="95" spans="2:20" s="176" customFormat="1" x14ac:dyDescent="0.2">
      <c r="B95" s="190" t="s">
        <v>787</v>
      </c>
      <c r="C95" s="191" t="s">
        <v>99</v>
      </c>
      <c r="D95" s="472" t="str">
        <f>VLOOKUP(C95,'201617'!$B$26:$C$351,2,0)</f>
        <v>EM</v>
      </c>
      <c r="E95" s="188">
        <v>30.957000000000001</v>
      </c>
      <c r="F95" s="188"/>
      <c r="G95" s="187">
        <v>1</v>
      </c>
      <c r="H95" s="187">
        <v>1</v>
      </c>
      <c r="I95" s="187">
        <v>2</v>
      </c>
      <c r="J95" s="186">
        <v>6.4605743450592751E-2</v>
      </c>
      <c r="K95" s="185" t="s">
        <v>11</v>
      </c>
      <c r="L95" s="185"/>
      <c r="M95" s="187">
        <v>2</v>
      </c>
      <c r="N95" s="186">
        <v>6.4605743450592751E-2</v>
      </c>
      <c r="O95" s="185" t="s">
        <v>11</v>
      </c>
      <c r="P95" s="188"/>
      <c r="Q95" s="187">
        <v>4</v>
      </c>
      <c r="R95" s="186">
        <v>0.1292114869011855</v>
      </c>
      <c r="S95" s="185" t="s">
        <v>11</v>
      </c>
      <c r="T95" s="177"/>
    </row>
    <row r="96" spans="2:20" s="176" customFormat="1" x14ac:dyDescent="0.2">
      <c r="B96" s="190" t="s">
        <v>757</v>
      </c>
      <c r="C96" s="191" t="s">
        <v>69</v>
      </c>
      <c r="D96" s="472" t="str">
        <f>VLOOKUP(C96,'201617'!$B$26:$C$351,2,0)</f>
        <v>YH</v>
      </c>
      <c r="E96" s="188">
        <v>127.087</v>
      </c>
      <c r="F96" s="188"/>
      <c r="G96" s="187">
        <v>28</v>
      </c>
      <c r="H96" s="187">
        <v>379</v>
      </c>
      <c r="I96" s="187">
        <v>407</v>
      </c>
      <c r="J96" s="186">
        <v>3.2025305499382313</v>
      </c>
      <c r="K96" s="185" t="s">
        <v>11</v>
      </c>
      <c r="L96" s="185"/>
      <c r="M96" s="187">
        <v>15</v>
      </c>
      <c r="N96" s="186">
        <v>0.11802938144735496</v>
      </c>
      <c r="O96" s="185" t="s">
        <v>11</v>
      </c>
      <c r="P96" s="188"/>
      <c r="Q96" s="187">
        <v>422</v>
      </c>
      <c r="R96" s="186">
        <v>3.3205599313855862</v>
      </c>
      <c r="S96" s="185" t="s">
        <v>11</v>
      </c>
      <c r="T96" s="177"/>
    </row>
    <row r="97" spans="2:20" s="176" customFormat="1" x14ac:dyDescent="0.2">
      <c r="B97" s="190" t="s">
        <v>942</v>
      </c>
      <c r="C97" s="191" t="s">
        <v>253</v>
      </c>
      <c r="D97" s="472" t="str">
        <f>VLOOKUP(C97,'201617'!$B$26:$C$351,2,0)</f>
        <v>SE</v>
      </c>
      <c r="E97" s="188">
        <v>48.680999999999997</v>
      </c>
      <c r="F97" s="188"/>
      <c r="G97" s="187">
        <v>43</v>
      </c>
      <c r="H97" s="187">
        <v>190</v>
      </c>
      <c r="I97" s="187">
        <v>233</v>
      </c>
      <c r="J97" s="186">
        <v>4.7862615804934165</v>
      </c>
      <c r="K97" s="185" t="s">
        <v>11</v>
      </c>
      <c r="L97" s="185"/>
      <c r="M97" s="187">
        <v>7</v>
      </c>
      <c r="N97" s="186">
        <v>0.14379326636675502</v>
      </c>
      <c r="O97" s="185" t="s">
        <v>11</v>
      </c>
      <c r="P97" s="188"/>
      <c r="Q97" s="187">
        <v>240</v>
      </c>
      <c r="R97" s="186">
        <v>4.9300548468601715</v>
      </c>
      <c r="S97" s="185" t="s">
        <v>11</v>
      </c>
      <c r="T97" s="177"/>
    </row>
    <row r="98" spans="2:20" s="176" customFormat="1" x14ac:dyDescent="0.2">
      <c r="B98" s="190" t="s">
        <v>820</v>
      </c>
      <c r="C98" s="191" t="s">
        <v>132</v>
      </c>
      <c r="D98" s="472" t="str">
        <f>VLOOKUP(C98,'201617'!$B$26:$C$351,2,0)</f>
        <v>WM</v>
      </c>
      <c r="E98" s="188">
        <v>130.488</v>
      </c>
      <c r="F98" s="188"/>
      <c r="G98" s="187">
        <v>364</v>
      </c>
      <c r="H98" s="187">
        <v>211</v>
      </c>
      <c r="I98" s="187">
        <v>575</v>
      </c>
      <c r="J98" s="186">
        <v>4.4065354668628531</v>
      </c>
      <c r="K98" s="185" t="s">
        <v>11</v>
      </c>
      <c r="L98" s="185"/>
      <c r="M98" s="187">
        <v>2</v>
      </c>
      <c r="N98" s="186">
        <v>1.5327079884740359E-2</v>
      </c>
      <c r="O98" s="185" t="s">
        <v>11</v>
      </c>
      <c r="P98" s="188"/>
      <c r="Q98" s="187">
        <v>577</v>
      </c>
      <c r="R98" s="186">
        <v>4.4218625467475938</v>
      </c>
      <c r="S98" s="185" t="s">
        <v>11</v>
      </c>
      <c r="T98" s="177"/>
    </row>
    <row r="99" spans="2:20" s="176" customFormat="1" x14ac:dyDescent="0.2">
      <c r="B99" s="190" t="s">
        <v>903</v>
      </c>
      <c r="C99" s="191" t="s">
        <v>214</v>
      </c>
      <c r="D99" s="472" t="str">
        <f>VLOOKUP(C99,'201617'!$B$26:$C$351,2,0)</f>
        <v>L</v>
      </c>
      <c r="E99" s="188">
        <v>126.17700000000001</v>
      </c>
      <c r="F99" s="188"/>
      <c r="G99" s="187">
        <v>451</v>
      </c>
      <c r="H99" s="187">
        <v>367</v>
      </c>
      <c r="I99" s="187">
        <v>818</v>
      </c>
      <c r="J99" s="186">
        <v>6.4829564817676752</v>
      </c>
      <c r="K99" s="185" t="s">
        <v>11</v>
      </c>
      <c r="L99" s="185"/>
      <c r="M99" s="187">
        <v>136</v>
      </c>
      <c r="N99" s="186">
        <v>1.0778509554039166</v>
      </c>
      <c r="O99" s="185" t="s">
        <v>11</v>
      </c>
      <c r="P99" s="188"/>
      <c r="Q99" s="187">
        <v>954</v>
      </c>
      <c r="R99" s="186">
        <v>7.5608074371715919</v>
      </c>
      <c r="S99" s="185" t="s">
        <v>11</v>
      </c>
      <c r="T99" s="177"/>
    </row>
    <row r="100" spans="2:20" s="176" customFormat="1" x14ac:dyDescent="0.2">
      <c r="B100" s="190" t="s">
        <v>861</v>
      </c>
      <c r="C100" s="191" t="s">
        <v>172</v>
      </c>
      <c r="D100" s="472" t="str">
        <f>VLOOKUP(C100,'201617'!$B$26:$C$351,2,0)</f>
        <v>EE</v>
      </c>
      <c r="E100" s="188">
        <v>35.633000000000003</v>
      </c>
      <c r="F100" s="188"/>
      <c r="G100" s="187">
        <v>2</v>
      </c>
      <c r="H100" s="187">
        <v>80</v>
      </c>
      <c r="I100" s="187">
        <v>82</v>
      </c>
      <c r="J100" s="186">
        <v>2.3012376168158726</v>
      </c>
      <c r="K100" s="185" t="s">
        <v>11</v>
      </c>
      <c r="L100" s="185"/>
      <c r="M100" s="187">
        <v>0</v>
      </c>
      <c r="N100" s="186">
        <v>0</v>
      </c>
      <c r="O100" s="185" t="s">
        <v>11</v>
      </c>
      <c r="P100" s="188"/>
      <c r="Q100" s="187">
        <v>82</v>
      </c>
      <c r="R100" s="186">
        <v>2.3012376168158726</v>
      </c>
      <c r="S100" s="185" t="s">
        <v>11</v>
      </c>
      <c r="T100" s="177"/>
    </row>
    <row r="101" spans="2:20" s="176" customFormat="1" x14ac:dyDescent="0.2">
      <c r="B101" s="190" t="s">
        <v>1004</v>
      </c>
      <c r="C101" s="191" t="s">
        <v>315</v>
      </c>
      <c r="D101" s="472" t="str">
        <f>VLOOKUP(C101,'201617'!$B$26:$C$351,2,0)</f>
        <v>SW</v>
      </c>
      <c r="E101" s="188">
        <v>59.896999999999998</v>
      </c>
      <c r="F101" s="188"/>
      <c r="G101" s="187">
        <v>65</v>
      </c>
      <c r="H101" s="187">
        <v>225</v>
      </c>
      <c r="I101" s="187">
        <v>290</v>
      </c>
      <c r="J101" s="186">
        <v>4.8416448236138709</v>
      </c>
      <c r="K101" s="185" t="s">
        <v>11</v>
      </c>
      <c r="L101" s="185"/>
      <c r="M101" s="187">
        <v>15</v>
      </c>
      <c r="N101" s="186">
        <v>0.25042990466968296</v>
      </c>
      <c r="O101" s="185" t="s">
        <v>11</v>
      </c>
      <c r="P101" s="188"/>
      <c r="Q101" s="187">
        <v>305</v>
      </c>
      <c r="R101" s="186">
        <v>5.0920747282835537</v>
      </c>
      <c r="S101" s="185" t="s">
        <v>11</v>
      </c>
      <c r="T101" s="177"/>
    </row>
    <row r="102" spans="2:20" s="176" customFormat="1" x14ac:dyDescent="0.2">
      <c r="B102" s="190" t="s">
        <v>1005</v>
      </c>
      <c r="C102" s="189" t="s">
        <v>316</v>
      </c>
      <c r="D102" s="473" t="str">
        <f>VLOOKUP(C102,'201617'!$B$26:$C$351,2,0)</f>
        <v>SW</v>
      </c>
      <c r="E102" s="188">
        <v>37.890999999999998</v>
      </c>
      <c r="F102" s="188"/>
      <c r="G102" s="187">
        <v>87</v>
      </c>
      <c r="H102" s="187">
        <v>148</v>
      </c>
      <c r="I102" s="187">
        <v>235</v>
      </c>
      <c r="J102" s="186">
        <v>6.2020004750468454</v>
      </c>
      <c r="K102" s="185" t="s">
        <v>11</v>
      </c>
      <c r="L102" s="185"/>
      <c r="M102" s="187">
        <v>0</v>
      </c>
      <c r="N102" s="186">
        <v>0</v>
      </c>
      <c r="O102" s="185" t="s">
        <v>11</v>
      </c>
      <c r="P102" s="188"/>
      <c r="Q102" s="187">
        <v>235</v>
      </c>
      <c r="R102" s="186">
        <v>6.2020004750468454</v>
      </c>
      <c r="S102" s="185" t="s">
        <v>11</v>
      </c>
      <c r="T102" s="177"/>
    </row>
    <row r="103" spans="2:20" s="176" customFormat="1" x14ac:dyDescent="0.2">
      <c r="B103" s="190" t="s">
        <v>943</v>
      </c>
      <c r="C103" s="189" t="s">
        <v>254</v>
      </c>
      <c r="D103" s="473" t="str">
        <f>VLOOKUP(C103,'201617'!$B$26:$C$351,2,0)</f>
        <v>SE</v>
      </c>
      <c r="E103" s="188">
        <v>47.898000000000003</v>
      </c>
      <c r="F103" s="188"/>
      <c r="G103" s="187">
        <v>95</v>
      </c>
      <c r="H103" s="187">
        <v>227</v>
      </c>
      <c r="I103" s="187">
        <v>322</v>
      </c>
      <c r="J103" s="186">
        <v>6.7226188984926294</v>
      </c>
      <c r="K103" s="185" t="s">
        <v>11</v>
      </c>
      <c r="L103" s="185"/>
      <c r="M103" s="187">
        <v>6</v>
      </c>
      <c r="N103" s="186">
        <v>0.12526619065514216</v>
      </c>
      <c r="O103" s="185" t="s">
        <v>11</v>
      </c>
      <c r="P103" s="188"/>
      <c r="Q103" s="187">
        <v>328</v>
      </c>
      <c r="R103" s="186">
        <v>6.8478850891477716</v>
      </c>
      <c r="S103" s="185" t="s">
        <v>11</v>
      </c>
      <c r="T103" s="177"/>
    </row>
    <row r="104" spans="2:20" s="176" customFormat="1" x14ac:dyDescent="0.2">
      <c r="B104" s="190" t="s">
        <v>862</v>
      </c>
      <c r="C104" s="191" t="s">
        <v>173</v>
      </c>
      <c r="D104" s="472" t="str">
        <f>VLOOKUP(C104,'201617'!$B$26:$C$351,2,0)</f>
        <v>EE</v>
      </c>
      <c r="E104" s="188">
        <v>57.57</v>
      </c>
      <c r="F104" s="188"/>
      <c r="G104" s="187">
        <v>6</v>
      </c>
      <c r="H104" s="187">
        <v>107</v>
      </c>
      <c r="I104" s="187">
        <v>113</v>
      </c>
      <c r="J104" s="186">
        <v>1.9628278617335417</v>
      </c>
      <c r="K104" s="185" t="s">
        <v>11</v>
      </c>
      <c r="L104" s="185"/>
      <c r="M104" s="187">
        <v>163</v>
      </c>
      <c r="N104" s="186">
        <v>2.8313357651554627</v>
      </c>
      <c r="O104" s="185" t="s">
        <v>11</v>
      </c>
      <c r="P104" s="188"/>
      <c r="Q104" s="187">
        <v>276</v>
      </c>
      <c r="R104" s="186">
        <v>4.7941636268890049</v>
      </c>
      <c r="S104" s="185" t="s">
        <v>11</v>
      </c>
      <c r="T104" s="177"/>
    </row>
    <row r="105" spans="2:20" s="176" customFormat="1" x14ac:dyDescent="0.2">
      <c r="B105" s="190" t="s">
        <v>788</v>
      </c>
      <c r="C105" s="191" t="s">
        <v>100</v>
      </c>
      <c r="D105" s="472" t="str">
        <f>VLOOKUP(C105,'201617'!$B$26:$C$351,2,0)</f>
        <v>EM</v>
      </c>
      <c r="E105" s="188">
        <v>61.758000000000003</v>
      </c>
      <c r="F105" s="188"/>
      <c r="G105" s="187">
        <v>121</v>
      </c>
      <c r="H105" s="187">
        <v>405</v>
      </c>
      <c r="I105" s="187">
        <v>526</v>
      </c>
      <c r="J105" s="186">
        <v>8.5171151915541294</v>
      </c>
      <c r="K105" s="185" t="s">
        <v>11</v>
      </c>
      <c r="L105" s="185"/>
      <c r="M105" s="187">
        <v>38</v>
      </c>
      <c r="N105" s="186">
        <v>0.6153048997700703</v>
      </c>
      <c r="O105" s="185" t="s">
        <v>11</v>
      </c>
      <c r="P105" s="188"/>
      <c r="Q105" s="187">
        <v>564</v>
      </c>
      <c r="R105" s="186">
        <v>9.1324200913242013</v>
      </c>
      <c r="S105" s="185" t="s">
        <v>11</v>
      </c>
      <c r="T105" s="177"/>
    </row>
    <row r="106" spans="2:20" s="176" customFormat="1" x14ac:dyDescent="0.2">
      <c r="B106" s="190" t="s">
        <v>789</v>
      </c>
      <c r="C106" s="191" t="s">
        <v>101</v>
      </c>
      <c r="D106" s="472" t="str">
        <f>VLOOKUP(C106,'201617'!$B$26:$C$351,2,0)</f>
        <v>EM</v>
      </c>
      <c r="E106" s="188">
        <v>36.058999999999997</v>
      </c>
      <c r="F106" s="188"/>
      <c r="G106" s="187">
        <v>54</v>
      </c>
      <c r="H106" s="187">
        <v>80</v>
      </c>
      <c r="I106" s="187">
        <v>134</v>
      </c>
      <c r="J106" s="186">
        <v>3.7161318949499433</v>
      </c>
      <c r="K106" s="185" t="s">
        <v>11</v>
      </c>
      <c r="L106" s="185"/>
      <c r="M106" s="187">
        <v>26</v>
      </c>
      <c r="N106" s="186">
        <v>0.72104051693058602</v>
      </c>
      <c r="O106" s="185" t="s">
        <v>11</v>
      </c>
      <c r="P106" s="188"/>
      <c r="Q106" s="187">
        <v>160</v>
      </c>
      <c r="R106" s="186">
        <v>4.4371724118805291</v>
      </c>
      <c r="S106" s="185" t="s">
        <v>11</v>
      </c>
      <c r="T106" s="177"/>
    </row>
    <row r="107" spans="2:20" s="176" customFormat="1" x14ac:dyDescent="0.2">
      <c r="B107" s="190" t="s">
        <v>758</v>
      </c>
      <c r="C107" s="191" t="s">
        <v>70</v>
      </c>
      <c r="D107" s="472" t="str">
        <f>VLOOKUP(C107,'201617'!$B$26:$C$351,2,0)</f>
        <v>YH</v>
      </c>
      <c r="E107" s="188">
        <v>144.584</v>
      </c>
      <c r="F107" s="188"/>
      <c r="G107" s="187">
        <v>875</v>
      </c>
      <c r="H107" s="187">
        <v>102</v>
      </c>
      <c r="I107" s="187">
        <v>977</v>
      </c>
      <c r="J107" s="186">
        <v>6.7573175455098768</v>
      </c>
      <c r="K107" s="185" t="s">
        <v>11</v>
      </c>
      <c r="L107" s="188"/>
      <c r="M107" s="187">
        <v>23</v>
      </c>
      <c r="N107" s="186">
        <v>0.15907707630166545</v>
      </c>
      <c r="O107" s="185" t="s">
        <v>11</v>
      </c>
      <c r="P107" s="188"/>
      <c r="Q107" s="187">
        <v>1000</v>
      </c>
      <c r="R107" s="186">
        <v>6.9163946218115422</v>
      </c>
      <c r="S107" s="185" t="s">
        <v>11</v>
      </c>
      <c r="T107" s="177"/>
    </row>
    <row r="108" spans="2:20" s="176" customFormat="1" x14ac:dyDescent="0.2">
      <c r="B108" s="190" t="s">
        <v>821</v>
      </c>
      <c r="C108" s="189" t="s">
        <v>133</v>
      </c>
      <c r="D108" s="473" t="str">
        <f>VLOOKUP(C108,'201617'!$B$26:$C$351,2,0)</f>
        <v>WM</v>
      </c>
      <c r="E108" s="188">
        <v>47.869</v>
      </c>
      <c r="F108" s="188"/>
      <c r="G108" s="187">
        <v>17</v>
      </c>
      <c r="H108" s="187">
        <v>49</v>
      </c>
      <c r="I108" s="187">
        <v>66</v>
      </c>
      <c r="J108" s="186">
        <v>1.3787628736760742</v>
      </c>
      <c r="K108" s="185" t="s">
        <v>11</v>
      </c>
      <c r="L108" s="185"/>
      <c r="M108" s="187">
        <v>18</v>
      </c>
      <c r="N108" s="186">
        <v>0.37602623827529297</v>
      </c>
      <c r="O108" s="185" t="s">
        <v>11</v>
      </c>
      <c r="P108" s="188"/>
      <c r="Q108" s="187">
        <v>84</v>
      </c>
      <c r="R108" s="186">
        <v>1.7547891119513672</v>
      </c>
      <c r="S108" s="185" t="s">
        <v>11</v>
      </c>
      <c r="T108" s="177"/>
    </row>
    <row r="109" spans="2:20" s="176" customFormat="1" x14ac:dyDescent="0.2">
      <c r="B109" s="190" t="s">
        <v>944</v>
      </c>
      <c r="C109" s="189" t="s">
        <v>255</v>
      </c>
      <c r="D109" s="473" t="str">
        <f>VLOOKUP(C109,'201617'!$B$26:$C$351,2,0)</f>
        <v>SE</v>
      </c>
      <c r="E109" s="188">
        <v>45.372</v>
      </c>
      <c r="F109" s="188"/>
      <c r="G109" s="187">
        <v>157</v>
      </c>
      <c r="H109" s="187">
        <v>171</v>
      </c>
      <c r="I109" s="187">
        <v>328</v>
      </c>
      <c r="J109" s="186">
        <v>7.2291280966234686</v>
      </c>
      <c r="K109" s="185" t="s">
        <v>11</v>
      </c>
      <c r="L109" s="185"/>
      <c r="M109" s="187">
        <v>123</v>
      </c>
      <c r="N109" s="186">
        <v>2.7109230362338006</v>
      </c>
      <c r="O109" s="185" t="s">
        <v>11</v>
      </c>
      <c r="P109" s="188"/>
      <c r="Q109" s="187">
        <v>451</v>
      </c>
      <c r="R109" s="186">
        <v>9.9400511328572687</v>
      </c>
      <c r="S109" s="185" t="s">
        <v>11</v>
      </c>
      <c r="T109" s="177"/>
    </row>
    <row r="110" spans="2:20" s="176" customFormat="1" x14ac:dyDescent="0.2">
      <c r="B110" s="190" t="s">
        <v>945</v>
      </c>
      <c r="C110" s="189" t="s">
        <v>256</v>
      </c>
      <c r="D110" s="473" t="str">
        <f>VLOOKUP(C110,'201617'!$B$26:$C$351,2,0)</f>
        <v>SE</v>
      </c>
      <c r="E110" s="188">
        <v>52.993000000000002</v>
      </c>
      <c r="F110" s="188"/>
      <c r="G110" s="187">
        <v>2</v>
      </c>
      <c r="H110" s="187">
        <v>71</v>
      </c>
      <c r="I110" s="187">
        <v>73</v>
      </c>
      <c r="J110" s="186">
        <v>1.3775404298680958</v>
      </c>
      <c r="K110" s="185" t="s">
        <v>11</v>
      </c>
      <c r="L110" s="185"/>
      <c r="M110" s="187">
        <v>2</v>
      </c>
      <c r="N110" s="186">
        <v>3.7740833695016324E-2</v>
      </c>
      <c r="O110" s="185" t="s">
        <v>11</v>
      </c>
      <c r="P110" s="188"/>
      <c r="Q110" s="187">
        <v>75</v>
      </c>
      <c r="R110" s="186">
        <v>1.415281263563112</v>
      </c>
      <c r="S110" s="185" t="s">
        <v>11</v>
      </c>
      <c r="T110" s="177"/>
    </row>
    <row r="111" spans="2:20" s="176" customFormat="1" x14ac:dyDescent="0.2">
      <c r="B111" s="190" t="s">
        <v>725</v>
      </c>
      <c r="C111" s="191" t="s">
        <v>37</v>
      </c>
      <c r="D111" s="472" t="str">
        <f>VLOOKUP(C111,'201617'!$B$26:$C$351,2,0)</f>
        <v>NW</v>
      </c>
      <c r="E111" s="188">
        <v>23.131</v>
      </c>
      <c r="F111" s="188"/>
      <c r="G111" s="187">
        <v>9</v>
      </c>
      <c r="H111" s="187">
        <v>89</v>
      </c>
      <c r="I111" s="187">
        <v>98</v>
      </c>
      <c r="J111" s="186">
        <v>4.2367385759370544</v>
      </c>
      <c r="K111" s="185" t="s">
        <v>11</v>
      </c>
      <c r="L111" s="185"/>
      <c r="M111" s="187">
        <v>1</v>
      </c>
      <c r="N111" s="186">
        <v>4.323202628507198E-2</v>
      </c>
      <c r="O111" s="185" t="s">
        <v>11</v>
      </c>
      <c r="P111" s="188"/>
      <c r="Q111" s="187">
        <v>99</v>
      </c>
      <c r="R111" s="186">
        <v>4.279970602222126</v>
      </c>
      <c r="S111" s="185" t="s">
        <v>11</v>
      </c>
      <c r="T111" s="177"/>
    </row>
    <row r="112" spans="2:20" s="176" customFormat="1" x14ac:dyDescent="0.2">
      <c r="B112" s="190" t="s">
        <v>946</v>
      </c>
      <c r="C112" s="191" t="s">
        <v>257</v>
      </c>
      <c r="D112" s="472" t="str">
        <f>VLOOKUP(C112,'201617'!$B$26:$C$351,2,0)</f>
        <v>SE</v>
      </c>
      <c r="E112" s="188">
        <v>53.579000000000001</v>
      </c>
      <c r="F112" s="188"/>
      <c r="G112" s="187">
        <v>149</v>
      </c>
      <c r="H112" s="187">
        <v>135</v>
      </c>
      <c r="I112" s="187">
        <v>284</v>
      </c>
      <c r="J112" s="186">
        <v>5.3005841841019805</v>
      </c>
      <c r="K112" s="185" t="s">
        <v>11</v>
      </c>
      <c r="L112" s="185"/>
      <c r="M112" s="187">
        <v>0</v>
      </c>
      <c r="N112" s="186">
        <v>0</v>
      </c>
      <c r="O112" s="185" t="s">
        <v>11</v>
      </c>
      <c r="P112" s="188"/>
      <c r="Q112" s="187">
        <v>284</v>
      </c>
      <c r="R112" s="186">
        <v>5.3005841841019805</v>
      </c>
      <c r="S112" s="185" t="s">
        <v>11</v>
      </c>
      <c r="T112" s="177"/>
    </row>
    <row r="113" spans="2:20" s="176" customFormat="1" x14ac:dyDescent="0.2">
      <c r="B113" s="190" t="s">
        <v>904</v>
      </c>
      <c r="C113" s="191" t="s">
        <v>215</v>
      </c>
      <c r="D113" s="472" t="str">
        <f>VLOOKUP(C113,'201617'!$B$26:$C$351,2,0)</f>
        <v>L</v>
      </c>
      <c r="E113" s="188">
        <v>122.64400000000001</v>
      </c>
      <c r="F113" s="188"/>
      <c r="G113" s="187">
        <v>846</v>
      </c>
      <c r="H113" s="187">
        <v>461</v>
      </c>
      <c r="I113" s="187">
        <v>1307</v>
      </c>
      <c r="J113" s="186">
        <v>10.656860506832784</v>
      </c>
      <c r="K113" s="185" t="s">
        <v>11</v>
      </c>
      <c r="L113" s="185"/>
      <c r="M113" s="187">
        <v>2</v>
      </c>
      <c r="N113" s="186">
        <v>1.6307361142819866E-2</v>
      </c>
      <c r="O113" s="185" t="s">
        <v>11</v>
      </c>
      <c r="P113" s="188"/>
      <c r="Q113" s="187">
        <v>1309</v>
      </c>
      <c r="R113" s="186">
        <v>10.673167867975604</v>
      </c>
      <c r="S113" s="185" t="s">
        <v>11</v>
      </c>
      <c r="T113" s="177"/>
    </row>
    <row r="114" spans="2:20" s="176" customFormat="1" x14ac:dyDescent="0.2">
      <c r="B114" s="190" t="s">
        <v>863</v>
      </c>
      <c r="C114" s="191" t="s">
        <v>174</v>
      </c>
      <c r="D114" s="472" t="str">
        <f>VLOOKUP(C114,'201617'!$B$26:$C$351,2,0)</f>
        <v>EE</v>
      </c>
      <c r="E114" s="188">
        <v>52.598999999999997</v>
      </c>
      <c r="F114" s="188"/>
      <c r="G114" s="187">
        <v>221</v>
      </c>
      <c r="H114" s="187">
        <v>0</v>
      </c>
      <c r="I114" s="187">
        <v>221</v>
      </c>
      <c r="J114" s="186">
        <v>4.201600790889561</v>
      </c>
      <c r="K114" s="185" t="s">
        <v>11</v>
      </c>
      <c r="L114" s="185"/>
      <c r="M114" s="187">
        <v>275</v>
      </c>
      <c r="N114" s="186">
        <v>5.228236278256241</v>
      </c>
      <c r="O114" s="185" t="s">
        <v>11</v>
      </c>
      <c r="P114" s="188"/>
      <c r="Q114" s="187">
        <v>496</v>
      </c>
      <c r="R114" s="186">
        <v>9.4298370691458011</v>
      </c>
      <c r="S114" s="185" t="s">
        <v>11</v>
      </c>
      <c r="T114" s="177"/>
    </row>
    <row r="115" spans="2:20" s="176" customFormat="1" x14ac:dyDescent="0.2">
      <c r="B115" s="190" t="s">
        <v>947</v>
      </c>
      <c r="C115" s="191" t="s">
        <v>258</v>
      </c>
      <c r="D115" s="472" t="str">
        <f>VLOOKUP(C115,'201617'!$B$26:$C$351,2,0)</f>
        <v>SE</v>
      </c>
      <c r="E115" s="188">
        <v>30.123000000000001</v>
      </c>
      <c r="F115" s="188"/>
      <c r="G115" s="187">
        <v>41</v>
      </c>
      <c r="H115" s="187">
        <v>71</v>
      </c>
      <c r="I115" s="187">
        <v>112</v>
      </c>
      <c r="J115" s="186">
        <v>3.7180891677455765</v>
      </c>
      <c r="K115" s="185" t="s">
        <v>11</v>
      </c>
      <c r="L115" s="185"/>
      <c r="M115" s="187">
        <v>11</v>
      </c>
      <c r="N115" s="186">
        <v>0.36516947183215481</v>
      </c>
      <c r="O115" s="185" t="s">
        <v>11</v>
      </c>
      <c r="P115" s="188"/>
      <c r="Q115" s="187">
        <v>123</v>
      </c>
      <c r="R115" s="186">
        <v>4.0832586395777311</v>
      </c>
      <c r="S115" s="185" t="s">
        <v>11</v>
      </c>
      <c r="T115" s="177"/>
    </row>
    <row r="116" spans="2:20" s="176" customFormat="1" x14ac:dyDescent="0.2">
      <c r="B116" s="190" t="s">
        <v>790</v>
      </c>
      <c r="C116" s="189" t="s">
        <v>102</v>
      </c>
      <c r="D116" s="473" t="str">
        <f>VLOOKUP(C116,'201617'!$B$26:$C$351,2,0)</f>
        <v>EM</v>
      </c>
      <c r="E116" s="188">
        <v>49.018999999999998</v>
      </c>
      <c r="F116" s="188"/>
      <c r="G116" s="187">
        <v>30</v>
      </c>
      <c r="H116" s="187">
        <v>104</v>
      </c>
      <c r="I116" s="187">
        <v>134</v>
      </c>
      <c r="J116" s="186">
        <v>2.7336338970603236</v>
      </c>
      <c r="K116" s="185" t="s">
        <v>11</v>
      </c>
      <c r="L116" s="185"/>
      <c r="M116" s="187">
        <v>55</v>
      </c>
      <c r="N116" s="186">
        <v>1.1220139129725208</v>
      </c>
      <c r="O116" s="185" t="s">
        <v>11</v>
      </c>
      <c r="P116" s="188"/>
      <c r="Q116" s="187">
        <v>189</v>
      </c>
      <c r="R116" s="186">
        <v>3.8556478100328446</v>
      </c>
      <c r="S116" s="185" t="s">
        <v>11</v>
      </c>
      <c r="T116" s="177"/>
    </row>
    <row r="117" spans="2:20" s="176" customFormat="1" x14ac:dyDescent="0.2">
      <c r="B117" s="190" t="s">
        <v>1006</v>
      </c>
      <c r="C117" s="191" t="s">
        <v>317</v>
      </c>
      <c r="D117" s="472" t="str">
        <f>VLOOKUP(C117,'201617'!$B$26:$C$351,2,0)</f>
        <v>SW</v>
      </c>
      <c r="E117" s="188">
        <v>49.34</v>
      </c>
      <c r="F117" s="188"/>
      <c r="G117" s="187">
        <v>215</v>
      </c>
      <c r="H117" s="187">
        <v>222</v>
      </c>
      <c r="I117" s="187">
        <v>437</v>
      </c>
      <c r="J117" s="186">
        <v>8.8569112282124038</v>
      </c>
      <c r="K117" s="185" t="s">
        <v>11</v>
      </c>
      <c r="L117" s="185"/>
      <c r="M117" s="187">
        <v>86</v>
      </c>
      <c r="N117" s="186">
        <v>1.7430077016619374</v>
      </c>
      <c r="O117" s="185" t="s">
        <v>11</v>
      </c>
      <c r="P117" s="188"/>
      <c r="Q117" s="187">
        <v>523</v>
      </c>
      <c r="R117" s="186">
        <v>10.59991892987434</v>
      </c>
      <c r="S117" s="185" t="s">
        <v>11</v>
      </c>
      <c r="T117" s="177"/>
    </row>
    <row r="118" spans="2:20" s="176" customFormat="1" x14ac:dyDescent="0.2">
      <c r="B118" s="190" t="s">
        <v>948</v>
      </c>
      <c r="C118" s="191" t="s">
        <v>259</v>
      </c>
      <c r="D118" s="472" t="str">
        <f>VLOOKUP(C118,'201617'!$B$26:$C$351,2,0)</f>
        <v>SE</v>
      </c>
      <c r="E118" s="188">
        <v>47.231000000000002</v>
      </c>
      <c r="F118" s="188"/>
      <c r="G118" s="187">
        <v>34</v>
      </c>
      <c r="H118" s="187">
        <v>97</v>
      </c>
      <c r="I118" s="187">
        <v>131</v>
      </c>
      <c r="J118" s="186">
        <v>2.7736020833774426</v>
      </c>
      <c r="K118" s="185" t="s">
        <v>11</v>
      </c>
      <c r="L118" s="185"/>
      <c r="M118" s="187">
        <v>0</v>
      </c>
      <c r="N118" s="186">
        <v>0</v>
      </c>
      <c r="O118" s="185" t="s">
        <v>11</v>
      </c>
      <c r="P118" s="188"/>
      <c r="Q118" s="187">
        <v>131</v>
      </c>
      <c r="R118" s="186">
        <v>2.7736020833774426</v>
      </c>
      <c r="S118" s="185" t="s">
        <v>11</v>
      </c>
      <c r="T118" s="177"/>
    </row>
    <row r="119" spans="2:20" s="176" customFormat="1" x14ac:dyDescent="0.2">
      <c r="B119" s="190" t="s">
        <v>864</v>
      </c>
      <c r="C119" s="191" t="s">
        <v>175</v>
      </c>
      <c r="D119" s="472" t="str">
        <f>VLOOKUP(C119,'201617'!$B$26:$C$351,2,0)</f>
        <v>EE</v>
      </c>
      <c r="E119" s="188">
        <v>41.406999999999996</v>
      </c>
      <c r="F119" s="188"/>
      <c r="G119" s="187">
        <v>66</v>
      </c>
      <c r="H119" s="187">
        <v>1</v>
      </c>
      <c r="I119" s="187">
        <v>67</v>
      </c>
      <c r="J119" s="186">
        <v>1.6180838988576811</v>
      </c>
      <c r="K119" s="185" t="s">
        <v>11</v>
      </c>
      <c r="L119" s="185"/>
      <c r="M119" s="187">
        <v>36</v>
      </c>
      <c r="N119" s="186">
        <v>0.86941821431158994</v>
      </c>
      <c r="O119" s="185" t="s">
        <v>11</v>
      </c>
      <c r="P119" s="188"/>
      <c r="Q119" s="187">
        <v>103</v>
      </c>
      <c r="R119" s="186">
        <v>2.4875021131692709</v>
      </c>
      <c r="S119" s="185" t="s">
        <v>11</v>
      </c>
      <c r="T119" s="177"/>
    </row>
    <row r="120" spans="2:20" s="176" customFormat="1" x14ac:dyDescent="0.2">
      <c r="B120" s="190" t="s">
        <v>865</v>
      </c>
      <c r="C120" s="191" t="s">
        <v>176</v>
      </c>
      <c r="D120" s="472" t="str">
        <f>VLOOKUP(C120,'201617'!$B$26:$C$351,2,0)</f>
        <v>EE</v>
      </c>
      <c r="E120" s="188">
        <v>25.797999999999998</v>
      </c>
      <c r="F120" s="188"/>
      <c r="G120" s="187">
        <v>18</v>
      </c>
      <c r="H120" s="187">
        <v>118</v>
      </c>
      <c r="I120" s="187">
        <v>136</v>
      </c>
      <c r="J120" s="186">
        <v>5.2717264904256149</v>
      </c>
      <c r="K120" s="185" t="s">
        <v>11</v>
      </c>
      <c r="L120" s="185"/>
      <c r="M120" s="187">
        <v>1</v>
      </c>
      <c r="N120" s="186">
        <v>3.8762694782541282E-2</v>
      </c>
      <c r="O120" s="185" t="s">
        <v>11</v>
      </c>
      <c r="P120" s="188"/>
      <c r="Q120" s="187">
        <v>137</v>
      </c>
      <c r="R120" s="186">
        <v>5.3104891852081559</v>
      </c>
      <c r="S120" s="185" t="s">
        <v>11</v>
      </c>
      <c r="T120" s="177"/>
    </row>
    <row r="121" spans="2:20" s="176" customFormat="1" x14ac:dyDescent="0.2">
      <c r="B121" s="190" t="s">
        <v>1007</v>
      </c>
      <c r="C121" s="189" t="s">
        <v>318</v>
      </c>
      <c r="D121" s="473" t="str">
        <f>VLOOKUP(C121,'201617'!$B$26:$C$351,2,0)</f>
        <v>SW</v>
      </c>
      <c r="E121" s="188">
        <v>34.505000000000003</v>
      </c>
      <c r="F121" s="188"/>
      <c r="G121" s="187">
        <v>3</v>
      </c>
      <c r="H121" s="187">
        <v>0</v>
      </c>
      <c r="I121" s="187">
        <v>3</v>
      </c>
      <c r="J121" s="186">
        <v>8.6943921170844804E-2</v>
      </c>
      <c r="K121" s="185" t="s">
        <v>11</v>
      </c>
      <c r="L121" s="185"/>
      <c r="M121" s="187">
        <v>134</v>
      </c>
      <c r="N121" s="186">
        <v>3.8834951456310676</v>
      </c>
      <c r="O121" s="185" t="s">
        <v>11</v>
      </c>
      <c r="P121" s="188"/>
      <c r="Q121" s="187">
        <v>137</v>
      </c>
      <c r="R121" s="186">
        <v>3.9704390668019123</v>
      </c>
      <c r="S121" s="185" t="s">
        <v>11</v>
      </c>
      <c r="T121" s="177"/>
    </row>
    <row r="122" spans="2:20" s="176" customFormat="1" x14ac:dyDescent="0.2">
      <c r="B122" s="190" t="s">
        <v>726</v>
      </c>
      <c r="C122" s="191" t="s">
        <v>38</v>
      </c>
      <c r="D122" s="472" t="str">
        <f>VLOOKUP(C122,'201617'!$B$26:$C$351,2,0)</f>
        <v>NW</v>
      </c>
      <c r="E122" s="188">
        <v>35.304000000000002</v>
      </c>
      <c r="F122" s="188"/>
      <c r="G122" s="187">
        <v>26</v>
      </c>
      <c r="H122" s="187">
        <v>43</v>
      </c>
      <c r="I122" s="187">
        <v>69</v>
      </c>
      <c r="J122" s="186">
        <v>1.9544527532290958</v>
      </c>
      <c r="K122" s="185" t="s">
        <v>11</v>
      </c>
      <c r="L122" s="185"/>
      <c r="M122" s="187">
        <v>8</v>
      </c>
      <c r="N122" s="186">
        <v>0.22660321776569226</v>
      </c>
      <c r="O122" s="185" t="s">
        <v>11</v>
      </c>
      <c r="P122" s="188"/>
      <c r="Q122" s="187">
        <v>77</v>
      </c>
      <c r="R122" s="186">
        <v>2.1810559709947879</v>
      </c>
      <c r="S122" s="185" t="s">
        <v>11</v>
      </c>
      <c r="T122" s="177"/>
    </row>
    <row r="123" spans="2:20" s="176" customFormat="1" x14ac:dyDescent="0.2">
      <c r="B123" s="190" t="s">
        <v>702</v>
      </c>
      <c r="C123" s="191" t="s">
        <v>13</v>
      </c>
      <c r="D123" s="472" t="str">
        <f>VLOOKUP(C123,'201617'!$B$26:$C$351,2,0)</f>
        <v>NE</v>
      </c>
      <c r="E123" s="188">
        <v>89.784999999999997</v>
      </c>
      <c r="F123" s="188"/>
      <c r="G123" s="187">
        <v>1285</v>
      </c>
      <c r="H123" s="187">
        <v>807</v>
      </c>
      <c r="I123" s="187">
        <v>2092</v>
      </c>
      <c r="J123" s="186">
        <v>23.300105808319877</v>
      </c>
      <c r="K123" s="185" t="s">
        <v>11</v>
      </c>
      <c r="L123" s="185"/>
      <c r="M123" s="187">
        <v>2</v>
      </c>
      <c r="N123" s="186">
        <v>2.2275435763212118E-2</v>
      </c>
      <c r="O123" s="185" t="s">
        <v>11</v>
      </c>
      <c r="P123" s="188"/>
      <c r="Q123" s="187">
        <v>2094</v>
      </c>
      <c r="R123" s="186">
        <v>23.32238124408309</v>
      </c>
      <c r="S123" s="185" t="s">
        <v>11</v>
      </c>
      <c r="T123" s="177"/>
    </row>
    <row r="124" spans="2:20" s="176" customFormat="1" x14ac:dyDescent="0.2">
      <c r="B124" s="190" t="s">
        <v>791</v>
      </c>
      <c r="C124" s="191" t="s">
        <v>103</v>
      </c>
      <c r="D124" s="472" t="str">
        <f>VLOOKUP(C124,'201617'!$B$26:$C$351,2,0)</f>
        <v>EM</v>
      </c>
      <c r="E124" s="188">
        <v>49.762</v>
      </c>
      <c r="F124" s="188"/>
      <c r="G124" s="187">
        <v>76</v>
      </c>
      <c r="H124" s="187">
        <v>225</v>
      </c>
      <c r="I124" s="187">
        <v>301</v>
      </c>
      <c r="J124" s="186">
        <v>6.0487922511153087</v>
      </c>
      <c r="K124" s="185" t="s">
        <v>11</v>
      </c>
      <c r="L124" s="185"/>
      <c r="M124" s="187">
        <v>30</v>
      </c>
      <c r="N124" s="186">
        <v>0.60286965957959893</v>
      </c>
      <c r="O124" s="185" t="s">
        <v>11</v>
      </c>
      <c r="P124" s="188"/>
      <c r="Q124" s="187">
        <v>331</v>
      </c>
      <c r="R124" s="186">
        <v>6.6516619106949078</v>
      </c>
      <c r="S124" s="185" t="s">
        <v>11</v>
      </c>
      <c r="T124" s="177"/>
    </row>
    <row r="125" spans="2:20" s="176" customFormat="1" x14ac:dyDescent="0.2">
      <c r="B125" s="190" t="s">
        <v>1008</v>
      </c>
      <c r="C125" s="189" t="s">
        <v>319</v>
      </c>
      <c r="D125" s="473" t="str">
        <f>VLOOKUP(C125,'201617'!$B$26:$C$351,2,0)</f>
        <v>SW</v>
      </c>
      <c r="E125" s="188">
        <v>51.063000000000002</v>
      </c>
      <c r="F125" s="188"/>
      <c r="G125" s="187">
        <v>86</v>
      </c>
      <c r="H125" s="187">
        <v>397</v>
      </c>
      <c r="I125" s="187">
        <v>483</v>
      </c>
      <c r="J125" s="186">
        <v>9.4589037071852413</v>
      </c>
      <c r="K125" s="185" t="s">
        <v>11</v>
      </c>
      <c r="L125" s="185"/>
      <c r="M125" s="187">
        <v>191</v>
      </c>
      <c r="N125" s="186">
        <v>3.7404774494252195</v>
      </c>
      <c r="O125" s="185" t="s">
        <v>11</v>
      </c>
      <c r="P125" s="188"/>
      <c r="Q125" s="187">
        <v>674</v>
      </c>
      <c r="R125" s="186">
        <v>13.19938115661046</v>
      </c>
      <c r="S125" s="185" t="s">
        <v>11</v>
      </c>
      <c r="T125" s="177"/>
    </row>
    <row r="126" spans="2:20" s="176" customFormat="1" x14ac:dyDescent="0.2">
      <c r="B126" s="190" t="s">
        <v>949</v>
      </c>
      <c r="C126" s="189" t="s">
        <v>260</v>
      </c>
      <c r="D126" s="473" t="str">
        <f>VLOOKUP(C126,'201617'!$B$26:$C$351,2,0)</f>
        <v>SE</v>
      </c>
      <c r="E126" s="188">
        <v>35.770000000000003</v>
      </c>
      <c r="F126" s="188"/>
      <c r="G126" s="187">
        <v>103</v>
      </c>
      <c r="H126" s="187">
        <v>334</v>
      </c>
      <c r="I126" s="187">
        <v>437</v>
      </c>
      <c r="J126" s="186">
        <v>12.216941571149006</v>
      </c>
      <c r="K126" s="185" t="s">
        <v>11</v>
      </c>
      <c r="L126" s="185"/>
      <c r="M126" s="187">
        <v>11</v>
      </c>
      <c r="N126" s="186">
        <v>0.30752026838132512</v>
      </c>
      <c r="O126" s="185" t="s">
        <v>11</v>
      </c>
      <c r="P126" s="188"/>
      <c r="Q126" s="187">
        <v>448</v>
      </c>
      <c r="R126" s="186">
        <v>12.524461839530332</v>
      </c>
      <c r="S126" s="185" t="s">
        <v>11</v>
      </c>
      <c r="T126" s="177"/>
    </row>
    <row r="127" spans="2:20" s="176" customFormat="1" x14ac:dyDescent="0.2">
      <c r="B127" s="190" t="s">
        <v>950</v>
      </c>
      <c r="C127" s="191" t="s">
        <v>261</v>
      </c>
      <c r="D127" s="472" t="str">
        <f>VLOOKUP(C127,'201617'!$B$26:$C$351,2,0)</f>
        <v>SE</v>
      </c>
      <c r="E127" s="188">
        <v>40.935000000000002</v>
      </c>
      <c r="F127" s="188"/>
      <c r="G127" s="187">
        <v>163</v>
      </c>
      <c r="H127" s="187">
        <v>212</v>
      </c>
      <c r="I127" s="187">
        <v>375</v>
      </c>
      <c r="J127" s="186">
        <v>9.1608647856357628</v>
      </c>
      <c r="K127" s="185" t="s">
        <v>11</v>
      </c>
      <c r="L127" s="185"/>
      <c r="M127" s="187">
        <v>0</v>
      </c>
      <c r="N127" s="186">
        <v>0</v>
      </c>
      <c r="O127" s="185" t="s">
        <v>11</v>
      </c>
      <c r="P127" s="188"/>
      <c r="Q127" s="187">
        <v>375</v>
      </c>
      <c r="R127" s="186">
        <v>9.1608647856357628</v>
      </c>
      <c r="S127" s="185" t="s">
        <v>11</v>
      </c>
      <c r="T127" s="177"/>
    </row>
    <row r="128" spans="2:20" s="176" customFormat="1" x14ac:dyDescent="0.2">
      <c r="B128" s="197" t="s">
        <v>866</v>
      </c>
      <c r="C128" s="203" t="s">
        <v>177</v>
      </c>
      <c r="D128" s="475" t="str">
        <f>VLOOKUP(C128,'201617'!$B$26:$C$351,2,0)</f>
        <v>EE</v>
      </c>
      <c r="E128" s="195">
        <v>42.637999999999998</v>
      </c>
      <c r="F128" s="195"/>
      <c r="G128" s="194">
        <v>107</v>
      </c>
      <c r="H128" s="194">
        <v>272</v>
      </c>
      <c r="I128" s="194">
        <v>379</v>
      </c>
      <c r="J128" s="193">
        <v>8.888784652188189</v>
      </c>
      <c r="K128" s="192">
        <v>3</v>
      </c>
      <c r="L128" s="192"/>
      <c r="M128" s="194">
        <v>57</v>
      </c>
      <c r="N128" s="193">
        <v>1.3368356864768518</v>
      </c>
      <c r="O128" s="192">
        <v>3</v>
      </c>
      <c r="P128" s="195"/>
      <c r="Q128" s="194">
        <v>436</v>
      </c>
      <c r="R128" s="193">
        <v>10.22562033866504</v>
      </c>
      <c r="S128" s="192">
        <v>3</v>
      </c>
      <c r="T128" s="177"/>
    </row>
    <row r="129" spans="2:20" s="176" customFormat="1" x14ac:dyDescent="0.2">
      <c r="B129" s="190" t="s">
        <v>905</v>
      </c>
      <c r="C129" s="191" t="s">
        <v>216</v>
      </c>
      <c r="D129" s="472" t="str">
        <f>VLOOKUP(C129,'201617'!$B$26:$C$351,2,0)</f>
        <v>L</v>
      </c>
      <c r="E129" s="188">
        <v>102.10299999999999</v>
      </c>
      <c r="F129" s="188"/>
      <c r="G129" s="187">
        <v>881</v>
      </c>
      <c r="H129" s="187">
        <v>571</v>
      </c>
      <c r="I129" s="187">
        <v>1452</v>
      </c>
      <c r="J129" s="186">
        <v>14.220933762964849</v>
      </c>
      <c r="K129" s="185" t="s">
        <v>11</v>
      </c>
      <c r="L129" s="185"/>
      <c r="M129" s="187">
        <v>31</v>
      </c>
      <c r="N129" s="186">
        <v>0.30361497703299611</v>
      </c>
      <c r="O129" s="185" t="s">
        <v>11</v>
      </c>
      <c r="P129" s="188"/>
      <c r="Q129" s="187">
        <v>1483</v>
      </c>
      <c r="R129" s="186">
        <v>14.524548739997845</v>
      </c>
      <c r="S129" s="185" t="s">
        <v>11</v>
      </c>
      <c r="T129" s="177"/>
    </row>
    <row r="130" spans="2:20" s="176" customFormat="1" x14ac:dyDescent="0.2">
      <c r="B130" s="190" t="s">
        <v>951</v>
      </c>
      <c r="C130" s="191" t="s">
        <v>262</v>
      </c>
      <c r="D130" s="472" t="str">
        <f>VLOOKUP(C130,'201617'!$B$26:$C$351,2,0)</f>
        <v>SE</v>
      </c>
      <c r="E130" s="188">
        <v>54.86</v>
      </c>
      <c r="F130" s="188"/>
      <c r="G130" s="187">
        <v>168</v>
      </c>
      <c r="H130" s="187">
        <v>296</v>
      </c>
      <c r="I130" s="187">
        <v>464</v>
      </c>
      <c r="J130" s="186">
        <v>8.4578928180823922</v>
      </c>
      <c r="K130" s="185" t="s">
        <v>11</v>
      </c>
      <c r="L130" s="185"/>
      <c r="M130" s="187">
        <v>2</v>
      </c>
      <c r="N130" s="186">
        <v>3.6456434560699962E-2</v>
      </c>
      <c r="O130" s="185" t="s">
        <v>11</v>
      </c>
      <c r="P130" s="188"/>
      <c r="Q130" s="187">
        <v>466</v>
      </c>
      <c r="R130" s="186">
        <v>8.4943492526430919</v>
      </c>
      <c r="S130" s="185" t="s">
        <v>11</v>
      </c>
      <c r="T130" s="177"/>
    </row>
    <row r="131" spans="2:20" s="176" customFormat="1" x14ac:dyDescent="0.2">
      <c r="B131" s="190" t="s">
        <v>906</v>
      </c>
      <c r="C131" s="189" t="s">
        <v>217</v>
      </c>
      <c r="D131" s="473" t="str">
        <f>VLOOKUP(C131,'201617'!$B$26:$C$351,2,0)</f>
        <v>L</v>
      </c>
      <c r="E131" s="188">
        <v>103.289</v>
      </c>
      <c r="F131" s="188"/>
      <c r="G131" s="187">
        <v>428</v>
      </c>
      <c r="H131" s="187">
        <v>170</v>
      </c>
      <c r="I131" s="187">
        <v>598</v>
      </c>
      <c r="J131" s="186">
        <v>5.7895806910706851</v>
      </c>
      <c r="K131" s="185" t="s">
        <v>11</v>
      </c>
      <c r="L131" s="185"/>
      <c r="M131" s="187">
        <v>324</v>
      </c>
      <c r="N131" s="186">
        <v>3.1368296720851205</v>
      </c>
      <c r="O131" s="185" t="s">
        <v>11</v>
      </c>
      <c r="P131" s="188"/>
      <c r="Q131" s="187">
        <v>922</v>
      </c>
      <c r="R131" s="186">
        <v>8.9264103631558047</v>
      </c>
      <c r="S131" s="185" t="s">
        <v>11</v>
      </c>
      <c r="T131" s="177"/>
    </row>
    <row r="132" spans="2:20" s="176" customFormat="1" x14ac:dyDescent="0.2">
      <c r="B132" s="190" t="s">
        <v>727</v>
      </c>
      <c r="C132" s="189" t="s">
        <v>39</v>
      </c>
      <c r="D132" s="473" t="str">
        <f>VLOOKUP(C132,'201617'!$B$26:$C$351,2,0)</f>
        <v>NW</v>
      </c>
      <c r="E132" s="188">
        <v>53.493000000000002</v>
      </c>
      <c r="F132" s="188"/>
      <c r="G132" s="187">
        <v>125</v>
      </c>
      <c r="H132" s="187">
        <v>306</v>
      </c>
      <c r="I132" s="187">
        <v>431</v>
      </c>
      <c r="J132" s="186">
        <v>8.0571289701456266</v>
      </c>
      <c r="K132" s="185" t="s">
        <v>11</v>
      </c>
      <c r="L132" s="188"/>
      <c r="M132" s="187">
        <v>0</v>
      </c>
      <c r="N132" s="186">
        <v>0</v>
      </c>
      <c r="O132" s="185" t="s">
        <v>11</v>
      </c>
      <c r="P132" s="188"/>
      <c r="Q132" s="187">
        <v>431</v>
      </c>
      <c r="R132" s="186">
        <v>8.0571289701456266</v>
      </c>
      <c r="S132" s="185" t="s">
        <v>11</v>
      </c>
      <c r="T132" s="177"/>
    </row>
    <row r="133" spans="2:20" s="176" customFormat="1" x14ac:dyDescent="0.2">
      <c r="B133" s="190" t="s">
        <v>759</v>
      </c>
      <c r="C133" s="191" t="s">
        <v>71</v>
      </c>
      <c r="D133" s="472" t="str">
        <f>VLOOKUP(C133,'201617'!$B$26:$C$351,2,0)</f>
        <v>YH</v>
      </c>
      <c r="E133" s="188">
        <v>38.558</v>
      </c>
      <c r="F133" s="188"/>
      <c r="G133" s="187">
        <v>221</v>
      </c>
      <c r="H133" s="187">
        <v>119</v>
      </c>
      <c r="I133" s="187">
        <v>340</v>
      </c>
      <c r="J133" s="186">
        <v>8.8178847450593913</v>
      </c>
      <c r="K133" s="185" t="s">
        <v>11</v>
      </c>
      <c r="L133" s="185"/>
      <c r="M133" s="187">
        <v>0</v>
      </c>
      <c r="N133" s="186">
        <v>0</v>
      </c>
      <c r="O133" s="185" t="s">
        <v>11</v>
      </c>
      <c r="P133" s="188"/>
      <c r="Q133" s="187">
        <v>340</v>
      </c>
      <c r="R133" s="186">
        <v>8.8178847450593913</v>
      </c>
      <c r="S133" s="185" t="s">
        <v>11</v>
      </c>
      <c r="T133" s="177"/>
    </row>
    <row r="134" spans="2:20" s="176" customFormat="1" x14ac:dyDescent="0.2">
      <c r="B134" s="190" t="s">
        <v>907</v>
      </c>
      <c r="C134" s="191" t="s">
        <v>218</v>
      </c>
      <c r="D134" s="472" t="str">
        <f>VLOOKUP(C134,'201617'!$B$26:$C$351,2,0)</f>
        <v>L</v>
      </c>
      <c r="E134" s="188">
        <v>80.784000000000006</v>
      </c>
      <c r="F134" s="188"/>
      <c r="G134" s="187">
        <v>109</v>
      </c>
      <c r="H134" s="187">
        <v>229</v>
      </c>
      <c r="I134" s="187">
        <v>338</v>
      </c>
      <c r="J134" s="186">
        <v>4.1839968310556541</v>
      </c>
      <c r="K134" s="185" t="s">
        <v>11</v>
      </c>
      <c r="L134" s="185"/>
      <c r="M134" s="187">
        <v>0</v>
      </c>
      <c r="N134" s="186">
        <v>0</v>
      </c>
      <c r="O134" s="185" t="s">
        <v>11</v>
      </c>
      <c r="P134" s="188"/>
      <c r="Q134" s="187">
        <v>338</v>
      </c>
      <c r="R134" s="186">
        <v>4.1839968310556541</v>
      </c>
      <c r="S134" s="185" t="s">
        <v>11</v>
      </c>
      <c r="T134" s="177"/>
    </row>
    <row r="135" spans="2:20" s="176" customFormat="1" x14ac:dyDescent="0.2">
      <c r="B135" s="190" t="s">
        <v>792</v>
      </c>
      <c r="C135" s="191" t="s">
        <v>104</v>
      </c>
      <c r="D135" s="472" t="str">
        <f>VLOOKUP(C135,'201617'!$B$26:$C$351,2,0)</f>
        <v>EM</v>
      </c>
      <c r="E135" s="188">
        <v>35.451999999999998</v>
      </c>
      <c r="F135" s="188"/>
      <c r="G135" s="187">
        <v>27</v>
      </c>
      <c r="H135" s="187">
        <v>67</v>
      </c>
      <c r="I135" s="187">
        <v>94</v>
      </c>
      <c r="J135" s="186">
        <v>2.6514724134040395</v>
      </c>
      <c r="K135" s="185" t="s">
        <v>11</v>
      </c>
      <c r="L135" s="185"/>
      <c r="M135" s="187">
        <v>14</v>
      </c>
      <c r="N135" s="186">
        <v>0.39490014667719736</v>
      </c>
      <c r="O135" s="185" t="s">
        <v>11</v>
      </c>
      <c r="P135" s="188"/>
      <c r="Q135" s="187">
        <v>108</v>
      </c>
      <c r="R135" s="186">
        <v>3.0463725600812368</v>
      </c>
      <c r="S135" s="185" t="s">
        <v>11</v>
      </c>
      <c r="T135" s="177"/>
    </row>
    <row r="136" spans="2:20" s="176" customFormat="1" x14ac:dyDescent="0.2">
      <c r="B136" s="190" t="s">
        <v>908</v>
      </c>
      <c r="C136" s="191" t="s">
        <v>219</v>
      </c>
      <c r="D136" s="472" t="str">
        <f>VLOOKUP(C136,'201617'!$B$26:$C$351,2,0)</f>
        <v>L</v>
      </c>
      <c r="E136" s="188">
        <v>103.94799999999999</v>
      </c>
      <c r="F136" s="188"/>
      <c r="G136" s="187">
        <v>246</v>
      </c>
      <c r="H136" s="187">
        <v>259</v>
      </c>
      <c r="I136" s="187">
        <v>505</v>
      </c>
      <c r="J136" s="186">
        <v>4.858198329934198</v>
      </c>
      <c r="K136" s="185" t="s">
        <v>11</v>
      </c>
      <c r="L136" s="185"/>
      <c r="M136" s="187">
        <v>8</v>
      </c>
      <c r="N136" s="186">
        <v>7.6961557701927891E-2</v>
      </c>
      <c r="O136" s="185" t="s">
        <v>11</v>
      </c>
      <c r="P136" s="188"/>
      <c r="Q136" s="187">
        <v>513</v>
      </c>
      <c r="R136" s="186">
        <v>4.935159887636126</v>
      </c>
      <c r="S136" s="185" t="s">
        <v>11</v>
      </c>
      <c r="T136" s="177"/>
    </row>
    <row r="137" spans="2:20" s="176" customFormat="1" x14ac:dyDescent="0.2">
      <c r="B137" s="190" t="s">
        <v>867</v>
      </c>
      <c r="C137" s="191" t="s">
        <v>178</v>
      </c>
      <c r="D137" s="472" t="str">
        <f>VLOOKUP(C137,'201617'!$B$26:$C$351,2,0)</f>
        <v>EE</v>
      </c>
      <c r="E137" s="188">
        <v>35.018000000000001</v>
      </c>
      <c r="F137" s="188"/>
      <c r="G137" s="187">
        <v>110</v>
      </c>
      <c r="H137" s="187">
        <v>149</v>
      </c>
      <c r="I137" s="187">
        <v>259</v>
      </c>
      <c r="J137" s="186">
        <v>7.3961962419327199</v>
      </c>
      <c r="K137" s="185" t="s">
        <v>11</v>
      </c>
      <c r="L137" s="185"/>
      <c r="M137" s="187">
        <v>0</v>
      </c>
      <c r="N137" s="186">
        <v>0</v>
      </c>
      <c r="O137" s="185" t="s">
        <v>11</v>
      </c>
      <c r="P137" s="188"/>
      <c r="Q137" s="187">
        <v>259</v>
      </c>
      <c r="R137" s="186">
        <v>7.3961962419327199</v>
      </c>
      <c r="S137" s="185" t="s">
        <v>11</v>
      </c>
      <c r="T137" s="177"/>
    </row>
    <row r="138" spans="2:20" s="176" customFormat="1" x14ac:dyDescent="0.2">
      <c r="B138" s="190" t="s">
        <v>760</v>
      </c>
      <c r="C138" s="189" t="s">
        <v>72</v>
      </c>
      <c r="D138" s="473" t="str">
        <f>VLOOKUP(C138,'201617'!$B$26:$C$351,2,0)</f>
        <v>YH</v>
      </c>
      <c r="E138" s="188">
        <v>68.103999999999999</v>
      </c>
      <c r="F138" s="188"/>
      <c r="G138" s="187">
        <v>428</v>
      </c>
      <c r="H138" s="187">
        <v>182</v>
      </c>
      <c r="I138" s="187">
        <v>610</v>
      </c>
      <c r="J138" s="186">
        <v>8.9568894631739688</v>
      </c>
      <c r="K138" s="185" t="s">
        <v>11</v>
      </c>
      <c r="L138" s="185"/>
      <c r="M138" s="187">
        <v>1</v>
      </c>
      <c r="N138" s="186">
        <v>1.4683425349465524E-2</v>
      </c>
      <c r="O138" s="185" t="s">
        <v>11</v>
      </c>
      <c r="P138" s="188"/>
      <c r="Q138" s="187">
        <v>611</v>
      </c>
      <c r="R138" s="186">
        <v>8.9715728885234345</v>
      </c>
      <c r="S138" s="185" t="s">
        <v>11</v>
      </c>
      <c r="T138" s="177"/>
    </row>
    <row r="139" spans="2:20" s="176" customFormat="1" x14ac:dyDescent="0.2">
      <c r="B139" s="190" t="s">
        <v>909</v>
      </c>
      <c r="C139" s="191" t="s">
        <v>220</v>
      </c>
      <c r="D139" s="472" t="str">
        <f>VLOOKUP(C139,'201617'!$B$26:$C$351,2,0)</f>
        <v>L</v>
      </c>
      <c r="E139" s="188">
        <v>86.230999999999995</v>
      </c>
      <c r="F139" s="188"/>
      <c r="G139" s="187">
        <v>936</v>
      </c>
      <c r="H139" s="187">
        <v>475</v>
      </c>
      <c r="I139" s="187">
        <v>1411</v>
      </c>
      <c r="J139" s="186">
        <v>16.363024898238454</v>
      </c>
      <c r="K139" s="185" t="s">
        <v>11</v>
      </c>
      <c r="L139" s="185"/>
      <c r="M139" s="187">
        <v>43</v>
      </c>
      <c r="N139" s="186">
        <v>0.49866057450336887</v>
      </c>
      <c r="O139" s="185" t="s">
        <v>11</v>
      </c>
      <c r="P139" s="188"/>
      <c r="Q139" s="187">
        <v>1454</v>
      </c>
      <c r="R139" s="186">
        <v>16.861685472741822</v>
      </c>
      <c r="S139" s="185" t="s">
        <v>11</v>
      </c>
      <c r="T139" s="177"/>
    </row>
    <row r="140" spans="2:20" s="176" customFormat="1" x14ac:dyDescent="0.2">
      <c r="B140" s="190" t="s">
        <v>952</v>
      </c>
      <c r="C140" s="191" t="s">
        <v>263</v>
      </c>
      <c r="D140" s="472" t="str">
        <f>VLOOKUP(C140,'201617'!$B$26:$C$351,2,0)</f>
        <v>SE</v>
      </c>
      <c r="E140" s="188">
        <v>36.155999999999999</v>
      </c>
      <c r="F140" s="188"/>
      <c r="G140" s="187">
        <v>288</v>
      </c>
      <c r="H140" s="187">
        <v>197</v>
      </c>
      <c r="I140" s="187">
        <v>485</v>
      </c>
      <c r="J140" s="186">
        <v>13.41409447947782</v>
      </c>
      <c r="K140" s="185" t="s">
        <v>11</v>
      </c>
      <c r="L140" s="185"/>
      <c r="M140" s="187">
        <v>1</v>
      </c>
      <c r="N140" s="186">
        <v>2.7657926761809934E-2</v>
      </c>
      <c r="O140" s="185" t="s">
        <v>11</v>
      </c>
      <c r="P140" s="188"/>
      <c r="Q140" s="187">
        <v>486</v>
      </c>
      <c r="R140" s="186">
        <v>13.441752406239628</v>
      </c>
      <c r="S140" s="185" t="s">
        <v>11</v>
      </c>
      <c r="T140" s="177"/>
    </row>
    <row r="141" spans="2:20" s="176" customFormat="1" x14ac:dyDescent="0.2">
      <c r="B141" s="190" t="s">
        <v>703</v>
      </c>
      <c r="C141" s="189" t="s">
        <v>14</v>
      </c>
      <c r="D141" s="473" t="str">
        <f>VLOOKUP(C141,'201617'!$B$26:$C$351,2,0)</f>
        <v>NE</v>
      </c>
      <c r="E141" s="188">
        <v>40.777000000000001</v>
      </c>
      <c r="F141" s="188"/>
      <c r="G141" s="187">
        <v>32</v>
      </c>
      <c r="H141" s="187">
        <v>273</v>
      </c>
      <c r="I141" s="187">
        <v>305</v>
      </c>
      <c r="J141" s="186">
        <v>7.4797066974029471</v>
      </c>
      <c r="K141" s="185" t="s">
        <v>11</v>
      </c>
      <c r="L141" s="188"/>
      <c r="M141" s="187">
        <v>1</v>
      </c>
      <c r="N141" s="186">
        <v>2.4523628516075237E-2</v>
      </c>
      <c r="O141" s="185" t="s">
        <v>11</v>
      </c>
      <c r="P141" s="188"/>
      <c r="Q141" s="187">
        <v>306</v>
      </c>
      <c r="R141" s="186">
        <v>7.5042303259190231</v>
      </c>
      <c r="S141" s="185" t="s">
        <v>11</v>
      </c>
      <c r="T141" s="177"/>
    </row>
    <row r="142" spans="2:20" s="176" customFormat="1" x14ac:dyDescent="0.2">
      <c r="B142" s="190" t="s">
        <v>953</v>
      </c>
      <c r="C142" s="189" t="s">
        <v>264</v>
      </c>
      <c r="D142" s="473" t="str">
        <f>VLOOKUP(C142,'201617'!$B$26:$C$351,2,0)</f>
        <v>SE</v>
      </c>
      <c r="E142" s="188">
        <v>41.38</v>
      </c>
      <c r="F142" s="188"/>
      <c r="G142" s="187">
        <v>1109</v>
      </c>
      <c r="H142" s="187">
        <v>779</v>
      </c>
      <c r="I142" s="187">
        <v>1888</v>
      </c>
      <c r="J142" s="186">
        <v>45.625906234896085</v>
      </c>
      <c r="K142" s="185" t="s">
        <v>11</v>
      </c>
      <c r="L142" s="185"/>
      <c r="M142" s="187">
        <v>8</v>
      </c>
      <c r="N142" s="186">
        <v>0.19333011116481391</v>
      </c>
      <c r="O142" s="185" t="s">
        <v>11</v>
      </c>
      <c r="P142" s="188"/>
      <c r="Q142" s="187">
        <v>1896</v>
      </c>
      <c r="R142" s="186">
        <v>45.819236346060897</v>
      </c>
      <c r="S142" s="185" t="s">
        <v>11</v>
      </c>
      <c r="T142" s="177"/>
    </row>
    <row r="143" spans="2:20" s="176" customFormat="1" x14ac:dyDescent="0.2">
      <c r="B143" s="190" t="s">
        <v>954</v>
      </c>
      <c r="C143" s="191" t="s">
        <v>265</v>
      </c>
      <c r="D143" s="472" t="str">
        <f>VLOOKUP(C143,'201617'!$B$26:$C$351,2,0)</f>
        <v>SE</v>
      </c>
      <c r="E143" s="188">
        <v>51.600999999999999</v>
      </c>
      <c r="F143" s="188"/>
      <c r="G143" s="187">
        <v>420</v>
      </c>
      <c r="H143" s="187">
        <v>283</v>
      </c>
      <c r="I143" s="187">
        <v>703</v>
      </c>
      <c r="J143" s="186">
        <v>13.623766981260053</v>
      </c>
      <c r="K143" s="185" t="s">
        <v>11</v>
      </c>
      <c r="L143" s="185"/>
      <c r="M143" s="187">
        <v>75</v>
      </c>
      <c r="N143" s="186">
        <v>1.4534602042596074</v>
      </c>
      <c r="O143" s="185" t="s">
        <v>11</v>
      </c>
      <c r="P143" s="188"/>
      <c r="Q143" s="187">
        <v>778</v>
      </c>
      <c r="R143" s="186">
        <v>15.077227185519661</v>
      </c>
      <c r="S143" s="185" t="s">
        <v>11</v>
      </c>
      <c r="T143" s="177"/>
    </row>
    <row r="144" spans="2:20" s="176" customFormat="1" x14ac:dyDescent="0.2">
      <c r="B144" s="190" t="s">
        <v>910</v>
      </c>
      <c r="C144" s="191" t="s">
        <v>221</v>
      </c>
      <c r="D144" s="472" t="str">
        <f>VLOOKUP(C144,'201617'!$B$26:$C$351,2,0)</f>
        <v>L</v>
      </c>
      <c r="E144" s="188">
        <v>98.466999999999999</v>
      </c>
      <c r="F144" s="188"/>
      <c r="G144" s="187">
        <v>193</v>
      </c>
      <c r="H144" s="187">
        <v>91</v>
      </c>
      <c r="I144" s="187">
        <v>284</v>
      </c>
      <c r="J144" s="186">
        <v>2.8842150161983202</v>
      </c>
      <c r="K144" s="185" t="s">
        <v>11</v>
      </c>
      <c r="L144" s="185"/>
      <c r="M144" s="187">
        <v>27</v>
      </c>
      <c r="N144" s="186">
        <v>0.27420354027237553</v>
      </c>
      <c r="O144" s="185" t="s">
        <v>11</v>
      </c>
      <c r="P144" s="188"/>
      <c r="Q144" s="187">
        <v>311</v>
      </c>
      <c r="R144" s="186">
        <v>3.1584185564706959</v>
      </c>
      <c r="S144" s="185" t="s">
        <v>11</v>
      </c>
      <c r="T144" s="177"/>
    </row>
    <row r="145" spans="2:20" s="176" customFormat="1" x14ac:dyDescent="0.2">
      <c r="B145" s="190" t="s">
        <v>822</v>
      </c>
      <c r="C145" s="191" t="s">
        <v>134</v>
      </c>
      <c r="D145" s="472" t="str">
        <f>VLOOKUP(C145,'201617'!$B$26:$C$351,2,0)</f>
        <v>WM</v>
      </c>
      <c r="E145" s="188">
        <v>79.192999999999998</v>
      </c>
      <c r="F145" s="188"/>
      <c r="G145" s="187">
        <v>234</v>
      </c>
      <c r="H145" s="187">
        <v>573</v>
      </c>
      <c r="I145" s="187">
        <v>807</v>
      </c>
      <c r="J145" s="186">
        <v>10.190294596744662</v>
      </c>
      <c r="K145" s="185" t="s">
        <v>11</v>
      </c>
      <c r="L145" s="188"/>
      <c r="M145" s="187">
        <v>84</v>
      </c>
      <c r="N145" s="186">
        <v>1.060699809326582</v>
      </c>
      <c r="O145" s="185" t="s">
        <v>11</v>
      </c>
      <c r="P145" s="188"/>
      <c r="Q145" s="187">
        <v>891</v>
      </c>
      <c r="R145" s="186">
        <v>11.250994406071245</v>
      </c>
      <c r="S145" s="185" t="s">
        <v>11</v>
      </c>
      <c r="T145" s="177"/>
    </row>
    <row r="146" spans="2:20" s="176" customFormat="1" x14ac:dyDescent="0.2">
      <c r="B146" s="190" t="s">
        <v>868</v>
      </c>
      <c r="C146" s="191" t="s">
        <v>179</v>
      </c>
      <c r="D146" s="472" t="str">
        <f>VLOOKUP(C146,'201617'!$B$26:$C$351,2,0)</f>
        <v>EE</v>
      </c>
      <c r="E146" s="188">
        <v>40.402000000000001</v>
      </c>
      <c r="F146" s="188"/>
      <c r="G146" s="187">
        <v>0</v>
      </c>
      <c r="H146" s="187">
        <v>804</v>
      </c>
      <c r="I146" s="187">
        <v>804</v>
      </c>
      <c r="J146" s="186">
        <v>19.900004950249986</v>
      </c>
      <c r="K146" s="185" t="s">
        <v>11</v>
      </c>
      <c r="L146" s="185"/>
      <c r="M146" s="187">
        <v>71</v>
      </c>
      <c r="N146" s="186">
        <v>1.7573387456066532</v>
      </c>
      <c r="O146" s="185" t="s">
        <v>11</v>
      </c>
      <c r="P146" s="188"/>
      <c r="Q146" s="187">
        <v>875</v>
      </c>
      <c r="R146" s="186">
        <v>21.657343695856639</v>
      </c>
      <c r="S146" s="185" t="s">
        <v>11</v>
      </c>
      <c r="T146" s="177"/>
    </row>
    <row r="147" spans="2:20" s="176" customFormat="1" x14ac:dyDescent="0.2">
      <c r="B147" s="190" t="s">
        <v>793</v>
      </c>
      <c r="C147" s="191" t="s">
        <v>105</v>
      </c>
      <c r="D147" s="472" t="str">
        <f>VLOOKUP(C147,'201617'!$B$26:$C$351,2,0)</f>
        <v>EM</v>
      </c>
      <c r="E147" s="188">
        <v>39.401000000000003</v>
      </c>
      <c r="F147" s="188"/>
      <c r="G147" s="187">
        <v>47</v>
      </c>
      <c r="H147" s="187">
        <v>123</v>
      </c>
      <c r="I147" s="187">
        <v>170</v>
      </c>
      <c r="J147" s="186">
        <v>4.314611304281617</v>
      </c>
      <c r="K147" s="185" t="s">
        <v>11</v>
      </c>
      <c r="L147" s="185"/>
      <c r="M147" s="187">
        <v>9</v>
      </c>
      <c r="N147" s="186">
        <v>0.22842059846196794</v>
      </c>
      <c r="O147" s="185" t="s">
        <v>11</v>
      </c>
      <c r="P147" s="188"/>
      <c r="Q147" s="187">
        <v>179</v>
      </c>
      <c r="R147" s="186">
        <v>4.5430319027435848</v>
      </c>
      <c r="S147" s="185" t="s">
        <v>11</v>
      </c>
      <c r="T147" s="177"/>
    </row>
    <row r="148" spans="2:20" s="176" customFormat="1" x14ac:dyDescent="0.2">
      <c r="B148" s="190" t="s">
        <v>911</v>
      </c>
      <c r="C148" s="191" t="s">
        <v>222</v>
      </c>
      <c r="D148" s="472" t="str">
        <f>VLOOKUP(C148,'201617'!$B$26:$C$351,2,0)</f>
        <v>L</v>
      </c>
      <c r="E148" s="188">
        <v>102.262</v>
      </c>
      <c r="F148" s="188"/>
      <c r="G148" s="187">
        <v>564</v>
      </c>
      <c r="H148" s="187">
        <v>0</v>
      </c>
      <c r="I148" s="187">
        <v>564</v>
      </c>
      <c r="J148" s="186">
        <v>5.5152451546028827</v>
      </c>
      <c r="K148" s="185" t="s">
        <v>11</v>
      </c>
      <c r="L148" s="185"/>
      <c r="M148" s="187">
        <v>585</v>
      </c>
      <c r="N148" s="186">
        <v>5.7206000273806499</v>
      </c>
      <c r="O148" s="185" t="s">
        <v>11</v>
      </c>
      <c r="P148" s="188"/>
      <c r="Q148" s="187">
        <v>1149</v>
      </c>
      <c r="R148" s="186">
        <v>11.235845181983532</v>
      </c>
      <c r="S148" s="185" t="s">
        <v>11</v>
      </c>
      <c r="T148" s="177"/>
    </row>
    <row r="149" spans="2:20" s="176" customFormat="1" x14ac:dyDescent="0.2">
      <c r="B149" s="190" t="s">
        <v>794</v>
      </c>
      <c r="C149" s="191" t="s">
        <v>106</v>
      </c>
      <c r="D149" s="472" t="str">
        <f>VLOOKUP(C149,'201617'!$B$26:$C$351,2,0)</f>
        <v>EM</v>
      </c>
      <c r="E149" s="188">
        <v>45.845999999999997</v>
      </c>
      <c r="F149" s="188"/>
      <c r="G149" s="187">
        <v>391</v>
      </c>
      <c r="H149" s="187">
        <v>153</v>
      </c>
      <c r="I149" s="187">
        <v>544</v>
      </c>
      <c r="J149" s="186">
        <v>11.865811630240371</v>
      </c>
      <c r="K149" s="185" t="s">
        <v>11</v>
      </c>
      <c r="L149" s="185"/>
      <c r="M149" s="187">
        <v>35</v>
      </c>
      <c r="N149" s="186">
        <v>0.76342538062208265</v>
      </c>
      <c r="O149" s="185" t="s">
        <v>11</v>
      </c>
      <c r="P149" s="188"/>
      <c r="Q149" s="187">
        <v>579</v>
      </c>
      <c r="R149" s="186">
        <v>12.629237010862454</v>
      </c>
      <c r="S149" s="185" t="s">
        <v>11</v>
      </c>
      <c r="T149" s="177"/>
    </row>
    <row r="150" spans="2:20" s="176" customFormat="1" x14ac:dyDescent="0.2">
      <c r="B150" s="190" t="s">
        <v>955</v>
      </c>
      <c r="C150" s="191" t="s">
        <v>266</v>
      </c>
      <c r="D150" s="472" t="str">
        <f>VLOOKUP(C150,'201617'!$B$26:$C$351,2,0)</f>
        <v>SE</v>
      </c>
      <c r="E150" s="188">
        <v>55.704000000000001</v>
      </c>
      <c r="F150" s="188"/>
      <c r="G150" s="187">
        <v>73</v>
      </c>
      <c r="H150" s="187">
        <v>190</v>
      </c>
      <c r="I150" s="187">
        <v>263</v>
      </c>
      <c r="J150" s="186">
        <v>4.7213844607209534</v>
      </c>
      <c r="K150" s="185" t="s">
        <v>11</v>
      </c>
      <c r="L150" s="185"/>
      <c r="M150" s="187">
        <v>4</v>
      </c>
      <c r="N150" s="186">
        <v>7.1808128680166589E-2</v>
      </c>
      <c r="O150" s="185" t="s">
        <v>11</v>
      </c>
      <c r="P150" s="188"/>
      <c r="Q150" s="187">
        <v>267</v>
      </c>
      <c r="R150" s="186">
        <v>4.7931925894011203</v>
      </c>
      <c r="S150" s="185" t="s">
        <v>11</v>
      </c>
      <c r="T150" s="177"/>
    </row>
    <row r="151" spans="2:20" s="176" customFormat="1" x14ac:dyDescent="0.2">
      <c r="B151" s="190" t="s">
        <v>912</v>
      </c>
      <c r="C151" s="191" t="s">
        <v>223</v>
      </c>
      <c r="D151" s="472" t="str">
        <f>VLOOKUP(C151,'201617'!$B$26:$C$351,2,0)</f>
        <v>L</v>
      </c>
      <c r="E151" s="188">
        <v>97.186999999999998</v>
      </c>
      <c r="F151" s="188"/>
      <c r="G151" s="187">
        <v>121</v>
      </c>
      <c r="H151" s="187">
        <v>203</v>
      </c>
      <c r="I151" s="187">
        <v>324</v>
      </c>
      <c r="J151" s="186">
        <v>3.3337792091534877</v>
      </c>
      <c r="K151" s="185" t="s">
        <v>11</v>
      </c>
      <c r="L151" s="185"/>
      <c r="M151" s="187">
        <v>0</v>
      </c>
      <c r="N151" s="186">
        <v>0</v>
      </c>
      <c r="O151" s="185" t="s">
        <v>11</v>
      </c>
      <c r="P151" s="188"/>
      <c r="Q151" s="187">
        <v>324</v>
      </c>
      <c r="R151" s="186">
        <v>3.3337792091534877</v>
      </c>
      <c r="S151" s="185" t="s">
        <v>11</v>
      </c>
      <c r="T151" s="177"/>
    </row>
    <row r="152" spans="2:20" s="176" customFormat="1" x14ac:dyDescent="0.2">
      <c r="B152" s="190" t="s">
        <v>869</v>
      </c>
      <c r="C152" s="191" t="s">
        <v>180</v>
      </c>
      <c r="D152" s="472" t="str">
        <f>VLOOKUP(C152,'201617'!$B$26:$C$351,2,0)</f>
        <v>EE</v>
      </c>
      <c r="E152" s="188">
        <v>70.337000000000003</v>
      </c>
      <c r="F152" s="188"/>
      <c r="G152" s="187">
        <v>111</v>
      </c>
      <c r="H152" s="187">
        <v>158</v>
      </c>
      <c r="I152" s="187">
        <v>269</v>
      </c>
      <c r="J152" s="186">
        <v>3.824445171104824</v>
      </c>
      <c r="K152" s="185" t="s">
        <v>11</v>
      </c>
      <c r="L152" s="185"/>
      <c r="M152" s="187">
        <v>31</v>
      </c>
      <c r="N152" s="186">
        <v>0.44073531711616926</v>
      </c>
      <c r="O152" s="185" t="s">
        <v>11</v>
      </c>
      <c r="P152" s="188"/>
      <c r="Q152" s="187">
        <v>300</v>
      </c>
      <c r="R152" s="186">
        <v>4.2651804882209934</v>
      </c>
      <c r="S152" s="185" t="s">
        <v>11</v>
      </c>
      <c r="T152" s="177"/>
    </row>
    <row r="153" spans="2:20" s="176" customFormat="1" x14ac:dyDescent="0.2">
      <c r="B153" s="190" t="s">
        <v>728</v>
      </c>
      <c r="C153" s="191" t="s">
        <v>40</v>
      </c>
      <c r="D153" s="472" t="str">
        <f>VLOOKUP(C153,'201617'!$B$26:$C$351,2,0)</f>
        <v>NW</v>
      </c>
      <c r="E153" s="188">
        <v>34.369</v>
      </c>
      <c r="F153" s="188"/>
      <c r="G153" s="187">
        <v>70</v>
      </c>
      <c r="H153" s="187">
        <v>140</v>
      </c>
      <c r="I153" s="187">
        <v>210</v>
      </c>
      <c r="J153" s="186">
        <v>6.1101574092932589</v>
      </c>
      <c r="K153" s="185" t="s">
        <v>11</v>
      </c>
      <c r="L153" s="185"/>
      <c r="M153" s="187">
        <v>0</v>
      </c>
      <c r="N153" s="186">
        <v>0</v>
      </c>
      <c r="O153" s="185" t="s">
        <v>11</v>
      </c>
      <c r="P153" s="188"/>
      <c r="Q153" s="187">
        <v>210</v>
      </c>
      <c r="R153" s="186">
        <v>6.1101574092932589</v>
      </c>
      <c r="S153" s="185" t="s">
        <v>11</v>
      </c>
      <c r="T153" s="177"/>
    </row>
    <row r="154" spans="2:20" s="176" customFormat="1" x14ac:dyDescent="0.2">
      <c r="B154" s="190" t="s">
        <v>870</v>
      </c>
      <c r="C154" s="191" t="s">
        <v>181</v>
      </c>
      <c r="D154" s="472" t="str">
        <f>VLOOKUP(C154,'201617'!$B$26:$C$351,2,0)</f>
        <v>EE</v>
      </c>
      <c r="E154" s="188">
        <v>58.015999999999998</v>
      </c>
      <c r="F154" s="188"/>
      <c r="G154" s="187">
        <v>91</v>
      </c>
      <c r="H154" s="187">
        <v>218</v>
      </c>
      <c r="I154" s="187">
        <v>309</v>
      </c>
      <c r="J154" s="186">
        <v>5.3261169332597902</v>
      </c>
      <c r="K154" s="185" t="s">
        <v>11</v>
      </c>
      <c r="L154" s="185"/>
      <c r="M154" s="187">
        <v>87</v>
      </c>
      <c r="N154" s="186">
        <v>1.4995863210148925</v>
      </c>
      <c r="O154" s="185" t="s">
        <v>11</v>
      </c>
      <c r="P154" s="188"/>
      <c r="Q154" s="187">
        <v>396</v>
      </c>
      <c r="R154" s="186">
        <v>6.8257032542746829</v>
      </c>
      <c r="S154" s="185" t="s">
        <v>11</v>
      </c>
      <c r="T154" s="177"/>
    </row>
    <row r="155" spans="2:20" s="176" customFormat="1" x14ac:dyDescent="0.2">
      <c r="B155" s="190" t="s">
        <v>956</v>
      </c>
      <c r="C155" s="191" t="s">
        <v>267</v>
      </c>
      <c r="D155" s="472" t="str">
        <f>VLOOKUP(C155,'201617'!$B$26:$C$351,2,0)</f>
        <v>SE</v>
      </c>
      <c r="E155" s="188">
        <v>61.668999999999997</v>
      </c>
      <c r="F155" s="188"/>
      <c r="G155" s="187">
        <v>105</v>
      </c>
      <c r="H155" s="187">
        <v>288</v>
      </c>
      <c r="I155" s="187">
        <v>393</v>
      </c>
      <c r="J155" s="186">
        <v>6.3727318425789301</v>
      </c>
      <c r="K155" s="185" t="s">
        <v>11</v>
      </c>
      <c r="L155" s="188"/>
      <c r="M155" s="187">
        <v>71</v>
      </c>
      <c r="N155" s="186">
        <v>1.1513077883539542</v>
      </c>
      <c r="O155" s="185" t="s">
        <v>11</v>
      </c>
      <c r="P155" s="188"/>
      <c r="Q155" s="187">
        <v>464</v>
      </c>
      <c r="R155" s="186">
        <v>7.5240396309328839</v>
      </c>
      <c r="S155" s="185" t="s">
        <v>11</v>
      </c>
      <c r="T155" s="177"/>
    </row>
    <row r="156" spans="2:20" s="176" customFormat="1" x14ac:dyDescent="0.2">
      <c r="B156" s="190" t="s">
        <v>698</v>
      </c>
      <c r="C156" s="191" t="s">
        <v>320</v>
      </c>
      <c r="D156" s="472" t="str">
        <f>VLOOKUP(C156,'201617'!$B$26:$C$351,2,0)</f>
        <v>SW</v>
      </c>
      <c r="E156" s="188">
        <v>0.998</v>
      </c>
      <c r="F156" s="188"/>
      <c r="G156" s="187">
        <v>0</v>
      </c>
      <c r="H156" s="187">
        <v>2</v>
      </c>
      <c r="I156" s="187">
        <v>2</v>
      </c>
      <c r="J156" s="186">
        <v>2.0040080160320639</v>
      </c>
      <c r="K156" s="185" t="s">
        <v>11</v>
      </c>
      <c r="L156" s="188"/>
      <c r="M156" s="187">
        <v>0</v>
      </c>
      <c r="N156" s="186">
        <v>0</v>
      </c>
      <c r="O156" s="185" t="s">
        <v>11</v>
      </c>
      <c r="P156" s="188"/>
      <c r="Q156" s="187">
        <v>2</v>
      </c>
      <c r="R156" s="186">
        <v>2.0040080160320639</v>
      </c>
      <c r="S156" s="185" t="s">
        <v>11</v>
      </c>
      <c r="T156" s="177"/>
    </row>
    <row r="157" spans="2:20" s="176" customFormat="1" x14ac:dyDescent="0.2">
      <c r="B157" s="190" t="s">
        <v>913</v>
      </c>
      <c r="C157" s="191" t="s">
        <v>224</v>
      </c>
      <c r="D157" s="472" t="str">
        <f>VLOOKUP(C157,'201617'!$B$26:$C$351,2,0)</f>
        <v>L</v>
      </c>
      <c r="E157" s="188">
        <v>95.540999999999997</v>
      </c>
      <c r="F157" s="188"/>
      <c r="G157" s="187">
        <v>260</v>
      </c>
      <c r="H157" s="187">
        <v>529</v>
      </c>
      <c r="I157" s="187">
        <v>789</v>
      </c>
      <c r="J157" s="186">
        <v>8.2582346845856751</v>
      </c>
      <c r="K157" s="185" t="s">
        <v>11</v>
      </c>
      <c r="L157" s="185"/>
      <c r="M157" s="187">
        <v>56</v>
      </c>
      <c r="N157" s="186">
        <v>0.58613579510367275</v>
      </c>
      <c r="O157" s="185" t="s">
        <v>11</v>
      </c>
      <c r="P157" s="188"/>
      <c r="Q157" s="187">
        <v>845</v>
      </c>
      <c r="R157" s="186">
        <v>8.8443704796893492</v>
      </c>
      <c r="S157" s="185" t="s">
        <v>11</v>
      </c>
      <c r="T157" s="177"/>
    </row>
    <row r="158" spans="2:20" s="176" customFormat="1" x14ac:dyDescent="0.2">
      <c r="B158" s="190" t="s">
        <v>914</v>
      </c>
      <c r="C158" s="191" t="s">
        <v>225</v>
      </c>
      <c r="D158" s="472" t="str">
        <f>VLOOKUP(C158,'201617'!$B$26:$C$351,2,0)</f>
        <v>L</v>
      </c>
      <c r="E158" s="188">
        <v>78.441999999999993</v>
      </c>
      <c r="F158" s="188"/>
      <c r="G158" s="187">
        <v>90</v>
      </c>
      <c r="H158" s="187">
        <v>379</v>
      </c>
      <c r="I158" s="187">
        <v>469</v>
      </c>
      <c r="J158" s="186">
        <v>5.9789398536498313</v>
      </c>
      <c r="K158" s="185" t="s">
        <v>11</v>
      </c>
      <c r="L158" s="185"/>
      <c r="M158" s="187">
        <v>0</v>
      </c>
      <c r="N158" s="186">
        <v>0</v>
      </c>
      <c r="O158" s="185" t="s">
        <v>11</v>
      </c>
      <c r="P158" s="188"/>
      <c r="Q158" s="187">
        <v>469</v>
      </c>
      <c r="R158" s="186">
        <v>5.9789398536498313</v>
      </c>
      <c r="S158" s="185" t="s">
        <v>11</v>
      </c>
      <c r="T158" s="177"/>
    </row>
    <row r="159" spans="2:20" s="176" customFormat="1" x14ac:dyDescent="0.2">
      <c r="B159" s="190" t="s">
        <v>795</v>
      </c>
      <c r="C159" s="191" t="s">
        <v>107</v>
      </c>
      <c r="D159" s="472" t="str">
        <f>VLOOKUP(C159,'201617'!$B$26:$C$351,2,0)</f>
        <v>EM</v>
      </c>
      <c r="E159" s="188">
        <v>40.362000000000002</v>
      </c>
      <c r="F159" s="188"/>
      <c r="G159" s="187">
        <v>219</v>
      </c>
      <c r="H159" s="187">
        <v>172</v>
      </c>
      <c r="I159" s="187">
        <v>391</v>
      </c>
      <c r="J159" s="186">
        <v>9.6873296665180124</v>
      </c>
      <c r="K159" s="185" t="s">
        <v>11</v>
      </c>
      <c r="L159" s="185"/>
      <c r="M159" s="187">
        <v>5</v>
      </c>
      <c r="N159" s="186">
        <v>0.12387889599127892</v>
      </c>
      <c r="O159" s="185" t="s">
        <v>11</v>
      </c>
      <c r="P159" s="188"/>
      <c r="Q159" s="187">
        <v>396</v>
      </c>
      <c r="R159" s="186">
        <v>9.8112085625092913</v>
      </c>
      <c r="S159" s="185" t="s">
        <v>11</v>
      </c>
      <c r="T159" s="177"/>
    </row>
    <row r="160" spans="2:20" s="176" customFormat="1" x14ac:dyDescent="0.2">
      <c r="B160" s="190" t="s">
        <v>871</v>
      </c>
      <c r="C160" s="191" t="s">
        <v>182</v>
      </c>
      <c r="D160" s="472" t="str">
        <f>VLOOKUP(C160,'201617'!$B$26:$C$351,2,0)</f>
        <v>EE</v>
      </c>
      <c r="E160" s="188">
        <v>63.722000000000001</v>
      </c>
      <c r="F160" s="188"/>
      <c r="G160" s="187">
        <v>210</v>
      </c>
      <c r="H160" s="187">
        <v>245</v>
      </c>
      <c r="I160" s="187">
        <v>455</v>
      </c>
      <c r="J160" s="186">
        <v>7.1403910737264997</v>
      </c>
      <c r="K160" s="185" t="s">
        <v>11</v>
      </c>
      <c r="L160" s="185"/>
      <c r="M160" s="187">
        <v>7</v>
      </c>
      <c r="N160" s="186">
        <v>0.10985217036502307</v>
      </c>
      <c r="O160" s="185" t="s">
        <v>11</v>
      </c>
      <c r="P160" s="188"/>
      <c r="Q160" s="187">
        <v>462</v>
      </c>
      <c r="R160" s="186">
        <v>7.2502432440915223</v>
      </c>
      <c r="S160" s="185" t="s">
        <v>11</v>
      </c>
      <c r="T160" s="177"/>
    </row>
    <row r="161" spans="2:20" s="176" customFormat="1" x14ac:dyDescent="0.2">
      <c r="B161" s="190" t="s">
        <v>761</v>
      </c>
      <c r="C161" s="191" t="s">
        <v>73</v>
      </c>
      <c r="D161" s="472" t="str">
        <f>VLOOKUP(C161,'201617'!$B$26:$C$351,2,0)</f>
        <v>YH</v>
      </c>
      <c r="E161" s="188">
        <v>113.209</v>
      </c>
      <c r="F161" s="188"/>
      <c r="G161" s="187">
        <v>5209</v>
      </c>
      <c r="H161" s="187">
        <v>426</v>
      </c>
      <c r="I161" s="187">
        <v>5635</v>
      </c>
      <c r="J161" s="186">
        <v>49.775194551669919</v>
      </c>
      <c r="K161" s="185" t="s">
        <v>11</v>
      </c>
      <c r="L161" s="188"/>
      <c r="M161" s="187">
        <v>601</v>
      </c>
      <c r="N161" s="186">
        <v>5.3087652041798794</v>
      </c>
      <c r="O161" s="185" t="s">
        <v>11</v>
      </c>
      <c r="P161" s="188"/>
      <c r="Q161" s="187">
        <v>6236</v>
      </c>
      <c r="R161" s="186">
        <v>55.083959755849797</v>
      </c>
      <c r="S161" s="185" t="s">
        <v>11</v>
      </c>
      <c r="T161" s="177"/>
    </row>
    <row r="162" spans="2:20" s="176" customFormat="1" x14ac:dyDescent="0.2">
      <c r="B162" s="190" t="s">
        <v>915</v>
      </c>
      <c r="C162" s="191" t="s">
        <v>226</v>
      </c>
      <c r="D162" s="472" t="str">
        <f>VLOOKUP(C162,'201617'!$B$26:$C$351,2,0)</f>
        <v>L</v>
      </c>
      <c r="E162" s="188">
        <v>65.376999999999995</v>
      </c>
      <c r="F162" s="188"/>
      <c r="G162" s="187">
        <v>261</v>
      </c>
      <c r="H162" s="187">
        <v>160</v>
      </c>
      <c r="I162" s="187">
        <v>421</v>
      </c>
      <c r="J162" s="186">
        <v>6.4395735503311569</v>
      </c>
      <c r="K162" s="185" t="s">
        <v>11</v>
      </c>
      <c r="L162" s="185"/>
      <c r="M162" s="187">
        <v>0</v>
      </c>
      <c r="N162" s="186">
        <v>0</v>
      </c>
      <c r="O162" s="185" t="s">
        <v>11</v>
      </c>
      <c r="P162" s="188"/>
      <c r="Q162" s="187">
        <v>421</v>
      </c>
      <c r="R162" s="186">
        <v>6.4395735503311569</v>
      </c>
      <c r="S162" s="185" t="s">
        <v>11</v>
      </c>
      <c r="T162" s="177"/>
    </row>
    <row r="163" spans="2:20" s="176" customFormat="1" x14ac:dyDescent="0.2">
      <c r="B163" s="190" t="s">
        <v>762</v>
      </c>
      <c r="C163" s="191" t="s">
        <v>74</v>
      </c>
      <c r="D163" s="472" t="str">
        <f>VLOOKUP(C163,'201617'!$B$26:$C$351,2,0)</f>
        <v>YH</v>
      </c>
      <c r="E163" s="188">
        <v>174.72499999999999</v>
      </c>
      <c r="F163" s="188"/>
      <c r="G163" s="187">
        <v>1188</v>
      </c>
      <c r="H163" s="187">
        <v>0</v>
      </c>
      <c r="I163" s="187">
        <v>1188</v>
      </c>
      <c r="J163" s="186">
        <v>6.7992559736729152</v>
      </c>
      <c r="K163" s="185" t="s">
        <v>11</v>
      </c>
      <c r="L163" s="185"/>
      <c r="M163" s="187">
        <v>173</v>
      </c>
      <c r="N163" s="186">
        <v>0.99012734296752047</v>
      </c>
      <c r="O163" s="185" t="s">
        <v>11</v>
      </c>
      <c r="P163" s="188"/>
      <c r="Q163" s="187">
        <v>1361</v>
      </c>
      <c r="R163" s="186">
        <v>7.7893833166404356</v>
      </c>
      <c r="S163" s="185" t="s">
        <v>11</v>
      </c>
      <c r="T163" s="177"/>
    </row>
    <row r="164" spans="2:20" s="176" customFormat="1" x14ac:dyDescent="0.2">
      <c r="B164" s="190" t="s">
        <v>729</v>
      </c>
      <c r="C164" s="191" t="s">
        <v>41</v>
      </c>
      <c r="D164" s="472" t="str">
        <f>VLOOKUP(C164,'201617'!$B$26:$C$351,2,0)</f>
        <v>NW</v>
      </c>
      <c r="E164" s="188">
        <v>61.585000000000001</v>
      </c>
      <c r="F164" s="188"/>
      <c r="G164" s="187">
        <v>252</v>
      </c>
      <c r="H164" s="187">
        <v>515</v>
      </c>
      <c r="I164" s="187">
        <v>767</v>
      </c>
      <c r="J164" s="186">
        <v>12.454331411869774</v>
      </c>
      <c r="K164" s="185" t="s">
        <v>11</v>
      </c>
      <c r="L164" s="185"/>
      <c r="M164" s="187">
        <v>7</v>
      </c>
      <c r="N164" s="186">
        <v>0.11366404156856377</v>
      </c>
      <c r="O164" s="185" t="s">
        <v>11</v>
      </c>
      <c r="P164" s="188"/>
      <c r="Q164" s="187">
        <v>774</v>
      </c>
      <c r="R164" s="186">
        <v>12.567995453438337</v>
      </c>
      <c r="S164" s="185" t="s">
        <v>11</v>
      </c>
      <c r="T164" s="177"/>
    </row>
    <row r="165" spans="2:20" s="176" customFormat="1" x14ac:dyDescent="0.2">
      <c r="B165" s="190" t="s">
        <v>916</v>
      </c>
      <c r="C165" s="191" t="s">
        <v>227</v>
      </c>
      <c r="D165" s="472" t="str">
        <f>VLOOKUP(C165,'201617'!$B$26:$C$351,2,0)</f>
        <v>L</v>
      </c>
      <c r="E165" s="188">
        <v>132.29300000000001</v>
      </c>
      <c r="F165" s="188"/>
      <c r="G165" s="187">
        <v>407</v>
      </c>
      <c r="H165" s="187">
        <v>624</v>
      </c>
      <c r="I165" s="187">
        <v>1031</v>
      </c>
      <c r="J165" s="186">
        <v>7.79330728005261</v>
      </c>
      <c r="K165" s="185" t="s">
        <v>11</v>
      </c>
      <c r="L165" s="185"/>
      <c r="M165" s="187">
        <v>0</v>
      </c>
      <c r="N165" s="186">
        <v>0</v>
      </c>
      <c r="O165" s="185" t="s">
        <v>11</v>
      </c>
      <c r="P165" s="188"/>
      <c r="Q165" s="187">
        <v>1031</v>
      </c>
      <c r="R165" s="186">
        <v>7.79330728005261</v>
      </c>
      <c r="S165" s="185" t="s">
        <v>11</v>
      </c>
      <c r="T165" s="177"/>
    </row>
    <row r="166" spans="2:20" s="176" customFormat="1" x14ac:dyDescent="0.2">
      <c r="B166" s="190" t="s">
        <v>730</v>
      </c>
      <c r="C166" s="191" t="s">
        <v>42</v>
      </c>
      <c r="D166" s="472" t="str">
        <f>VLOOKUP(C166,'201617'!$B$26:$C$351,2,0)</f>
        <v>NW</v>
      </c>
      <c r="E166" s="188">
        <v>58.418999999999997</v>
      </c>
      <c r="F166" s="188"/>
      <c r="G166" s="187">
        <v>359</v>
      </c>
      <c r="H166" s="187">
        <v>463</v>
      </c>
      <c r="I166" s="187">
        <v>822</v>
      </c>
      <c r="J166" s="186">
        <v>14.07076464848765</v>
      </c>
      <c r="K166" s="185" t="s">
        <v>11</v>
      </c>
      <c r="L166" s="185"/>
      <c r="M166" s="187">
        <v>109</v>
      </c>
      <c r="N166" s="186">
        <v>1.8658313220014038</v>
      </c>
      <c r="O166" s="185" t="s">
        <v>11</v>
      </c>
      <c r="P166" s="188"/>
      <c r="Q166" s="187">
        <v>931</v>
      </c>
      <c r="R166" s="186">
        <v>15.936595970489053</v>
      </c>
      <c r="S166" s="185" t="s">
        <v>11</v>
      </c>
      <c r="T166" s="177"/>
    </row>
    <row r="167" spans="2:20" s="176" customFormat="1" x14ac:dyDescent="0.2">
      <c r="B167" s="190" t="s">
        <v>763</v>
      </c>
      <c r="C167" s="191" t="s">
        <v>75</v>
      </c>
      <c r="D167" s="472" t="str">
        <f>VLOOKUP(C167,'201617'!$B$26:$C$351,2,0)</f>
        <v>YH</v>
      </c>
      <c r="E167" s="188">
        <v>324.68299999999999</v>
      </c>
      <c r="F167" s="188"/>
      <c r="G167" s="187">
        <v>1643</v>
      </c>
      <c r="H167" s="187">
        <v>1261</v>
      </c>
      <c r="I167" s="187">
        <v>2904</v>
      </c>
      <c r="J167" s="186">
        <v>8.9441085612736124</v>
      </c>
      <c r="K167" s="185" t="s">
        <v>11</v>
      </c>
      <c r="L167" s="185"/>
      <c r="M167" s="187">
        <v>137</v>
      </c>
      <c r="N167" s="186">
        <v>0.42195002510140661</v>
      </c>
      <c r="O167" s="185" t="s">
        <v>11</v>
      </c>
      <c r="P167" s="188"/>
      <c r="Q167" s="187">
        <v>3041</v>
      </c>
      <c r="R167" s="186">
        <v>9.3660585863750185</v>
      </c>
      <c r="S167" s="185" t="s">
        <v>11</v>
      </c>
      <c r="T167" s="177"/>
    </row>
    <row r="168" spans="2:20" s="176" customFormat="1" x14ac:dyDescent="0.2">
      <c r="B168" s="190" t="s">
        <v>796</v>
      </c>
      <c r="C168" s="191" t="s">
        <v>108</v>
      </c>
      <c r="D168" s="472" t="str">
        <f>VLOOKUP(C168,'201617'!$B$26:$C$351,2,0)</f>
        <v>EM</v>
      </c>
      <c r="E168" s="188">
        <v>123.72</v>
      </c>
      <c r="F168" s="188"/>
      <c r="G168" s="187">
        <v>1287</v>
      </c>
      <c r="H168" s="187">
        <v>672</v>
      </c>
      <c r="I168" s="187">
        <v>1959</v>
      </c>
      <c r="J168" s="186">
        <v>15.834141610087293</v>
      </c>
      <c r="K168" s="185" t="s">
        <v>11</v>
      </c>
      <c r="L168" s="188"/>
      <c r="M168" s="187">
        <v>293</v>
      </c>
      <c r="N168" s="186">
        <v>2.3682508891044294</v>
      </c>
      <c r="O168" s="185" t="s">
        <v>11</v>
      </c>
      <c r="P168" s="188"/>
      <c r="Q168" s="187">
        <v>2252</v>
      </c>
      <c r="R168" s="186">
        <v>18.202392499191724</v>
      </c>
      <c r="S168" s="185" t="s">
        <v>11</v>
      </c>
      <c r="T168" s="177"/>
    </row>
    <row r="169" spans="2:20" s="176" customFormat="1" x14ac:dyDescent="0.2">
      <c r="B169" s="190" t="s">
        <v>957</v>
      </c>
      <c r="C169" s="189" t="s">
        <v>268</v>
      </c>
      <c r="D169" s="473" t="str">
        <f>VLOOKUP(C169,'201617'!$B$26:$C$351,2,0)</f>
        <v>SE</v>
      </c>
      <c r="E169" s="188">
        <v>42.823999999999998</v>
      </c>
      <c r="F169" s="188"/>
      <c r="G169" s="187">
        <v>146</v>
      </c>
      <c r="H169" s="187">
        <v>133</v>
      </c>
      <c r="I169" s="187">
        <v>279</v>
      </c>
      <c r="J169" s="186">
        <v>6.5150382962824587</v>
      </c>
      <c r="K169" s="185" t="s">
        <v>11</v>
      </c>
      <c r="L169" s="185"/>
      <c r="M169" s="187">
        <v>31</v>
      </c>
      <c r="N169" s="186">
        <v>0.72389314403138427</v>
      </c>
      <c r="O169" s="185" t="s">
        <v>11</v>
      </c>
      <c r="P169" s="188"/>
      <c r="Q169" s="187">
        <v>310</v>
      </c>
      <c r="R169" s="186">
        <v>7.2389314403138432</v>
      </c>
      <c r="S169" s="185" t="s">
        <v>11</v>
      </c>
      <c r="T169" s="177"/>
    </row>
    <row r="170" spans="2:20" s="176" customFormat="1" x14ac:dyDescent="0.2">
      <c r="B170" s="190" t="s">
        <v>917</v>
      </c>
      <c r="C170" s="191" t="s">
        <v>228</v>
      </c>
      <c r="D170" s="472" t="str">
        <f>VLOOKUP(C170,'201617'!$B$26:$C$351,2,0)</f>
        <v>L</v>
      </c>
      <c r="E170" s="188">
        <v>118.824</v>
      </c>
      <c r="F170" s="188"/>
      <c r="G170" s="187">
        <v>172</v>
      </c>
      <c r="H170" s="187">
        <v>162</v>
      </c>
      <c r="I170" s="187">
        <v>334</v>
      </c>
      <c r="J170" s="186">
        <v>2.8108799569110618</v>
      </c>
      <c r="K170" s="185" t="s">
        <v>11</v>
      </c>
      <c r="L170" s="185"/>
      <c r="M170" s="187">
        <v>12</v>
      </c>
      <c r="N170" s="186">
        <v>0.10098969905069682</v>
      </c>
      <c r="O170" s="185" t="s">
        <v>11</v>
      </c>
      <c r="P170" s="188"/>
      <c r="Q170" s="187">
        <v>346</v>
      </c>
      <c r="R170" s="186">
        <v>2.9118696559617585</v>
      </c>
      <c r="S170" s="185" t="s">
        <v>11</v>
      </c>
      <c r="T170" s="177"/>
    </row>
    <row r="171" spans="2:20" s="176" customFormat="1" x14ac:dyDescent="0.2">
      <c r="B171" s="190" t="s">
        <v>823</v>
      </c>
      <c r="C171" s="191" t="s">
        <v>135</v>
      </c>
      <c r="D171" s="472" t="str">
        <f>VLOOKUP(C171,'201617'!$B$26:$C$351,2,0)</f>
        <v>WM</v>
      </c>
      <c r="E171" s="188">
        <v>41.738999999999997</v>
      </c>
      <c r="F171" s="188"/>
      <c r="G171" s="187">
        <v>54</v>
      </c>
      <c r="H171" s="187">
        <v>131</v>
      </c>
      <c r="I171" s="187">
        <v>185</v>
      </c>
      <c r="J171" s="186">
        <v>4.4323055176214092</v>
      </c>
      <c r="K171" s="185" t="s">
        <v>11</v>
      </c>
      <c r="L171" s="185"/>
      <c r="M171" s="187">
        <v>30</v>
      </c>
      <c r="N171" s="186">
        <v>0.71875224610076915</v>
      </c>
      <c r="O171" s="185" t="s">
        <v>11</v>
      </c>
      <c r="P171" s="188"/>
      <c r="Q171" s="187">
        <v>215</v>
      </c>
      <c r="R171" s="186">
        <v>5.1510577637221786</v>
      </c>
      <c r="S171" s="185" t="s">
        <v>11</v>
      </c>
      <c r="T171" s="177"/>
    </row>
    <row r="172" spans="2:20" s="176" customFormat="1" x14ac:dyDescent="0.2">
      <c r="B172" s="190" t="s">
        <v>797</v>
      </c>
      <c r="C172" s="191" t="s">
        <v>109</v>
      </c>
      <c r="D172" s="472" t="str">
        <f>VLOOKUP(C172,'201617'!$B$26:$C$351,2,0)</f>
        <v>EM</v>
      </c>
      <c r="E172" s="188">
        <v>39.677999999999997</v>
      </c>
      <c r="F172" s="188"/>
      <c r="G172" s="187">
        <v>252</v>
      </c>
      <c r="H172" s="187">
        <v>112</v>
      </c>
      <c r="I172" s="187">
        <v>364</v>
      </c>
      <c r="J172" s="186">
        <v>9.173849488381471</v>
      </c>
      <c r="K172" s="185" t="s">
        <v>11</v>
      </c>
      <c r="L172" s="185"/>
      <c r="M172" s="187">
        <v>2</v>
      </c>
      <c r="N172" s="186">
        <v>5.0405766419678415E-2</v>
      </c>
      <c r="O172" s="185" t="s">
        <v>11</v>
      </c>
      <c r="P172" s="188"/>
      <c r="Q172" s="187">
        <v>366</v>
      </c>
      <c r="R172" s="186">
        <v>9.2242552548011503</v>
      </c>
      <c r="S172" s="185" t="s">
        <v>11</v>
      </c>
      <c r="T172" s="177"/>
    </row>
    <row r="173" spans="2:20" s="176" customFormat="1" x14ac:dyDescent="0.2">
      <c r="B173" s="190" t="s">
        <v>731</v>
      </c>
      <c r="C173" s="191" t="s">
        <v>43</v>
      </c>
      <c r="D173" s="472" t="str">
        <f>VLOOKUP(C173,'201617'!$B$26:$C$351,2,0)</f>
        <v>NW</v>
      </c>
      <c r="E173" s="188">
        <v>206.84899999999999</v>
      </c>
      <c r="F173" s="188"/>
      <c r="G173" s="187">
        <v>309</v>
      </c>
      <c r="H173" s="187">
        <v>933</v>
      </c>
      <c r="I173" s="187">
        <v>1242</v>
      </c>
      <c r="J173" s="186">
        <v>6.0043800066715338</v>
      </c>
      <c r="K173" s="185" t="s">
        <v>11</v>
      </c>
      <c r="L173" s="185"/>
      <c r="M173" s="187">
        <v>46</v>
      </c>
      <c r="N173" s="186">
        <v>0.22238444469153829</v>
      </c>
      <c r="O173" s="185" t="s">
        <v>11</v>
      </c>
      <c r="P173" s="188"/>
      <c r="Q173" s="187">
        <v>1288</v>
      </c>
      <c r="R173" s="186">
        <v>6.2267644513630716</v>
      </c>
      <c r="S173" s="185" t="s">
        <v>11</v>
      </c>
      <c r="T173" s="177"/>
    </row>
    <row r="174" spans="2:20" s="176" customFormat="1" x14ac:dyDescent="0.2">
      <c r="B174" s="197" t="s">
        <v>872</v>
      </c>
      <c r="C174" s="203" t="s">
        <v>183</v>
      </c>
      <c r="D174" s="475" t="str">
        <f>VLOOKUP(C174,'201617'!$B$26:$C$351,2,0)</f>
        <v>EE</v>
      </c>
      <c r="E174" s="195">
        <v>75.492000000000004</v>
      </c>
      <c r="F174" s="195"/>
      <c r="G174" s="194">
        <v>107</v>
      </c>
      <c r="H174" s="194">
        <v>43</v>
      </c>
      <c r="I174" s="194">
        <v>150</v>
      </c>
      <c r="J174" s="193">
        <v>1.986965506278811</v>
      </c>
      <c r="K174" s="192">
        <v>3</v>
      </c>
      <c r="L174" s="192"/>
      <c r="M174" s="194">
        <v>103</v>
      </c>
      <c r="N174" s="193">
        <v>1.3643829809781167</v>
      </c>
      <c r="O174" s="192">
        <v>3</v>
      </c>
      <c r="P174" s="195"/>
      <c r="Q174" s="194">
        <v>253</v>
      </c>
      <c r="R174" s="193">
        <v>3.3513484872569279</v>
      </c>
      <c r="S174" s="192">
        <v>3</v>
      </c>
      <c r="T174" s="177"/>
    </row>
    <row r="175" spans="2:20" s="176" customFormat="1" x14ac:dyDescent="0.2">
      <c r="B175" s="190" t="s">
        <v>958</v>
      </c>
      <c r="C175" s="189" t="s">
        <v>269</v>
      </c>
      <c r="D175" s="473" t="str">
        <f>VLOOKUP(C175,'201617'!$B$26:$C$351,2,0)</f>
        <v>SE</v>
      </c>
      <c r="E175" s="188">
        <v>64.733000000000004</v>
      </c>
      <c r="F175" s="188"/>
      <c r="G175" s="187">
        <v>216</v>
      </c>
      <c r="H175" s="187">
        <v>132</v>
      </c>
      <c r="I175" s="187">
        <v>348</v>
      </c>
      <c r="J175" s="186">
        <v>5.375928815287411</v>
      </c>
      <c r="K175" s="185" t="s">
        <v>11</v>
      </c>
      <c r="L175" s="185"/>
      <c r="M175" s="187">
        <v>70</v>
      </c>
      <c r="N175" s="186">
        <v>1.081364991580801</v>
      </c>
      <c r="O175" s="185" t="s">
        <v>11</v>
      </c>
      <c r="P175" s="188"/>
      <c r="Q175" s="187">
        <v>418</v>
      </c>
      <c r="R175" s="186">
        <v>6.4572938068682122</v>
      </c>
      <c r="S175" s="185" t="s">
        <v>11</v>
      </c>
      <c r="T175" s="177"/>
    </row>
    <row r="176" spans="2:20" s="176" customFormat="1" x14ac:dyDescent="0.2">
      <c r="B176" s="190" t="s">
        <v>873</v>
      </c>
      <c r="C176" s="191" t="s">
        <v>184</v>
      </c>
      <c r="D176" s="472" t="str">
        <f>VLOOKUP(C176,'201617'!$B$26:$C$351,2,0)</f>
        <v>EE</v>
      </c>
      <c r="E176" s="188">
        <v>26.094999999999999</v>
      </c>
      <c r="F176" s="188"/>
      <c r="G176" s="187">
        <v>270</v>
      </c>
      <c r="H176" s="187">
        <v>111</v>
      </c>
      <c r="I176" s="187">
        <v>381</v>
      </c>
      <c r="J176" s="186">
        <v>14.600498179727918</v>
      </c>
      <c r="K176" s="185" t="s">
        <v>11</v>
      </c>
      <c r="L176" s="185"/>
      <c r="M176" s="187">
        <v>28</v>
      </c>
      <c r="N176" s="186">
        <v>1.0730024908986395</v>
      </c>
      <c r="O176" s="185" t="s">
        <v>11</v>
      </c>
      <c r="P176" s="188"/>
      <c r="Q176" s="187">
        <v>409</v>
      </c>
      <c r="R176" s="186">
        <v>15.673500670626558</v>
      </c>
      <c r="S176" s="185" t="s">
        <v>11</v>
      </c>
      <c r="T176" s="177"/>
    </row>
    <row r="177" spans="2:20" s="176" customFormat="1" x14ac:dyDescent="0.2">
      <c r="B177" s="190" t="s">
        <v>824</v>
      </c>
      <c r="C177" s="191" t="s">
        <v>136</v>
      </c>
      <c r="D177" s="472" t="str">
        <f>VLOOKUP(C177,'201617'!$B$26:$C$351,2,0)</f>
        <v>WM</v>
      </c>
      <c r="E177" s="188">
        <v>32.472000000000001</v>
      </c>
      <c r="F177" s="188"/>
      <c r="G177" s="187">
        <v>31</v>
      </c>
      <c r="H177" s="187">
        <v>231</v>
      </c>
      <c r="I177" s="187">
        <v>262</v>
      </c>
      <c r="J177" s="186">
        <v>8.0684897758068495</v>
      </c>
      <c r="K177" s="185" t="s">
        <v>11</v>
      </c>
      <c r="L177" s="185"/>
      <c r="M177" s="187">
        <v>1</v>
      </c>
      <c r="N177" s="186">
        <v>3.0795762503079575E-2</v>
      </c>
      <c r="O177" s="185" t="s">
        <v>11</v>
      </c>
      <c r="P177" s="188"/>
      <c r="Q177" s="187">
        <v>263</v>
      </c>
      <c r="R177" s="186">
        <v>8.0992855383099283</v>
      </c>
      <c r="S177" s="185" t="s">
        <v>11</v>
      </c>
      <c r="T177" s="177"/>
    </row>
    <row r="178" spans="2:20" s="176" customFormat="1" x14ac:dyDescent="0.2">
      <c r="B178" s="190" t="s">
        <v>732</v>
      </c>
      <c r="C178" s="191" t="s">
        <v>44</v>
      </c>
      <c r="D178" s="472" t="str">
        <f>VLOOKUP(C178,'201617'!$B$26:$C$351,2,0)</f>
        <v>NW</v>
      </c>
      <c r="E178" s="188">
        <v>207.01900000000001</v>
      </c>
      <c r="F178" s="188"/>
      <c r="G178" s="187">
        <v>4182</v>
      </c>
      <c r="H178" s="187">
        <v>1044</v>
      </c>
      <c r="I178" s="187">
        <v>5226</v>
      </c>
      <c r="J178" s="186">
        <v>25.244059723986688</v>
      </c>
      <c r="K178" s="185" t="s">
        <v>11</v>
      </c>
      <c r="L178" s="185"/>
      <c r="M178" s="187">
        <v>119</v>
      </c>
      <c r="N178" s="186">
        <v>0.57482646520367697</v>
      </c>
      <c r="O178" s="185" t="s">
        <v>11</v>
      </c>
      <c r="P178" s="188"/>
      <c r="Q178" s="187">
        <v>5345</v>
      </c>
      <c r="R178" s="186">
        <v>25.818886189190362</v>
      </c>
      <c r="S178" s="185" t="s">
        <v>11</v>
      </c>
      <c r="T178" s="177"/>
    </row>
    <row r="179" spans="2:20" s="176" customFormat="1" x14ac:dyDescent="0.2">
      <c r="B179" s="190" t="s">
        <v>798</v>
      </c>
      <c r="C179" s="191" t="s">
        <v>110</v>
      </c>
      <c r="D179" s="472" t="str">
        <f>VLOOKUP(C179,'201617'!$B$26:$C$351,2,0)</f>
        <v>EM</v>
      </c>
      <c r="E179" s="188">
        <v>45.234000000000002</v>
      </c>
      <c r="F179" s="188"/>
      <c r="G179" s="187">
        <v>464</v>
      </c>
      <c r="H179" s="187">
        <v>79</v>
      </c>
      <c r="I179" s="187">
        <v>543</v>
      </c>
      <c r="J179" s="186">
        <v>12.004244594773843</v>
      </c>
      <c r="K179" s="185" t="s">
        <v>11</v>
      </c>
      <c r="L179" s="185"/>
      <c r="M179" s="187">
        <v>137</v>
      </c>
      <c r="N179" s="186">
        <v>3.0286952292523321</v>
      </c>
      <c r="O179" s="185" t="s">
        <v>11</v>
      </c>
      <c r="P179" s="188"/>
      <c r="Q179" s="187">
        <v>680</v>
      </c>
      <c r="R179" s="186">
        <v>15.032939824026174</v>
      </c>
      <c r="S179" s="185" t="s">
        <v>11</v>
      </c>
      <c r="T179" s="177"/>
    </row>
    <row r="180" spans="2:20" s="176" customFormat="1" x14ac:dyDescent="0.2">
      <c r="B180" s="190" t="s">
        <v>959</v>
      </c>
      <c r="C180" s="191" t="s">
        <v>270</v>
      </c>
      <c r="D180" s="472" t="str">
        <f>VLOOKUP(C180,'201617'!$B$26:$C$351,2,0)</f>
        <v>SE</v>
      </c>
      <c r="E180" s="188">
        <v>107.967</v>
      </c>
      <c r="F180" s="188"/>
      <c r="G180" s="187">
        <v>239</v>
      </c>
      <c r="H180" s="187">
        <v>153</v>
      </c>
      <c r="I180" s="187">
        <v>392</v>
      </c>
      <c r="J180" s="186">
        <v>3.6307390221086071</v>
      </c>
      <c r="K180" s="185" t="s">
        <v>11</v>
      </c>
      <c r="L180" s="188"/>
      <c r="M180" s="187">
        <v>13</v>
      </c>
      <c r="N180" s="186">
        <v>0.12040716144747933</v>
      </c>
      <c r="O180" s="185" t="s">
        <v>11</v>
      </c>
      <c r="P180" s="188"/>
      <c r="Q180" s="187">
        <v>405</v>
      </c>
      <c r="R180" s="186">
        <v>3.7511461835560866</v>
      </c>
      <c r="S180" s="185" t="s">
        <v>11</v>
      </c>
      <c r="T180" s="177"/>
    </row>
    <row r="181" spans="2:20" s="176" customFormat="1" x14ac:dyDescent="0.2">
      <c r="B181" s="190" t="s">
        <v>799</v>
      </c>
      <c r="C181" s="191" t="s">
        <v>111</v>
      </c>
      <c r="D181" s="472" t="str">
        <f>VLOOKUP(C181,'201617'!$B$26:$C$351,2,0)</f>
        <v>EM</v>
      </c>
      <c r="E181" s="188">
        <v>21.716999999999999</v>
      </c>
      <c r="F181" s="188"/>
      <c r="G181" s="187">
        <v>18</v>
      </c>
      <c r="H181" s="187">
        <v>27</v>
      </c>
      <c r="I181" s="187">
        <v>45</v>
      </c>
      <c r="J181" s="186">
        <v>2.0721094073767095</v>
      </c>
      <c r="K181" s="185" t="s">
        <v>11</v>
      </c>
      <c r="L181" s="185"/>
      <c r="M181" s="187">
        <v>5</v>
      </c>
      <c r="N181" s="186">
        <v>0.23023437859741219</v>
      </c>
      <c r="O181" s="185" t="s">
        <v>11</v>
      </c>
      <c r="P181" s="188"/>
      <c r="Q181" s="187">
        <v>50</v>
      </c>
      <c r="R181" s="186">
        <v>2.3023437859741218</v>
      </c>
      <c r="S181" s="185" t="s">
        <v>11</v>
      </c>
      <c r="T181" s="177"/>
    </row>
    <row r="182" spans="2:20" s="176" customFormat="1" x14ac:dyDescent="0.2">
      <c r="B182" s="190" t="s">
        <v>1009</v>
      </c>
      <c r="C182" s="191" t="s">
        <v>321</v>
      </c>
      <c r="D182" s="472" t="str">
        <f>VLOOKUP(C182,'201617'!$B$26:$C$351,2,0)</f>
        <v>SW</v>
      </c>
      <c r="E182" s="188">
        <v>46.651000000000003</v>
      </c>
      <c r="F182" s="188"/>
      <c r="G182" s="187">
        <v>61</v>
      </c>
      <c r="H182" s="187">
        <v>115</v>
      </c>
      <c r="I182" s="187">
        <v>176</v>
      </c>
      <c r="J182" s="186">
        <v>3.7726951190756894</v>
      </c>
      <c r="K182" s="185" t="s">
        <v>11</v>
      </c>
      <c r="L182" s="185"/>
      <c r="M182" s="187">
        <v>46</v>
      </c>
      <c r="N182" s="186">
        <v>0.98604531521296424</v>
      </c>
      <c r="O182" s="185" t="s">
        <v>11</v>
      </c>
      <c r="P182" s="188"/>
      <c r="Q182" s="187">
        <v>222</v>
      </c>
      <c r="R182" s="186">
        <v>4.7587404342886535</v>
      </c>
      <c r="S182" s="185" t="s">
        <v>11</v>
      </c>
      <c r="T182" s="177"/>
    </row>
    <row r="183" spans="2:20" s="176" customFormat="1" x14ac:dyDescent="0.2">
      <c r="B183" s="190" t="s">
        <v>918</v>
      </c>
      <c r="C183" s="189" t="s">
        <v>229</v>
      </c>
      <c r="D183" s="473" t="str">
        <f>VLOOKUP(C183,'201617'!$B$26:$C$351,2,0)</f>
        <v>L</v>
      </c>
      <c r="E183" s="188">
        <v>81.210999999999999</v>
      </c>
      <c r="F183" s="188"/>
      <c r="G183" s="187">
        <v>119</v>
      </c>
      <c r="H183" s="187">
        <v>391</v>
      </c>
      <c r="I183" s="187">
        <v>510</v>
      </c>
      <c r="J183" s="186">
        <v>6.2799374468975877</v>
      </c>
      <c r="K183" s="185" t="s">
        <v>11</v>
      </c>
      <c r="L183" s="185"/>
      <c r="M183" s="187">
        <v>13</v>
      </c>
      <c r="N183" s="186">
        <v>0.16007683688170321</v>
      </c>
      <c r="O183" s="185" t="s">
        <v>11</v>
      </c>
      <c r="P183" s="188"/>
      <c r="Q183" s="187">
        <v>523</v>
      </c>
      <c r="R183" s="186">
        <v>6.4400142837792913</v>
      </c>
      <c r="S183" s="185" t="s">
        <v>11</v>
      </c>
      <c r="T183" s="177"/>
    </row>
    <row r="184" spans="2:20" s="176" customFormat="1" x14ac:dyDescent="0.2">
      <c r="B184" s="190" t="s">
        <v>1010</v>
      </c>
      <c r="C184" s="191" t="s">
        <v>322</v>
      </c>
      <c r="D184" s="472" t="str">
        <f>VLOOKUP(C184,'201617'!$B$26:$C$351,2,0)</f>
        <v>SW</v>
      </c>
      <c r="E184" s="188">
        <v>33.192999999999998</v>
      </c>
      <c r="F184" s="188"/>
      <c r="G184" s="187">
        <v>151</v>
      </c>
      <c r="H184" s="187">
        <v>0</v>
      </c>
      <c r="I184" s="187">
        <v>151</v>
      </c>
      <c r="J184" s="186">
        <v>4.549151929623716</v>
      </c>
      <c r="K184" s="185" t="s">
        <v>11</v>
      </c>
      <c r="L184" s="185"/>
      <c r="M184" s="187">
        <v>58</v>
      </c>
      <c r="N184" s="186">
        <v>1.7473563703190433</v>
      </c>
      <c r="O184" s="185" t="s">
        <v>11</v>
      </c>
      <c r="P184" s="188"/>
      <c r="Q184" s="187">
        <v>209</v>
      </c>
      <c r="R184" s="186">
        <v>6.2965082999427597</v>
      </c>
      <c r="S184" s="185" t="s">
        <v>11</v>
      </c>
      <c r="T184" s="177"/>
    </row>
    <row r="185" spans="2:20" s="176" customFormat="1" x14ac:dyDescent="0.2">
      <c r="B185" s="190" t="s">
        <v>874</v>
      </c>
      <c r="C185" s="191" t="s">
        <v>185</v>
      </c>
      <c r="D185" s="472" t="str">
        <f>VLOOKUP(C185,'201617'!$B$26:$C$351,2,0)</f>
        <v>EE</v>
      </c>
      <c r="E185" s="188">
        <v>41.015999999999998</v>
      </c>
      <c r="F185" s="188"/>
      <c r="G185" s="187">
        <v>22</v>
      </c>
      <c r="H185" s="187">
        <v>25</v>
      </c>
      <c r="I185" s="187">
        <v>47</v>
      </c>
      <c r="J185" s="186">
        <v>1.145894285157012</v>
      </c>
      <c r="K185" s="185" t="s">
        <v>11</v>
      </c>
      <c r="L185" s="185"/>
      <c r="M185" s="187">
        <v>3</v>
      </c>
      <c r="N185" s="186">
        <v>7.3142188414277359E-2</v>
      </c>
      <c r="O185" s="185" t="s">
        <v>11</v>
      </c>
      <c r="P185" s="188"/>
      <c r="Q185" s="187">
        <v>50</v>
      </c>
      <c r="R185" s="186">
        <v>1.2190364735712893</v>
      </c>
      <c r="S185" s="185" t="s">
        <v>11</v>
      </c>
      <c r="T185" s="177"/>
    </row>
    <row r="186" spans="2:20" s="176" customFormat="1" x14ac:dyDescent="0.2">
      <c r="B186" s="190" t="s">
        <v>960</v>
      </c>
      <c r="C186" s="191" t="s">
        <v>271</v>
      </c>
      <c r="D186" s="472" t="str">
        <f>VLOOKUP(C186,'201617'!$B$26:$C$351,2,0)</f>
        <v>SE</v>
      </c>
      <c r="E186" s="188">
        <v>58.024000000000001</v>
      </c>
      <c r="F186" s="188"/>
      <c r="G186" s="187">
        <v>33</v>
      </c>
      <c r="H186" s="187">
        <v>132</v>
      </c>
      <c r="I186" s="187">
        <v>165</v>
      </c>
      <c r="J186" s="186">
        <v>2.8436509030745896</v>
      </c>
      <c r="K186" s="185" t="s">
        <v>11</v>
      </c>
      <c r="L186" s="185"/>
      <c r="M186" s="187">
        <v>18</v>
      </c>
      <c r="N186" s="186">
        <v>0.31021646215359161</v>
      </c>
      <c r="O186" s="185" t="s">
        <v>11</v>
      </c>
      <c r="P186" s="188"/>
      <c r="Q186" s="187">
        <v>183</v>
      </c>
      <c r="R186" s="186">
        <v>3.1538673652281815</v>
      </c>
      <c r="S186" s="185" t="s">
        <v>11</v>
      </c>
      <c r="T186" s="177"/>
    </row>
    <row r="187" spans="2:20" s="176" customFormat="1" x14ac:dyDescent="0.2">
      <c r="B187" s="190" t="s">
        <v>704</v>
      </c>
      <c r="C187" s="189" t="s">
        <v>15</v>
      </c>
      <c r="D187" s="473" t="str">
        <f>VLOOKUP(C187,'201617'!$B$26:$C$351,2,0)</f>
        <v>NE</v>
      </c>
      <c r="E187" s="188">
        <v>57.661000000000001</v>
      </c>
      <c r="F187" s="188"/>
      <c r="G187" s="187">
        <v>120</v>
      </c>
      <c r="H187" s="187">
        <v>388</v>
      </c>
      <c r="I187" s="187">
        <v>508</v>
      </c>
      <c r="J187" s="186">
        <v>8.8101142886873269</v>
      </c>
      <c r="K187" s="185" t="s">
        <v>11</v>
      </c>
      <c r="L187" s="188"/>
      <c r="M187" s="187">
        <v>2</v>
      </c>
      <c r="N187" s="186">
        <v>3.4685489325540657E-2</v>
      </c>
      <c r="O187" s="185" t="s">
        <v>11</v>
      </c>
      <c r="P187" s="188"/>
      <c r="Q187" s="187">
        <v>510</v>
      </c>
      <c r="R187" s="186">
        <v>8.8447997780128684</v>
      </c>
      <c r="S187" s="185" t="s">
        <v>11</v>
      </c>
      <c r="T187" s="177"/>
    </row>
    <row r="188" spans="2:20" s="176" customFormat="1" x14ac:dyDescent="0.2">
      <c r="B188" s="190" t="s">
        <v>961</v>
      </c>
      <c r="C188" s="191" t="s">
        <v>272</v>
      </c>
      <c r="D188" s="472" t="str">
        <f>VLOOKUP(C188,'201617'!$B$26:$C$351,2,0)</f>
        <v>SE</v>
      </c>
      <c r="E188" s="188">
        <v>100.633</v>
      </c>
      <c r="F188" s="188"/>
      <c r="G188" s="187">
        <v>112</v>
      </c>
      <c r="H188" s="187">
        <v>10</v>
      </c>
      <c r="I188" s="187">
        <v>122</v>
      </c>
      <c r="J188" s="186">
        <v>1.2123259765683225</v>
      </c>
      <c r="K188" s="185" t="s">
        <v>11</v>
      </c>
      <c r="L188" s="188"/>
      <c r="M188" s="187">
        <v>285</v>
      </c>
      <c r="N188" s="186">
        <v>2.8320729780489504</v>
      </c>
      <c r="O188" s="185" t="s">
        <v>11</v>
      </c>
      <c r="P188" s="188"/>
      <c r="Q188" s="187">
        <v>407</v>
      </c>
      <c r="R188" s="186">
        <v>4.0443989546172725</v>
      </c>
      <c r="S188" s="185" t="s">
        <v>11</v>
      </c>
      <c r="T188" s="177"/>
    </row>
    <row r="189" spans="2:20" s="176" customFormat="1" x14ac:dyDescent="0.2">
      <c r="B189" s="190" t="s">
        <v>962</v>
      </c>
      <c r="C189" s="191" t="s">
        <v>273</v>
      </c>
      <c r="D189" s="472" t="str">
        <f>VLOOKUP(C189,'201617'!$B$26:$C$351,2,0)</f>
        <v>SE</v>
      </c>
      <c r="E189" s="188">
        <v>36.298999999999999</v>
      </c>
      <c r="F189" s="188"/>
      <c r="G189" s="187">
        <v>5</v>
      </c>
      <c r="H189" s="187">
        <v>106</v>
      </c>
      <c r="I189" s="187">
        <v>111</v>
      </c>
      <c r="J189" s="186">
        <v>3.0579354803162624</v>
      </c>
      <c r="K189" s="185" t="s">
        <v>11</v>
      </c>
      <c r="L189" s="185"/>
      <c r="M189" s="187">
        <v>4</v>
      </c>
      <c r="N189" s="186">
        <v>0.11019587316454998</v>
      </c>
      <c r="O189" s="185" t="s">
        <v>11</v>
      </c>
      <c r="P189" s="188"/>
      <c r="Q189" s="187">
        <v>115</v>
      </c>
      <c r="R189" s="186">
        <v>3.168131353480812</v>
      </c>
      <c r="S189" s="185" t="s">
        <v>11</v>
      </c>
      <c r="T189" s="177"/>
    </row>
    <row r="190" spans="2:20" s="176" customFormat="1" x14ac:dyDescent="0.2">
      <c r="B190" s="190" t="s">
        <v>963</v>
      </c>
      <c r="C190" s="191" t="s">
        <v>274</v>
      </c>
      <c r="D190" s="472" t="str">
        <f>VLOOKUP(C190,'201617'!$B$26:$C$351,2,0)</f>
        <v>SE</v>
      </c>
      <c r="E190" s="188">
        <v>77.753</v>
      </c>
      <c r="F190" s="188"/>
      <c r="G190" s="187">
        <v>17</v>
      </c>
      <c r="H190" s="187">
        <v>204</v>
      </c>
      <c r="I190" s="187">
        <v>221</v>
      </c>
      <c r="J190" s="186">
        <v>2.8423340578498579</v>
      </c>
      <c r="K190" s="185" t="s">
        <v>11</v>
      </c>
      <c r="L190" s="185"/>
      <c r="M190" s="187">
        <v>2</v>
      </c>
      <c r="N190" s="186">
        <v>2.5722480161537175E-2</v>
      </c>
      <c r="O190" s="185" t="s">
        <v>11</v>
      </c>
      <c r="P190" s="188"/>
      <c r="Q190" s="187">
        <v>223</v>
      </c>
      <c r="R190" s="186">
        <v>2.8680565380113952</v>
      </c>
      <c r="S190" s="185" t="s">
        <v>11</v>
      </c>
      <c r="T190" s="177"/>
    </row>
    <row r="191" spans="2:20" s="176" customFormat="1" x14ac:dyDescent="0.2">
      <c r="B191" s="190" t="s">
        <v>800</v>
      </c>
      <c r="C191" s="191" t="s">
        <v>112</v>
      </c>
      <c r="D191" s="472" t="str">
        <f>VLOOKUP(C191,'201617'!$B$26:$C$351,2,0)</f>
        <v>EM</v>
      </c>
      <c r="E191" s="188">
        <v>49.31</v>
      </c>
      <c r="F191" s="188"/>
      <c r="G191" s="187">
        <v>134</v>
      </c>
      <c r="H191" s="187">
        <v>0</v>
      </c>
      <c r="I191" s="187">
        <v>134</v>
      </c>
      <c r="J191" s="186">
        <v>2.7175015209896571</v>
      </c>
      <c r="K191" s="185" t="s">
        <v>11</v>
      </c>
      <c r="L191" s="185"/>
      <c r="M191" s="187">
        <v>83</v>
      </c>
      <c r="N191" s="186">
        <v>1.6832285540458325</v>
      </c>
      <c r="O191" s="185" t="s">
        <v>11</v>
      </c>
      <c r="P191" s="188"/>
      <c r="Q191" s="187">
        <v>217</v>
      </c>
      <c r="R191" s="186">
        <v>4.4007300750354892</v>
      </c>
      <c r="S191" s="185" t="s">
        <v>11</v>
      </c>
      <c r="T191" s="177"/>
    </row>
    <row r="192" spans="2:20" s="176" customFormat="1" x14ac:dyDescent="0.2">
      <c r="B192" s="190" t="s">
        <v>705</v>
      </c>
      <c r="C192" s="191" t="s">
        <v>16</v>
      </c>
      <c r="D192" s="472" t="str">
        <f>VLOOKUP(C192,'201617'!$B$26:$C$351,2,0)</f>
        <v>NE</v>
      </c>
      <c r="E192" s="188">
        <v>118.35</v>
      </c>
      <c r="F192" s="188"/>
      <c r="G192" s="187">
        <v>1776</v>
      </c>
      <c r="H192" s="187">
        <v>1389</v>
      </c>
      <c r="I192" s="187">
        <v>3165</v>
      </c>
      <c r="J192" s="186">
        <v>26.742712294043095</v>
      </c>
      <c r="K192" s="185" t="s">
        <v>11</v>
      </c>
      <c r="L192" s="185"/>
      <c r="M192" s="187">
        <v>508</v>
      </c>
      <c r="N192" s="186">
        <v>4.2923531896915925</v>
      </c>
      <c r="O192" s="185" t="s">
        <v>11</v>
      </c>
      <c r="P192" s="188"/>
      <c r="Q192" s="187">
        <v>3673</v>
      </c>
      <c r="R192" s="186">
        <v>31.035065483734687</v>
      </c>
      <c r="S192" s="185" t="s">
        <v>11</v>
      </c>
      <c r="T192" s="177"/>
    </row>
    <row r="193" spans="2:20" s="176" customFormat="1" x14ac:dyDescent="0.2">
      <c r="B193" s="190" t="s">
        <v>825</v>
      </c>
      <c r="C193" s="191" t="s">
        <v>137</v>
      </c>
      <c r="D193" s="472" t="str">
        <f>VLOOKUP(C193,'201617'!$B$26:$C$351,2,0)</f>
        <v>WM</v>
      </c>
      <c r="E193" s="188">
        <v>52.993000000000002</v>
      </c>
      <c r="F193" s="188"/>
      <c r="G193" s="187">
        <v>140</v>
      </c>
      <c r="H193" s="187">
        <v>410</v>
      </c>
      <c r="I193" s="187">
        <v>550</v>
      </c>
      <c r="J193" s="186">
        <v>10.378729266129488</v>
      </c>
      <c r="K193" s="185" t="s">
        <v>11</v>
      </c>
      <c r="L193" s="185"/>
      <c r="M193" s="187">
        <v>4</v>
      </c>
      <c r="N193" s="186">
        <v>7.5481667390032647E-2</v>
      </c>
      <c r="O193" s="185" t="s">
        <v>11</v>
      </c>
      <c r="P193" s="188"/>
      <c r="Q193" s="187">
        <v>554</v>
      </c>
      <c r="R193" s="186">
        <v>10.454210933519521</v>
      </c>
      <c r="S193" s="185" t="s">
        <v>11</v>
      </c>
      <c r="T193" s="177"/>
    </row>
    <row r="194" spans="2:20" s="176" customFormat="1" x14ac:dyDescent="0.2">
      <c r="B194" s="197" t="s">
        <v>919</v>
      </c>
      <c r="C194" s="203" t="s">
        <v>230</v>
      </c>
      <c r="D194" s="475" t="str">
        <f>VLOOKUP(C194,'201617'!$B$26:$C$351,2,0)</f>
        <v>L</v>
      </c>
      <c r="E194" s="195">
        <v>103.764</v>
      </c>
      <c r="F194" s="195"/>
      <c r="G194" s="194">
        <v>1173</v>
      </c>
      <c r="H194" s="194">
        <v>565</v>
      </c>
      <c r="I194" s="194">
        <v>1738</v>
      </c>
      <c r="J194" s="193">
        <v>16.749547049072898</v>
      </c>
      <c r="K194" s="192">
        <v>1</v>
      </c>
      <c r="L194" s="192"/>
      <c r="M194" s="194">
        <v>369</v>
      </c>
      <c r="N194" s="193">
        <v>3.5561466404533366</v>
      </c>
      <c r="O194" s="192">
        <v>1</v>
      </c>
      <c r="P194" s="195"/>
      <c r="Q194" s="194">
        <v>2107</v>
      </c>
      <c r="R194" s="193">
        <v>20.305693689526233</v>
      </c>
      <c r="S194" s="192">
        <v>1</v>
      </c>
      <c r="T194" s="177"/>
    </row>
    <row r="195" spans="2:20" s="176" customFormat="1" x14ac:dyDescent="0.2">
      <c r="B195" s="190" t="s">
        <v>1011</v>
      </c>
      <c r="C195" s="191" t="s">
        <v>323</v>
      </c>
      <c r="D195" s="472" t="str">
        <f>VLOOKUP(C195,'201617'!$B$26:$C$351,2,0)</f>
        <v>SW</v>
      </c>
      <c r="E195" s="188">
        <v>40.317</v>
      </c>
      <c r="F195" s="188"/>
      <c r="G195" s="187">
        <v>118</v>
      </c>
      <c r="H195" s="187">
        <v>320</v>
      </c>
      <c r="I195" s="187">
        <v>438</v>
      </c>
      <c r="J195" s="186">
        <v>10.863903564253292</v>
      </c>
      <c r="K195" s="185" t="s">
        <v>11</v>
      </c>
      <c r="L195" s="185"/>
      <c r="M195" s="187">
        <v>51</v>
      </c>
      <c r="N195" s="186">
        <v>1.2649750725500408</v>
      </c>
      <c r="O195" s="185" t="s">
        <v>11</v>
      </c>
      <c r="P195" s="188"/>
      <c r="Q195" s="187">
        <v>489</v>
      </c>
      <c r="R195" s="186">
        <v>12.128878636803334</v>
      </c>
      <c r="S195" s="185" t="s">
        <v>11</v>
      </c>
      <c r="T195" s="177"/>
    </row>
    <row r="196" spans="2:20" s="176" customFormat="1" x14ac:dyDescent="0.2">
      <c r="B196" s="190" t="s">
        <v>1012</v>
      </c>
      <c r="C196" s="189" t="s">
        <v>324</v>
      </c>
      <c r="D196" s="473" t="str">
        <f>VLOOKUP(C196,'201617'!$B$26:$C$351,2,0)</f>
        <v>SW</v>
      </c>
      <c r="E196" s="188">
        <v>28.994</v>
      </c>
      <c r="F196" s="188"/>
      <c r="G196" s="187">
        <v>32</v>
      </c>
      <c r="H196" s="187">
        <v>0</v>
      </c>
      <c r="I196" s="187">
        <v>32</v>
      </c>
      <c r="J196" s="186">
        <v>1.1036766227495345</v>
      </c>
      <c r="K196" s="185" t="s">
        <v>11</v>
      </c>
      <c r="L196" s="185"/>
      <c r="M196" s="187">
        <v>230</v>
      </c>
      <c r="N196" s="186">
        <v>7.9326757260122784</v>
      </c>
      <c r="O196" s="185" t="s">
        <v>11</v>
      </c>
      <c r="P196" s="188"/>
      <c r="Q196" s="187">
        <v>262</v>
      </c>
      <c r="R196" s="186">
        <v>9.0363523487618131</v>
      </c>
      <c r="S196" s="185" t="s">
        <v>11</v>
      </c>
      <c r="T196" s="177"/>
    </row>
    <row r="197" spans="2:20" s="176" customFormat="1" x14ac:dyDescent="0.2">
      <c r="B197" s="190" t="s">
        <v>801</v>
      </c>
      <c r="C197" s="191" t="s">
        <v>113</v>
      </c>
      <c r="D197" s="472" t="str">
        <f>VLOOKUP(C197,'201617'!$B$26:$C$351,2,0)</f>
        <v>EM</v>
      </c>
      <c r="E197" s="188">
        <v>43.328000000000003</v>
      </c>
      <c r="F197" s="188"/>
      <c r="G197" s="187">
        <v>92</v>
      </c>
      <c r="H197" s="187">
        <v>2</v>
      </c>
      <c r="I197" s="187">
        <v>94</v>
      </c>
      <c r="J197" s="186">
        <v>2.1694977843426884</v>
      </c>
      <c r="K197" s="185" t="s">
        <v>11</v>
      </c>
      <c r="L197" s="185"/>
      <c r="M197" s="187">
        <v>78</v>
      </c>
      <c r="N197" s="186">
        <v>1.8002215657311669</v>
      </c>
      <c r="O197" s="185" t="s">
        <v>11</v>
      </c>
      <c r="P197" s="188"/>
      <c r="Q197" s="187">
        <v>172</v>
      </c>
      <c r="R197" s="186">
        <v>3.9697193500738548</v>
      </c>
      <c r="S197" s="185" t="s">
        <v>11</v>
      </c>
      <c r="T197" s="177"/>
    </row>
    <row r="198" spans="2:20" s="176" customFormat="1" x14ac:dyDescent="0.2">
      <c r="B198" s="190" t="s">
        <v>764</v>
      </c>
      <c r="C198" s="191" t="s">
        <v>76</v>
      </c>
      <c r="D198" s="472" t="str">
        <f>VLOOKUP(C198,'201617'!$B$26:$C$351,2,0)</f>
        <v>YH</v>
      </c>
      <c r="E198" s="188">
        <v>69.909000000000006</v>
      </c>
      <c r="F198" s="188"/>
      <c r="G198" s="187">
        <v>184</v>
      </c>
      <c r="H198" s="187">
        <v>601</v>
      </c>
      <c r="I198" s="187">
        <v>785</v>
      </c>
      <c r="J198" s="186">
        <v>11.228883262526999</v>
      </c>
      <c r="K198" s="185" t="s">
        <v>11</v>
      </c>
      <c r="L198" s="188"/>
      <c r="M198" s="187">
        <v>14</v>
      </c>
      <c r="N198" s="186">
        <v>0.20026033843997196</v>
      </c>
      <c r="O198" s="185" t="s">
        <v>11</v>
      </c>
      <c r="P198" s="188"/>
      <c r="Q198" s="187">
        <v>799</v>
      </c>
      <c r="R198" s="186">
        <v>11.42914360096697</v>
      </c>
      <c r="S198" s="185" t="s">
        <v>11</v>
      </c>
      <c r="T198" s="177"/>
    </row>
    <row r="199" spans="2:20" s="176" customFormat="1" x14ac:dyDescent="0.2">
      <c r="B199" s="190" t="s">
        <v>875</v>
      </c>
      <c r="C199" s="191" t="s">
        <v>186</v>
      </c>
      <c r="D199" s="472" t="str">
        <f>VLOOKUP(C199,'201617'!$B$26:$C$351,2,0)</f>
        <v>EE</v>
      </c>
      <c r="E199" s="188">
        <v>54.210999999999999</v>
      </c>
      <c r="F199" s="188"/>
      <c r="G199" s="187">
        <v>93</v>
      </c>
      <c r="H199" s="187">
        <v>176</v>
      </c>
      <c r="I199" s="187">
        <v>269</v>
      </c>
      <c r="J199" s="186">
        <v>4.9620925642397298</v>
      </c>
      <c r="K199" s="185" t="s">
        <v>11</v>
      </c>
      <c r="L199" s="185"/>
      <c r="M199" s="187">
        <v>18</v>
      </c>
      <c r="N199" s="186">
        <v>0.33203593366659906</v>
      </c>
      <c r="O199" s="185" t="s">
        <v>11</v>
      </c>
      <c r="P199" s="188"/>
      <c r="Q199" s="187">
        <v>287</v>
      </c>
      <c r="R199" s="186">
        <v>5.2941284979063292</v>
      </c>
      <c r="S199" s="185" t="s">
        <v>11</v>
      </c>
      <c r="T199" s="177"/>
    </row>
    <row r="200" spans="2:20" s="176" customFormat="1" x14ac:dyDescent="0.2">
      <c r="B200" s="190" t="s">
        <v>802</v>
      </c>
      <c r="C200" s="191" t="s">
        <v>114</v>
      </c>
      <c r="D200" s="472" t="str">
        <f>VLOOKUP(C200,'201617'!$B$26:$C$351,2,0)</f>
        <v>EM</v>
      </c>
      <c r="E200" s="188">
        <v>46.875999999999998</v>
      </c>
      <c r="F200" s="188"/>
      <c r="G200" s="187">
        <v>335</v>
      </c>
      <c r="H200" s="187">
        <v>202</v>
      </c>
      <c r="I200" s="187">
        <v>537</v>
      </c>
      <c r="J200" s="186">
        <v>11.455755610546976</v>
      </c>
      <c r="K200" s="185" t="s">
        <v>11</v>
      </c>
      <c r="L200" s="185"/>
      <c r="M200" s="187">
        <v>21</v>
      </c>
      <c r="N200" s="186">
        <v>0.44799044287055212</v>
      </c>
      <c r="O200" s="185" t="s">
        <v>11</v>
      </c>
      <c r="P200" s="188"/>
      <c r="Q200" s="187">
        <v>558</v>
      </c>
      <c r="R200" s="186">
        <v>11.903746053417528</v>
      </c>
      <c r="S200" s="185" t="s">
        <v>11</v>
      </c>
      <c r="T200" s="177"/>
    </row>
    <row r="201" spans="2:20" s="176" customFormat="1" x14ac:dyDescent="0.2">
      <c r="B201" s="190" t="s">
        <v>765</v>
      </c>
      <c r="C201" s="189" t="s">
        <v>77</v>
      </c>
      <c r="D201" s="473" t="str">
        <f>VLOOKUP(C201,'201617'!$B$26:$C$351,2,0)</f>
        <v>YH</v>
      </c>
      <c r="E201" s="188">
        <v>71.347999999999999</v>
      </c>
      <c r="F201" s="188"/>
      <c r="G201" s="187">
        <v>282</v>
      </c>
      <c r="H201" s="187">
        <v>405</v>
      </c>
      <c r="I201" s="187">
        <v>687</v>
      </c>
      <c r="J201" s="186">
        <v>9.6288613556091267</v>
      </c>
      <c r="K201" s="185" t="s">
        <v>11</v>
      </c>
      <c r="L201" s="188"/>
      <c r="M201" s="187">
        <v>2</v>
      </c>
      <c r="N201" s="186">
        <v>2.8031619666984357E-2</v>
      </c>
      <c r="O201" s="185" t="s">
        <v>11</v>
      </c>
      <c r="P201" s="188"/>
      <c r="Q201" s="187">
        <v>689</v>
      </c>
      <c r="R201" s="186">
        <v>9.6568929752761115</v>
      </c>
      <c r="S201" s="185" t="s">
        <v>11</v>
      </c>
      <c r="T201" s="177"/>
    </row>
    <row r="202" spans="2:20" s="176" customFormat="1" x14ac:dyDescent="0.2">
      <c r="B202" s="190" t="s">
        <v>876</v>
      </c>
      <c r="C202" s="191" t="s">
        <v>187</v>
      </c>
      <c r="D202" s="472" t="str">
        <f>VLOOKUP(C202,'201617'!$B$26:$C$351,2,0)</f>
        <v>EE</v>
      </c>
      <c r="E202" s="188">
        <v>46.573</v>
      </c>
      <c r="F202" s="188"/>
      <c r="G202" s="187">
        <v>19</v>
      </c>
      <c r="H202" s="187">
        <v>23</v>
      </c>
      <c r="I202" s="187">
        <v>42</v>
      </c>
      <c r="J202" s="186">
        <v>0.90181006162368749</v>
      </c>
      <c r="K202" s="185" t="s">
        <v>11</v>
      </c>
      <c r="L202" s="185"/>
      <c r="M202" s="187">
        <v>11</v>
      </c>
      <c r="N202" s="186">
        <v>0.23618834947287054</v>
      </c>
      <c r="O202" s="185" t="s">
        <v>11</v>
      </c>
      <c r="P202" s="188"/>
      <c r="Q202" s="187">
        <v>53</v>
      </c>
      <c r="R202" s="186">
        <v>1.137998411096558</v>
      </c>
      <c r="S202" s="185" t="s">
        <v>11</v>
      </c>
      <c r="T202" s="177"/>
    </row>
    <row r="203" spans="2:20" s="176" customFormat="1" x14ac:dyDescent="0.2">
      <c r="B203" s="190" t="s">
        <v>1013</v>
      </c>
      <c r="C203" s="191" t="s">
        <v>325</v>
      </c>
      <c r="D203" s="472" t="str">
        <f>VLOOKUP(C203,'201617'!$B$26:$C$351,2,0)</f>
        <v>SW</v>
      </c>
      <c r="E203" s="188">
        <v>89.936999999999998</v>
      </c>
      <c r="F203" s="188"/>
      <c r="G203" s="187">
        <v>102</v>
      </c>
      <c r="H203" s="187">
        <v>471</v>
      </c>
      <c r="I203" s="187">
        <v>573</v>
      </c>
      <c r="J203" s="186">
        <v>6.3711264551852969</v>
      </c>
      <c r="K203" s="185" t="s">
        <v>11</v>
      </c>
      <c r="L203" s="188"/>
      <c r="M203" s="187">
        <v>27</v>
      </c>
      <c r="N203" s="186">
        <v>0.30021014710297211</v>
      </c>
      <c r="O203" s="185" t="s">
        <v>11</v>
      </c>
      <c r="P203" s="188"/>
      <c r="Q203" s="187">
        <v>600</v>
      </c>
      <c r="R203" s="186">
        <v>6.6713366022882683</v>
      </c>
      <c r="S203" s="185" t="s">
        <v>11</v>
      </c>
      <c r="T203" s="177"/>
    </row>
    <row r="204" spans="2:20" s="176" customFormat="1" x14ac:dyDescent="0.2">
      <c r="B204" s="190" t="s">
        <v>706</v>
      </c>
      <c r="C204" s="191" t="s">
        <v>17</v>
      </c>
      <c r="D204" s="472" t="str">
        <f>VLOOKUP(C204,'201617'!$B$26:$C$351,2,0)</f>
        <v>NE</v>
      </c>
      <c r="E204" s="188">
        <v>92.373999999999995</v>
      </c>
      <c r="F204" s="188"/>
      <c r="G204" s="187">
        <v>724</v>
      </c>
      <c r="H204" s="187">
        <v>237</v>
      </c>
      <c r="I204" s="187">
        <v>961</v>
      </c>
      <c r="J204" s="186">
        <v>10.403360252885012</v>
      </c>
      <c r="K204" s="185" t="s">
        <v>11</v>
      </c>
      <c r="L204" s="185"/>
      <c r="M204" s="187">
        <v>1</v>
      </c>
      <c r="N204" s="186">
        <v>1.0825556974906359E-2</v>
      </c>
      <c r="O204" s="185" t="s">
        <v>11</v>
      </c>
      <c r="P204" s="188"/>
      <c r="Q204" s="187">
        <v>962</v>
      </c>
      <c r="R204" s="186">
        <v>10.414185809859918</v>
      </c>
      <c r="S204" s="185" t="s">
        <v>11</v>
      </c>
      <c r="T204" s="177"/>
    </row>
    <row r="205" spans="2:20" s="176" customFormat="1" x14ac:dyDescent="0.2">
      <c r="B205" s="190" t="s">
        <v>826</v>
      </c>
      <c r="C205" s="191" t="s">
        <v>138</v>
      </c>
      <c r="D205" s="472" t="str">
        <f>VLOOKUP(C205,'201617'!$B$26:$C$351,2,0)</f>
        <v>WM</v>
      </c>
      <c r="E205" s="188">
        <v>25.977</v>
      </c>
      <c r="F205" s="188"/>
      <c r="G205" s="187">
        <v>31</v>
      </c>
      <c r="H205" s="187">
        <v>0</v>
      </c>
      <c r="I205" s="187">
        <v>31</v>
      </c>
      <c r="J205" s="186">
        <v>1.193363359895292</v>
      </c>
      <c r="K205" s="185" t="s">
        <v>11</v>
      </c>
      <c r="L205" s="185"/>
      <c r="M205" s="187">
        <v>13</v>
      </c>
      <c r="N205" s="186">
        <v>0.50044269931092888</v>
      </c>
      <c r="O205" s="185" t="s">
        <v>11</v>
      </c>
      <c r="P205" s="188"/>
      <c r="Q205" s="187">
        <v>44</v>
      </c>
      <c r="R205" s="186">
        <v>1.693806059206221</v>
      </c>
      <c r="S205" s="185" t="s">
        <v>11</v>
      </c>
      <c r="T205" s="177"/>
    </row>
    <row r="206" spans="2:20" s="176" customFormat="1" x14ac:dyDescent="0.2">
      <c r="B206" s="190" t="s">
        <v>803</v>
      </c>
      <c r="C206" s="189" t="s">
        <v>115</v>
      </c>
      <c r="D206" s="473" t="str">
        <f>VLOOKUP(C206,'201617'!$B$26:$C$351,2,0)</f>
        <v>EM</v>
      </c>
      <c r="E206" s="188">
        <v>39.463999999999999</v>
      </c>
      <c r="F206" s="188"/>
      <c r="G206" s="187">
        <v>47</v>
      </c>
      <c r="H206" s="187">
        <v>64</v>
      </c>
      <c r="I206" s="187">
        <v>111</v>
      </c>
      <c r="J206" s="186">
        <v>2.812690046624772</v>
      </c>
      <c r="K206" s="185" t="s">
        <v>11</v>
      </c>
      <c r="L206" s="185"/>
      <c r="M206" s="187">
        <v>5</v>
      </c>
      <c r="N206" s="186">
        <v>0.1266977498479627</v>
      </c>
      <c r="O206" s="185" t="s">
        <v>11</v>
      </c>
      <c r="P206" s="188"/>
      <c r="Q206" s="187">
        <v>116</v>
      </c>
      <c r="R206" s="186">
        <v>2.9393877964727348</v>
      </c>
      <c r="S206" s="185" t="s">
        <v>11</v>
      </c>
      <c r="T206" s="177"/>
    </row>
    <row r="207" spans="2:20" s="176" customFormat="1" x14ac:dyDescent="0.2">
      <c r="B207" s="190" t="s">
        <v>804</v>
      </c>
      <c r="C207" s="191" t="s">
        <v>116</v>
      </c>
      <c r="D207" s="472" t="str">
        <f>VLOOKUP(C207,'201617'!$B$26:$C$351,2,0)</f>
        <v>EM</v>
      </c>
      <c r="E207" s="188">
        <v>90.322999999999993</v>
      </c>
      <c r="F207" s="188"/>
      <c r="G207" s="187">
        <v>1076</v>
      </c>
      <c r="H207" s="187">
        <v>564</v>
      </c>
      <c r="I207" s="187">
        <v>1640</v>
      </c>
      <c r="J207" s="186">
        <v>18.157058556513846</v>
      </c>
      <c r="K207" s="185" t="s">
        <v>11</v>
      </c>
      <c r="L207" s="185"/>
      <c r="M207" s="187">
        <v>0</v>
      </c>
      <c r="N207" s="186">
        <v>0</v>
      </c>
      <c r="O207" s="185" t="s">
        <v>11</v>
      </c>
      <c r="P207" s="188"/>
      <c r="Q207" s="187">
        <v>1640</v>
      </c>
      <c r="R207" s="186">
        <v>18.157058556513846</v>
      </c>
      <c r="S207" s="185" t="s">
        <v>11</v>
      </c>
      <c r="T207" s="177"/>
    </row>
    <row r="208" spans="2:20" s="176" customFormat="1" x14ac:dyDescent="0.2">
      <c r="B208" s="190" t="s">
        <v>707</v>
      </c>
      <c r="C208" s="189" t="s">
        <v>19</v>
      </c>
      <c r="D208" s="473" t="str">
        <f>VLOOKUP(C208,'201617'!$B$26:$C$351,2,0)</f>
        <v>NE</v>
      </c>
      <c r="E208" s="188">
        <v>138.10400000000001</v>
      </c>
      <c r="F208" s="188"/>
      <c r="G208" s="187">
        <v>158</v>
      </c>
      <c r="H208" s="187">
        <v>423</v>
      </c>
      <c r="I208" s="187">
        <v>581</v>
      </c>
      <c r="J208" s="186">
        <v>4.2069744540346399</v>
      </c>
      <c r="K208" s="185" t="s">
        <v>11</v>
      </c>
      <c r="L208" s="188"/>
      <c r="M208" s="187">
        <v>29</v>
      </c>
      <c r="N208" s="186">
        <v>0.20998667670740889</v>
      </c>
      <c r="O208" s="185" t="s">
        <v>11</v>
      </c>
      <c r="P208" s="188"/>
      <c r="Q208" s="187">
        <v>610</v>
      </c>
      <c r="R208" s="186">
        <v>4.4169611307420489</v>
      </c>
      <c r="S208" s="185" t="s">
        <v>11</v>
      </c>
      <c r="T208" s="177"/>
    </row>
    <row r="209" spans="2:20" s="176" customFormat="1" x14ac:dyDescent="0.2">
      <c r="B209" s="190" t="s">
        <v>877</v>
      </c>
      <c r="C209" s="191" t="s">
        <v>188</v>
      </c>
      <c r="D209" s="472" t="str">
        <f>VLOOKUP(C209,'201617'!$B$26:$C$351,2,0)</f>
        <v>EE</v>
      </c>
      <c r="E209" s="188">
        <v>60.872</v>
      </c>
      <c r="F209" s="188"/>
      <c r="G209" s="187">
        <v>41</v>
      </c>
      <c r="H209" s="187">
        <v>478</v>
      </c>
      <c r="I209" s="187">
        <v>519</v>
      </c>
      <c r="J209" s="186">
        <v>8.5260875279274551</v>
      </c>
      <c r="K209" s="185" t="s">
        <v>11</v>
      </c>
      <c r="L209" s="185"/>
      <c r="M209" s="187">
        <v>14</v>
      </c>
      <c r="N209" s="186">
        <v>0.22999080036798528</v>
      </c>
      <c r="O209" s="185" t="s">
        <v>11</v>
      </c>
      <c r="P209" s="188"/>
      <c r="Q209" s="187">
        <v>533</v>
      </c>
      <c r="R209" s="186">
        <v>8.7560783282954393</v>
      </c>
      <c r="S209" s="185" t="s">
        <v>11</v>
      </c>
      <c r="T209" s="177"/>
    </row>
    <row r="210" spans="2:20" s="176" customFormat="1" x14ac:dyDescent="0.2">
      <c r="B210" s="190" t="s">
        <v>805</v>
      </c>
      <c r="C210" s="191" t="s">
        <v>117</v>
      </c>
      <c r="D210" s="472" t="str">
        <f>VLOOKUP(C210,'201617'!$B$26:$C$351,2,0)</f>
        <v>EM</v>
      </c>
      <c r="E210" s="188">
        <v>127.086</v>
      </c>
      <c r="F210" s="188"/>
      <c r="G210" s="187">
        <v>2041</v>
      </c>
      <c r="H210" s="187">
        <v>2142</v>
      </c>
      <c r="I210" s="187">
        <v>4183</v>
      </c>
      <c r="J210" s="186">
        <v>32.914719166548636</v>
      </c>
      <c r="K210" s="185" t="s">
        <v>11</v>
      </c>
      <c r="L210" s="188"/>
      <c r="M210" s="187">
        <v>130</v>
      </c>
      <c r="N210" s="186">
        <v>1.0229293549250114</v>
      </c>
      <c r="O210" s="185" t="s">
        <v>11</v>
      </c>
      <c r="P210" s="188"/>
      <c r="Q210" s="187">
        <v>4313</v>
      </c>
      <c r="R210" s="186">
        <v>33.937648521473648</v>
      </c>
      <c r="S210" s="185" t="s">
        <v>11</v>
      </c>
      <c r="T210" s="177"/>
    </row>
    <row r="211" spans="2:20" s="176" customFormat="1" x14ac:dyDescent="0.2">
      <c r="B211" s="190" t="s">
        <v>827</v>
      </c>
      <c r="C211" s="191" t="s">
        <v>139</v>
      </c>
      <c r="D211" s="472" t="str">
        <f>VLOOKUP(C211,'201617'!$B$26:$C$351,2,0)</f>
        <v>WM</v>
      </c>
      <c r="E211" s="188">
        <v>53.158999999999999</v>
      </c>
      <c r="F211" s="188"/>
      <c r="G211" s="187">
        <v>35</v>
      </c>
      <c r="H211" s="187">
        <v>97</v>
      </c>
      <c r="I211" s="187">
        <v>132</v>
      </c>
      <c r="J211" s="186">
        <v>2.4831166876728306</v>
      </c>
      <c r="K211" s="185" t="s">
        <v>11</v>
      </c>
      <c r="L211" s="185"/>
      <c r="M211" s="187">
        <v>28</v>
      </c>
      <c r="N211" s="186">
        <v>0.52672172162757014</v>
      </c>
      <c r="O211" s="185" t="s">
        <v>11</v>
      </c>
      <c r="P211" s="188"/>
      <c r="Q211" s="187">
        <v>160</v>
      </c>
      <c r="R211" s="186">
        <v>3.0098384093004009</v>
      </c>
      <c r="S211" s="185" t="s">
        <v>11</v>
      </c>
      <c r="T211" s="177"/>
    </row>
    <row r="212" spans="2:20" s="176" customFormat="1" x14ac:dyDescent="0.2">
      <c r="B212" s="197" t="s">
        <v>806</v>
      </c>
      <c r="C212" s="203" t="s">
        <v>118</v>
      </c>
      <c r="D212" s="475" t="str">
        <f>VLOOKUP(C212,'201617'!$B$26:$C$351,2,0)</f>
        <v>EM</v>
      </c>
      <c r="E212" s="195">
        <v>21.501000000000001</v>
      </c>
      <c r="F212" s="195"/>
      <c r="G212" s="194">
        <v>225</v>
      </c>
      <c r="H212" s="194">
        <v>221</v>
      </c>
      <c r="I212" s="194">
        <v>446</v>
      </c>
      <c r="J212" s="193">
        <v>20.743221245523461</v>
      </c>
      <c r="K212" s="192">
        <v>1</v>
      </c>
      <c r="L212" s="192"/>
      <c r="M212" s="194">
        <v>65</v>
      </c>
      <c r="N212" s="193">
        <v>3.0231152039440023</v>
      </c>
      <c r="O212" s="192">
        <v>1</v>
      </c>
      <c r="P212" s="195"/>
      <c r="Q212" s="194">
        <v>511</v>
      </c>
      <c r="R212" s="193">
        <v>23.766336449467467</v>
      </c>
      <c r="S212" s="192">
        <v>1</v>
      </c>
      <c r="T212" s="177"/>
    </row>
    <row r="213" spans="2:20" s="176" customFormat="1" x14ac:dyDescent="0.2">
      <c r="B213" s="190" t="s">
        <v>733</v>
      </c>
      <c r="C213" s="191" t="s">
        <v>45</v>
      </c>
      <c r="D213" s="472" t="str">
        <f>VLOOKUP(C213,'201617'!$B$26:$C$351,2,0)</f>
        <v>NW</v>
      </c>
      <c r="E213" s="188">
        <v>90.222999999999999</v>
      </c>
      <c r="F213" s="188"/>
      <c r="G213" s="187">
        <v>1067</v>
      </c>
      <c r="H213" s="187">
        <v>487</v>
      </c>
      <c r="I213" s="187">
        <v>1554</v>
      </c>
      <c r="J213" s="186">
        <v>17.223989448366826</v>
      </c>
      <c r="K213" s="185" t="s">
        <v>11</v>
      </c>
      <c r="L213" s="185"/>
      <c r="M213" s="187">
        <v>47</v>
      </c>
      <c r="N213" s="186">
        <v>0.52093146980260019</v>
      </c>
      <c r="O213" s="185" t="s">
        <v>11</v>
      </c>
      <c r="P213" s="188"/>
      <c r="Q213" s="187">
        <v>1601</v>
      </c>
      <c r="R213" s="186">
        <v>17.744920918169424</v>
      </c>
      <c r="S213" s="185" t="s">
        <v>11</v>
      </c>
      <c r="T213" s="177"/>
    </row>
    <row r="214" spans="2:20" s="176" customFormat="1" x14ac:dyDescent="0.2">
      <c r="B214" s="190" t="s">
        <v>964</v>
      </c>
      <c r="C214" s="191" t="s">
        <v>275</v>
      </c>
      <c r="D214" s="472" t="str">
        <f>VLOOKUP(C214,'201617'!$B$26:$C$351,2,0)</f>
        <v>SE</v>
      </c>
      <c r="E214" s="188">
        <v>54.484000000000002</v>
      </c>
      <c r="F214" s="188"/>
      <c r="G214" s="187">
        <v>493</v>
      </c>
      <c r="H214" s="187">
        <v>186</v>
      </c>
      <c r="I214" s="187">
        <v>679</v>
      </c>
      <c r="J214" s="186">
        <v>12.462374275016519</v>
      </c>
      <c r="K214" s="185" t="s">
        <v>11</v>
      </c>
      <c r="L214" s="185"/>
      <c r="M214" s="187">
        <v>2</v>
      </c>
      <c r="N214" s="186">
        <v>3.6708024374128186E-2</v>
      </c>
      <c r="O214" s="185" t="s">
        <v>11</v>
      </c>
      <c r="P214" s="188"/>
      <c r="Q214" s="187">
        <v>681</v>
      </c>
      <c r="R214" s="186">
        <v>12.499082299390647</v>
      </c>
      <c r="S214" s="185" t="s">
        <v>11</v>
      </c>
      <c r="T214" s="177"/>
    </row>
    <row r="215" spans="2:20" s="176" customFormat="1" x14ac:dyDescent="0.2">
      <c r="B215" s="190" t="s">
        <v>734</v>
      </c>
      <c r="C215" s="191" t="s">
        <v>46</v>
      </c>
      <c r="D215" s="472" t="str">
        <f>VLOOKUP(C215,'201617'!$B$26:$C$351,2,0)</f>
        <v>NW</v>
      </c>
      <c r="E215" s="188">
        <v>37.706000000000003</v>
      </c>
      <c r="F215" s="188"/>
      <c r="G215" s="187">
        <v>36</v>
      </c>
      <c r="H215" s="187">
        <v>172</v>
      </c>
      <c r="I215" s="187">
        <v>208</v>
      </c>
      <c r="J215" s="186">
        <v>5.5163634434837956</v>
      </c>
      <c r="K215" s="185" t="s">
        <v>11</v>
      </c>
      <c r="L215" s="185"/>
      <c r="M215" s="187">
        <v>37</v>
      </c>
      <c r="N215" s="186">
        <v>0.98127618946586748</v>
      </c>
      <c r="O215" s="185" t="s">
        <v>11</v>
      </c>
      <c r="P215" s="188"/>
      <c r="Q215" s="187">
        <v>245</v>
      </c>
      <c r="R215" s="186">
        <v>6.4976396329496628</v>
      </c>
      <c r="S215" s="185" t="s">
        <v>11</v>
      </c>
      <c r="T215" s="177"/>
    </row>
    <row r="216" spans="2:20" s="176" customFormat="1" x14ac:dyDescent="0.2">
      <c r="B216" s="190" t="s">
        <v>878</v>
      </c>
      <c r="C216" s="191" t="s">
        <v>189</v>
      </c>
      <c r="D216" s="472" t="str">
        <f>VLOOKUP(C216,'201617'!$B$26:$C$351,2,0)</f>
        <v>EE</v>
      </c>
      <c r="E216" s="188">
        <v>75.352000000000004</v>
      </c>
      <c r="F216" s="188"/>
      <c r="G216" s="187">
        <v>46</v>
      </c>
      <c r="H216" s="187">
        <v>245</v>
      </c>
      <c r="I216" s="187">
        <v>291</v>
      </c>
      <c r="J216" s="186">
        <v>3.8618749336447604</v>
      </c>
      <c r="K216" s="185" t="s">
        <v>11</v>
      </c>
      <c r="L216" s="188"/>
      <c r="M216" s="187">
        <v>43</v>
      </c>
      <c r="N216" s="186">
        <v>0.57065505892345258</v>
      </c>
      <c r="O216" s="185" t="s">
        <v>11</v>
      </c>
      <c r="P216" s="188"/>
      <c r="Q216" s="187">
        <v>334</v>
      </c>
      <c r="R216" s="186">
        <v>4.4325299925682131</v>
      </c>
      <c r="S216" s="185" t="s">
        <v>11</v>
      </c>
      <c r="T216" s="177"/>
    </row>
    <row r="217" spans="2:20" s="176" customFormat="1" x14ac:dyDescent="0.2">
      <c r="B217" s="190" t="s">
        <v>1014</v>
      </c>
      <c r="C217" s="191" t="s">
        <v>326</v>
      </c>
      <c r="D217" s="472" t="str">
        <f>VLOOKUP(C217,'201617'!$B$26:$C$351,2,0)</f>
        <v>SW</v>
      </c>
      <c r="E217" s="188">
        <v>109.934</v>
      </c>
      <c r="F217" s="188"/>
      <c r="G217" s="187">
        <v>208</v>
      </c>
      <c r="H217" s="187">
        <v>344</v>
      </c>
      <c r="I217" s="187">
        <v>552</v>
      </c>
      <c r="J217" s="186">
        <v>5.0211945349027598</v>
      </c>
      <c r="K217" s="185" t="s">
        <v>11</v>
      </c>
      <c r="L217" s="188"/>
      <c r="M217" s="187">
        <v>4</v>
      </c>
      <c r="N217" s="186">
        <v>3.6385467644222895E-2</v>
      </c>
      <c r="O217" s="185" t="s">
        <v>11</v>
      </c>
      <c r="P217" s="188"/>
      <c r="Q217" s="187">
        <v>556</v>
      </c>
      <c r="R217" s="186">
        <v>5.0575800025469828</v>
      </c>
      <c r="S217" s="185" t="s">
        <v>11</v>
      </c>
      <c r="T217" s="177"/>
    </row>
    <row r="218" spans="2:20" s="176" customFormat="1" x14ac:dyDescent="0.2">
      <c r="B218" s="190" t="s">
        <v>1015</v>
      </c>
      <c r="C218" s="191" t="s">
        <v>327</v>
      </c>
      <c r="D218" s="472" t="str">
        <f>VLOOKUP(C218,'201617'!$B$26:$C$351,2,0)</f>
        <v>SW</v>
      </c>
      <c r="E218" s="188">
        <v>64.284000000000006</v>
      </c>
      <c r="F218" s="188"/>
      <c r="G218" s="187">
        <v>127</v>
      </c>
      <c r="H218" s="187">
        <v>434</v>
      </c>
      <c r="I218" s="187">
        <v>561</v>
      </c>
      <c r="J218" s="186">
        <v>8.7268993839835716</v>
      </c>
      <c r="K218" s="185" t="s">
        <v>11</v>
      </c>
      <c r="L218" s="188"/>
      <c r="M218" s="187">
        <v>17</v>
      </c>
      <c r="N218" s="186">
        <v>0.26445149648435068</v>
      </c>
      <c r="O218" s="185" t="s">
        <v>11</v>
      </c>
      <c r="P218" s="188"/>
      <c r="Q218" s="187">
        <v>578</v>
      </c>
      <c r="R218" s="186">
        <v>8.9913508804679232</v>
      </c>
      <c r="S218" s="185" t="s">
        <v>11</v>
      </c>
      <c r="T218" s="177"/>
    </row>
    <row r="219" spans="2:20" s="176" customFormat="1" x14ac:dyDescent="0.2">
      <c r="B219" s="190" t="s">
        <v>965</v>
      </c>
      <c r="C219" s="191" t="s">
        <v>276</v>
      </c>
      <c r="D219" s="472" t="str">
        <f>VLOOKUP(C219,'201617'!$B$26:$C$351,2,0)</f>
        <v>SE</v>
      </c>
      <c r="E219" s="188">
        <v>86.298000000000002</v>
      </c>
      <c r="F219" s="188"/>
      <c r="G219" s="187">
        <v>662</v>
      </c>
      <c r="H219" s="187">
        <v>111</v>
      </c>
      <c r="I219" s="187">
        <v>773</v>
      </c>
      <c r="J219" s="186">
        <v>8.9573338895455272</v>
      </c>
      <c r="K219" s="185" t="s">
        <v>11</v>
      </c>
      <c r="L219" s="188"/>
      <c r="M219" s="187">
        <v>0</v>
      </c>
      <c r="N219" s="186">
        <v>0</v>
      </c>
      <c r="O219" s="185" t="s">
        <v>11</v>
      </c>
      <c r="P219" s="188"/>
      <c r="Q219" s="187">
        <v>773</v>
      </c>
      <c r="R219" s="186">
        <v>8.9573338895455272</v>
      </c>
      <c r="S219" s="185" t="s">
        <v>11</v>
      </c>
      <c r="T219" s="177"/>
    </row>
    <row r="220" spans="2:20" s="176" customFormat="1" x14ac:dyDescent="0.2">
      <c r="B220" s="190" t="s">
        <v>735</v>
      </c>
      <c r="C220" s="191" t="s">
        <v>47</v>
      </c>
      <c r="D220" s="472" t="str">
        <f>VLOOKUP(C220,'201617'!$B$26:$C$351,2,0)</f>
        <v>NW</v>
      </c>
      <c r="E220" s="188">
        <v>57.927</v>
      </c>
      <c r="F220" s="188"/>
      <c r="G220" s="187">
        <v>66</v>
      </c>
      <c r="H220" s="187">
        <v>213</v>
      </c>
      <c r="I220" s="187">
        <v>279</v>
      </c>
      <c r="J220" s="186">
        <v>4.8164068569061058</v>
      </c>
      <c r="K220" s="185" t="s">
        <v>11</v>
      </c>
      <c r="L220" s="185"/>
      <c r="M220" s="187">
        <v>3</v>
      </c>
      <c r="N220" s="186">
        <v>5.1789321042001138E-2</v>
      </c>
      <c r="O220" s="185" t="s">
        <v>11</v>
      </c>
      <c r="P220" s="188"/>
      <c r="Q220" s="187">
        <v>282</v>
      </c>
      <c r="R220" s="186">
        <v>4.8681961779481071</v>
      </c>
      <c r="S220" s="185" t="s">
        <v>11</v>
      </c>
      <c r="T220" s="177"/>
    </row>
    <row r="221" spans="2:20" s="176" customFormat="1" x14ac:dyDescent="0.2">
      <c r="B221" s="190" t="s">
        <v>1016</v>
      </c>
      <c r="C221" s="189" t="s">
        <v>328</v>
      </c>
      <c r="D221" s="473" t="str">
        <f>VLOOKUP(C221,'201617'!$B$26:$C$351,2,0)</f>
        <v>SW</v>
      </c>
      <c r="E221" s="188">
        <v>19.779</v>
      </c>
      <c r="F221" s="188"/>
      <c r="G221" s="187">
        <v>87</v>
      </c>
      <c r="H221" s="187">
        <v>60</v>
      </c>
      <c r="I221" s="187">
        <v>147</v>
      </c>
      <c r="J221" s="186">
        <v>7.4321249810404977</v>
      </c>
      <c r="K221" s="185" t="s">
        <v>11</v>
      </c>
      <c r="L221" s="185"/>
      <c r="M221" s="187">
        <v>15</v>
      </c>
      <c r="N221" s="186">
        <v>0.75838010010617318</v>
      </c>
      <c r="O221" s="185" t="s">
        <v>11</v>
      </c>
      <c r="P221" s="188"/>
      <c r="Q221" s="187">
        <v>162</v>
      </c>
      <c r="R221" s="186">
        <v>8.1905050811466715</v>
      </c>
      <c r="S221" s="185" t="s">
        <v>11</v>
      </c>
      <c r="T221" s="177"/>
    </row>
    <row r="222" spans="2:20" s="176" customFormat="1" x14ac:dyDescent="0.2">
      <c r="B222" s="190" t="s">
        <v>966</v>
      </c>
      <c r="C222" s="191" t="s">
        <v>277</v>
      </c>
      <c r="D222" s="472" t="str">
        <f>VLOOKUP(C222,'201617'!$B$26:$C$351,2,0)</f>
        <v>SE</v>
      </c>
      <c r="E222" s="188">
        <v>62.890999999999998</v>
      </c>
      <c r="F222" s="188"/>
      <c r="G222" s="187">
        <v>44</v>
      </c>
      <c r="H222" s="187">
        <v>320</v>
      </c>
      <c r="I222" s="187">
        <v>364</v>
      </c>
      <c r="J222" s="186">
        <v>5.7877915759011627</v>
      </c>
      <c r="K222" s="185" t="s">
        <v>11</v>
      </c>
      <c r="L222" s="188"/>
      <c r="M222" s="187">
        <v>44</v>
      </c>
      <c r="N222" s="186">
        <v>0.69962315752651416</v>
      </c>
      <c r="O222" s="185" t="s">
        <v>11</v>
      </c>
      <c r="P222" s="188"/>
      <c r="Q222" s="187">
        <v>408</v>
      </c>
      <c r="R222" s="186">
        <v>6.487414733427677</v>
      </c>
      <c r="S222" s="185" t="s">
        <v>11</v>
      </c>
      <c r="T222" s="177"/>
    </row>
    <row r="223" spans="2:20" s="176" customFormat="1" x14ac:dyDescent="0.2">
      <c r="B223" s="190" t="s">
        <v>920</v>
      </c>
      <c r="C223" s="191" t="s">
        <v>231</v>
      </c>
      <c r="D223" s="472" t="str">
        <f>VLOOKUP(C223,'201617'!$B$26:$C$351,2,0)</f>
        <v>L</v>
      </c>
      <c r="E223" s="188">
        <v>102.10599999999999</v>
      </c>
      <c r="F223" s="188"/>
      <c r="G223" s="187">
        <v>689</v>
      </c>
      <c r="H223" s="187">
        <v>434</v>
      </c>
      <c r="I223" s="187">
        <v>1123</v>
      </c>
      <c r="J223" s="186">
        <v>10.998374238536423</v>
      </c>
      <c r="K223" s="185" t="s">
        <v>11</v>
      </c>
      <c r="L223" s="185"/>
      <c r="M223" s="187">
        <v>27</v>
      </c>
      <c r="N223" s="186">
        <v>0.26443108142518562</v>
      </c>
      <c r="O223" s="185" t="s">
        <v>11</v>
      </c>
      <c r="P223" s="188"/>
      <c r="Q223" s="187">
        <v>1150</v>
      </c>
      <c r="R223" s="186">
        <v>11.262805319961609</v>
      </c>
      <c r="S223" s="185" t="s">
        <v>11</v>
      </c>
      <c r="T223" s="177"/>
    </row>
    <row r="224" spans="2:20" s="176" customFormat="1" x14ac:dyDescent="0.2">
      <c r="B224" s="190" t="s">
        <v>708</v>
      </c>
      <c r="C224" s="189" t="s">
        <v>20</v>
      </c>
      <c r="D224" s="473" t="str">
        <f>VLOOKUP(C224,'201617'!$B$26:$C$351,2,0)</f>
        <v>NE</v>
      </c>
      <c r="E224" s="188">
        <v>59.933999999999997</v>
      </c>
      <c r="F224" s="188"/>
      <c r="G224" s="187">
        <v>120</v>
      </c>
      <c r="H224" s="187">
        <v>0</v>
      </c>
      <c r="I224" s="187">
        <v>120</v>
      </c>
      <c r="J224" s="186">
        <v>2.0022024226649315</v>
      </c>
      <c r="K224" s="185" t="s">
        <v>11</v>
      </c>
      <c r="L224" s="188"/>
      <c r="M224" s="187">
        <v>341</v>
      </c>
      <c r="N224" s="186">
        <v>5.6895918844061804</v>
      </c>
      <c r="O224" s="185" t="s">
        <v>11</v>
      </c>
      <c r="P224" s="188"/>
      <c r="Q224" s="187">
        <v>461</v>
      </c>
      <c r="R224" s="186">
        <v>7.6917943070711114</v>
      </c>
      <c r="S224" s="185" t="s">
        <v>11</v>
      </c>
      <c r="T224" s="177"/>
    </row>
    <row r="225" spans="2:20" s="176" customFormat="1" x14ac:dyDescent="0.2">
      <c r="B225" s="190" t="s">
        <v>828</v>
      </c>
      <c r="C225" s="191" t="s">
        <v>140</v>
      </c>
      <c r="D225" s="472" t="str">
        <f>VLOOKUP(C225,'201617'!$B$26:$C$351,2,0)</f>
        <v>WM</v>
      </c>
      <c r="E225" s="188">
        <v>34.957999999999998</v>
      </c>
      <c r="F225" s="188"/>
      <c r="G225" s="187">
        <v>76</v>
      </c>
      <c r="H225" s="187">
        <v>0</v>
      </c>
      <c r="I225" s="187">
        <v>76</v>
      </c>
      <c r="J225" s="186">
        <v>2.1740374163281655</v>
      </c>
      <c r="K225" s="185" t="s">
        <v>11</v>
      </c>
      <c r="L225" s="185"/>
      <c r="M225" s="187">
        <v>175</v>
      </c>
      <c r="N225" s="186">
        <v>5.0060072086503808</v>
      </c>
      <c r="O225" s="185" t="s">
        <v>11</v>
      </c>
      <c r="P225" s="188"/>
      <c r="Q225" s="187">
        <v>251</v>
      </c>
      <c r="R225" s="186">
        <v>7.1800446249785459</v>
      </c>
      <c r="S225" s="185" t="s">
        <v>11</v>
      </c>
      <c r="T225" s="177"/>
    </row>
    <row r="226" spans="2:20" s="176" customFormat="1" x14ac:dyDescent="0.2">
      <c r="B226" s="190" t="s">
        <v>967</v>
      </c>
      <c r="C226" s="191" t="s">
        <v>278</v>
      </c>
      <c r="D226" s="472" t="str">
        <f>VLOOKUP(C226,'201617'!$B$26:$C$351,2,0)</f>
        <v>SE</v>
      </c>
      <c r="E226" s="188">
        <v>56.523000000000003</v>
      </c>
      <c r="F226" s="188"/>
      <c r="G226" s="187">
        <v>56</v>
      </c>
      <c r="H226" s="187">
        <v>196</v>
      </c>
      <c r="I226" s="187">
        <v>252</v>
      </c>
      <c r="J226" s="186">
        <v>4.458362082692001</v>
      </c>
      <c r="K226" s="185" t="s">
        <v>11</v>
      </c>
      <c r="L226" s="185"/>
      <c r="M226" s="187">
        <v>8</v>
      </c>
      <c r="N226" s="186">
        <v>0.14153530421244448</v>
      </c>
      <c r="O226" s="185" t="s">
        <v>11</v>
      </c>
      <c r="P226" s="188"/>
      <c r="Q226" s="187">
        <v>260</v>
      </c>
      <c r="R226" s="186">
        <v>4.5998973869044457</v>
      </c>
      <c r="S226" s="185" t="s">
        <v>11</v>
      </c>
      <c r="T226" s="177"/>
    </row>
    <row r="227" spans="2:20" s="176" customFormat="1" x14ac:dyDescent="0.2">
      <c r="B227" s="190" t="s">
        <v>736</v>
      </c>
      <c r="C227" s="191" t="s">
        <v>48</v>
      </c>
      <c r="D227" s="472" t="str">
        <f>VLOOKUP(C227,'201617'!$B$26:$C$351,2,0)</f>
        <v>NW</v>
      </c>
      <c r="E227" s="188">
        <v>24.312999999999999</v>
      </c>
      <c r="F227" s="188"/>
      <c r="G227" s="187">
        <v>7</v>
      </c>
      <c r="H227" s="187">
        <v>41</v>
      </c>
      <c r="I227" s="187">
        <v>48</v>
      </c>
      <c r="J227" s="186">
        <v>1.9742524575330072</v>
      </c>
      <c r="K227" s="185" t="s">
        <v>11</v>
      </c>
      <c r="L227" s="185"/>
      <c r="M227" s="187">
        <v>0</v>
      </c>
      <c r="N227" s="186">
        <v>0</v>
      </c>
      <c r="O227" s="185" t="s">
        <v>11</v>
      </c>
      <c r="P227" s="188"/>
      <c r="Q227" s="187">
        <v>48</v>
      </c>
      <c r="R227" s="186">
        <v>1.9742524575330072</v>
      </c>
      <c r="S227" s="185" t="s">
        <v>11</v>
      </c>
      <c r="T227" s="177"/>
    </row>
    <row r="228" spans="2:20" s="176" customFormat="1" x14ac:dyDescent="0.2">
      <c r="B228" s="190" t="s">
        <v>921</v>
      </c>
      <c r="C228" s="191" t="s">
        <v>232</v>
      </c>
      <c r="D228" s="472" t="str">
        <f>VLOOKUP(C228,'201617'!$B$26:$C$351,2,0)</f>
        <v>L</v>
      </c>
      <c r="E228" s="188">
        <v>81.203999999999994</v>
      </c>
      <c r="F228" s="188"/>
      <c r="G228" s="187">
        <v>209</v>
      </c>
      <c r="H228" s="187">
        <v>50</v>
      </c>
      <c r="I228" s="187">
        <v>259</v>
      </c>
      <c r="J228" s="186">
        <v>3.1894980542830407</v>
      </c>
      <c r="K228" s="185" t="s">
        <v>11</v>
      </c>
      <c r="L228" s="185"/>
      <c r="M228" s="187">
        <v>13</v>
      </c>
      <c r="N228" s="186">
        <v>0.16009063592926459</v>
      </c>
      <c r="O228" s="185" t="s">
        <v>11</v>
      </c>
      <c r="P228" s="188"/>
      <c r="Q228" s="187">
        <v>272</v>
      </c>
      <c r="R228" s="186">
        <v>3.3495886902123049</v>
      </c>
      <c r="S228" s="185" t="s">
        <v>11</v>
      </c>
      <c r="T228" s="177"/>
    </row>
    <row r="229" spans="2:20" s="176" customFormat="1" x14ac:dyDescent="0.2">
      <c r="B229" s="190" t="s">
        <v>766</v>
      </c>
      <c r="C229" s="191" t="s">
        <v>78</v>
      </c>
      <c r="D229" s="472" t="str">
        <f>VLOOKUP(C229,'201617'!$B$26:$C$351,2,0)</f>
        <v>YH</v>
      </c>
      <c r="E229" s="188">
        <v>20.908000000000001</v>
      </c>
      <c r="F229" s="188"/>
      <c r="G229" s="187">
        <v>178</v>
      </c>
      <c r="H229" s="187">
        <v>75</v>
      </c>
      <c r="I229" s="187">
        <v>253</v>
      </c>
      <c r="J229" s="186">
        <v>12.100631337287162</v>
      </c>
      <c r="K229" s="185" t="s">
        <v>11</v>
      </c>
      <c r="L229" s="185"/>
      <c r="M229" s="187">
        <v>0</v>
      </c>
      <c r="N229" s="186">
        <v>0</v>
      </c>
      <c r="O229" s="185" t="s">
        <v>11</v>
      </c>
      <c r="P229" s="188"/>
      <c r="Q229" s="187">
        <v>253</v>
      </c>
      <c r="R229" s="186">
        <v>12.100631337287162</v>
      </c>
      <c r="S229" s="185" t="s">
        <v>11</v>
      </c>
      <c r="T229" s="177"/>
    </row>
    <row r="230" spans="2:20" s="176" customFormat="1" x14ac:dyDescent="0.2">
      <c r="B230" s="190" t="s">
        <v>737</v>
      </c>
      <c r="C230" s="191" t="s">
        <v>49</v>
      </c>
      <c r="D230" s="472" t="str">
        <f>VLOOKUP(C230,'201617'!$B$26:$C$351,2,0)</f>
        <v>NW</v>
      </c>
      <c r="E230" s="188">
        <v>87.938000000000002</v>
      </c>
      <c r="F230" s="188"/>
      <c r="G230" s="187">
        <v>987</v>
      </c>
      <c r="H230" s="187">
        <v>402</v>
      </c>
      <c r="I230" s="187">
        <v>1389</v>
      </c>
      <c r="J230" s="186">
        <v>15.795219359093906</v>
      </c>
      <c r="K230" s="185" t="s">
        <v>11</v>
      </c>
      <c r="L230" s="185"/>
      <c r="M230" s="187">
        <v>88</v>
      </c>
      <c r="N230" s="186">
        <v>1.0007050421888148</v>
      </c>
      <c r="O230" s="185" t="s">
        <v>11</v>
      </c>
      <c r="P230" s="188"/>
      <c r="Q230" s="187">
        <v>1477</v>
      </c>
      <c r="R230" s="186">
        <v>16.795924401282722</v>
      </c>
      <c r="S230" s="185" t="s">
        <v>11</v>
      </c>
      <c r="T230" s="177"/>
    </row>
    <row r="231" spans="2:20" s="176" customFormat="1" x14ac:dyDescent="0.2">
      <c r="B231" s="190" t="s">
        <v>879</v>
      </c>
      <c r="C231" s="191" t="s">
        <v>190</v>
      </c>
      <c r="D231" s="472" t="str">
        <f>VLOOKUP(C231,'201617'!$B$26:$C$351,2,0)</f>
        <v>EE</v>
      </c>
      <c r="E231" s="188">
        <v>33.890999999999998</v>
      </c>
      <c r="F231" s="188"/>
      <c r="G231" s="187">
        <v>5</v>
      </c>
      <c r="H231" s="187">
        <v>11</v>
      </c>
      <c r="I231" s="187">
        <v>16</v>
      </c>
      <c r="J231" s="186">
        <v>0.47210173792452276</v>
      </c>
      <c r="K231" s="185" t="s">
        <v>11</v>
      </c>
      <c r="L231" s="185"/>
      <c r="M231" s="187">
        <v>11</v>
      </c>
      <c r="N231" s="186">
        <v>0.32456994482310941</v>
      </c>
      <c r="O231" s="185" t="s">
        <v>11</v>
      </c>
      <c r="P231" s="188"/>
      <c r="Q231" s="187">
        <v>27</v>
      </c>
      <c r="R231" s="186">
        <v>0.79667168274763211</v>
      </c>
      <c r="S231" s="185" t="s">
        <v>11</v>
      </c>
      <c r="T231" s="177"/>
    </row>
    <row r="232" spans="2:20" s="176" customFormat="1" x14ac:dyDescent="0.2">
      <c r="B232" s="190" t="s">
        <v>738</v>
      </c>
      <c r="C232" s="191" t="s">
        <v>50</v>
      </c>
      <c r="D232" s="472" t="str">
        <f>VLOOKUP(C232,'201617'!$B$26:$C$351,2,0)</f>
        <v>NW</v>
      </c>
      <c r="E232" s="188">
        <v>29.245999999999999</v>
      </c>
      <c r="F232" s="188"/>
      <c r="G232" s="187">
        <v>26</v>
      </c>
      <c r="H232" s="187">
        <v>142</v>
      </c>
      <c r="I232" s="187">
        <v>168</v>
      </c>
      <c r="J232" s="186">
        <v>5.7443752991862134</v>
      </c>
      <c r="K232" s="185" t="s">
        <v>11</v>
      </c>
      <c r="L232" s="185"/>
      <c r="M232" s="187">
        <v>41</v>
      </c>
      <c r="N232" s="186">
        <v>1.4019011146823497</v>
      </c>
      <c r="O232" s="185" t="s">
        <v>11</v>
      </c>
      <c r="P232" s="188"/>
      <c r="Q232" s="187">
        <v>209</v>
      </c>
      <c r="R232" s="186">
        <v>7.1462764138685637</v>
      </c>
      <c r="S232" s="185" t="s">
        <v>11</v>
      </c>
      <c r="T232" s="177"/>
    </row>
    <row r="233" spans="2:20" s="176" customFormat="1" x14ac:dyDescent="0.2">
      <c r="B233" s="190" t="s">
        <v>968</v>
      </c>
      <c r="C233" s="189" t="s">
        <v>279</v>
      </c>
      <c r="D233" s="473" t="str">
        <f>VLOOKUP(C233,'201617'!$B$26:$C$351,2,0)</f>
        <v>SE</v>
      </c>
      <c r="E233" s="188">
        <v>41.372999999999998</v>
      </c>
      <c r="F233" s="188"/>
      <c r="G233" s="187">
        <v>313</v>
      </c>
      <c r="H233" s="187">
        <v>173</v>
      </c>
      <c r="I233" s="187">
        <v>486</v>
      </c>
      <c r="J233" s="186">
        <v>11.746791385686318</v>
      </c>
      <c r="K233" s="185" t="s">
        <v>11</v>
      </c>
      <c r="L233" s="185"/>
      <c r="M233" s="187">
        <v>13</v>
      </c>
      <c r="N233" s="186">
        <v>0.31421458439078626</v>
      </c>
      <c r="O233" s="185" t="s">
        <v>11</v>
      </c>
      <c r="P233" s="188"/>
      <c r="Q233" s="187">
        <v>499</v>
      </c>
      <c r="R233" s="186">
        <v>12.061005970077105</v>
      </c>
      <c r="S233" s="185" t="s">
        <v>11</v>
      </c>
      <c r="T233" s="177"/>
    </row>
    <row r="234" spans="2:20" s="176" customFormat="1" x14ac:dyDescent="0.2">
      <c r="B234" s="190" t="s">
        <v>767</v>
      </c>
      <c r="C234" s="191" t="s">
        <v>79</v>
      </c>
      <c r="D234" s="472" t="str">
        <f>VLOOKUP(C234,'201617'!$B$26:$C$351,2,0)</f>
        <v>YH</v>
      </c>
      <c r="E234" s="188">
        <v>108.901</v>
      </c>
      <c r="F234" s="188"/>
      <c r="G234" s="187">
        <v>244</v>
      </c>
      <c r="H234" s="187">
        <v>565</v>
      </c>
      <c r="I234" s="187">
        <v>809</v>
      </c>
      <c r="J234" s="186">
        <v>7.4287655760736815</v>
      </c>
      <c r="K234" s="185" t="s">
        <v>11</v>
      </c>
      <c r="L234" s="185"/>
      <c r="M234" s="187">
        <v>2</v>
      </c>
      <c r="N234" s="186">
        <v>1.8365304267178448E-2</v>
      </c>
      <c r="O234" s="185" t="s">
        <v>11</v>
      </c>
      <c r="P234" s="188"/>
      <c r="Q234" s="187">
        <v>811</v>
      </c>
      <c r="R234" s="186">
        <v>7.4471308803408602</v>
      </c>
      <c r="S234" s="185" t="s">
        <v>11</v>
      </c>
      <c r="T234" s="177"/>
    </row>
    <row r="235" spans="2:20" s="176" customFormat="1" x14ac:dyDescent="0.2">
      <c r="B235" s="190" t="s">
        <v>829</v>
      </c>
      <c r="C235" s="189" t="s">
        <v>141</v>
      </c>
      <c r="D235" s="473" t="str">
        <f>VLOOKUP(C235,'201617'!$B$26:$C$351,2,0)</f>
        <v>WM</v>
      </c>
      <c r="E235" s="188">
        <v>42.555</v>
      </c>
      <c r="F235" s="188"/>
      <c r="G235" s="187">
        <v>144</v>
      </c>
      <c r="H235" s="187">
        <v>0</v>
      </c>
      <c r="I235" s="187">
        <v>144</v>
      </c>
      <c r="J235" s="186">
        <v>3.3838561861120904</v>
      </c>
      <c r="K235" s="185" t="s">
        <v>11</v>
      </c>
      <c r="L235" s="185"/>
      <c r="M235" s="187">
        <v>61</v>
      </c>
      <c r="N235" s="186">
        <v>1.4334390788391493</v>
      </c>
      <c r="O235" s="185" t="s">
        <v>11</v>
      </c>
      <c r="P235" s="188"/>
      <c r="Q235" s="187">
        <v>205</v>
      </c>
      <c r="R235" s="186">
        <v>4.8172952649512393</v>
      </c>
      <c r="S235" s="185" t="s">
        <v>11</v>
      </c>
      <c r="T235" s="177"/>
    </row>
    <row r="236" spans="2:20" s="176" customFormat="1" x14ac:dyDescent="0.2">
      <c r="B236" s="190" t="s">
        <v>969</v>
      </c>
      <c r="C236" s="191" t="s">
        <v>280</v>
      </c>
      <c r="D236" s="472" t="str">
        <f>VLOOKUP(C236,'201617'!$B$26:$C$351,2,0)</f>
        <v>SE</v>
      </c>
      <c r="E236" s="188">
        <v>33.338999999999999</v>
      </c>
      <c r="F236" s="188"/>
      <c r="G236" s="187">
        <v>304</v>
      </c>
      <c r="H236" s="187">
        <v>138</v>
      </c>
      <c r="I236" s="187">
        <v>442</v>
      </c>
      <c r="J236" s="186">
        <v>13.257746183148866</v>
      </c>
      <c r="K236" s="185" t="s">
        <v>11</v>
      </c>
      <c r="L236" s="185"/>
      <c r="M236" s="187">
        <v>253</v>
      </c>
      <c r="N236" s="186">
        <v>7.5887099193137173</v>
      </c>
      <c r="O236" s="185" t="s">
        <v>11</v>
      </c>
      <c r="P236" s="188"/>
      <c r="Q236" s="187">
        <v>695</v>
      </c>
      <c r="R236" s="186">
        <v>20.846456102462582</v>
      </c>
      <c r="S236" s="185" t="s">
        <v>11</v>
      </c>
      <c r="T236" s="177"/>
    </row>
    <row r="237" spans="2:20" s="176" customFormat="1" x14ac:dyDescent="0.2">
      <c r="B237" s="190" t="s">
        <v>807</v>
      </c>
      <c r="C237" s="191" t="s">
        <v>119</v>
      </c>
      <c r="D237" s="472" t="str">
        <f>VLOOKUP(C237,'201617'!$B$26:$C$351,2,0)</f>
        <v>EM</v>
      </c>
      <c r="E237" s="188">
        <v>46.326000000000001</v>
      </c>
      <c r="F237" s="188"/>
      <c r="G237" s="187">
        <v>33</v>
      </c>
      <c r="H237" s="187">
        <v>106</v>
      </c>
      <c r="I237" s="187">
        <v>139</v>
      </c>
      <c r="J237" s="186">
        <v>3.0004748953071707</v>
      </c>
      <c r="K237" s="185" t="s">
        <v>11</v>
      </c>
      <c r="L237" s="185"/>
      <c r="M237" s="187">
        <v>68</v>
      </c>
      <c r="N237" s="186">
        <v>1.4678582221646592</v>
      </c>
      <c r="O237" s="185" t="s">
        <v>11</v>
      </c>
      <c r="P237" s="188"/>
      <c r="Q237" s="187">
        <v>207</v>
      </c>
      <c r="R237" s="186">
        <v>4.4683331174718299</v>
      </c>
      <c r="S237" s="185" t="s">
        <v>11</v>
      </c>
      <c r="T237" s="177"/>
    </row>
    <row r="238" spans="2:20" s="176" customFormat="1" x14ac:dyDescent="0.2">
      <c r="B238" s="190" t="s">
        <v>970</v>
      </c>
      <c r="C238" s="191" t="s">
        <v>281</v>
      </c>
      <c r="D238" s="472" t="str">
        <f>VLOOKUP(C238,'201617'!$B$26:$C$351,2,0)</f>
        <v>SE</v>
      </c>
      <c r="E238" s="188">
        <v>36.677999999999997</v>
      </c>
      <c r="F238" s="188"/>
      <c r="G238" s="187">
        <v>224</v>
      </c>
      <c r="H238" s="187">
        <v>456</v>
      </c>
      <c r="I238" s="187">
        <v>680</v>
      </c>
      <c r="J238" s="186">
        <v>18.539724085282732</v>
      </c>
      <c r="K238" s="185" t="s">
        <v>11</v>
      </c>
      <c r="L238" s="185"/>
      <c r="M238" s="187">
        <v>8</v>
      </c>
      <c r="N238" s="186">
        <v>0.21811440100332627</v>
      </c>
      <c r="O238" s="185" t="s">
        <v>11</v>
      </c>
      <c r="P238" s="188"/>
      <c r="Q238" s="187">
        <v>688</v>
      </c>
      <c r="R238" s="186">
        <v>18.757838486286058</v>
      </c>
      <c r="S238" s="185" t="s">
        <v>11</v>
      </c>
      <c r="T238" s="177"/>
    </row>
    <row r="239" spans="2:20" s="176" customFormat="1" x14ac:dyDescent="0.2">
      <c r="B239" s="197" t="s">
        <v>808</v>
      </c>
      <c r="C239" s="203" t="s">
        <v>120</v>
      </c>
      <c r="D239" s="475" t="str">
        <f>VLOOKUP(C239,'201617'!$B$26:$C$351,2,0)</f>
        <v>EM</v>
      </c>
      <c r="E239" s="195">
        <v>15.305999999999999</v>
      </c>
      <c r="F239" s="195"/>
      <c r="G239" s="194">
        <v>161</v>
      </c>
      <c r="H239" s="194">
        <v>83</v>
      </c>
      <c r="I239" s="194">
        <v>244</v>
      </c>
      <c r="J239" s="193">
        <v>15.941460865020254</v>
      </c>
      <c r="K239" s="192">
        <v>3</v>
      </c>
      <c r="L239" s="192"/>
      <c r="M239" s="194">
        <v>19</v>
      </c>
      <c r="N239" s="193">
        <v>1.241343264079446</v>
      </c>
      <c r="O239" s="192">
        <v>3</v>
      </c>
      <c r="P239" s="195"/>
      <c r="Q239" s="194">
        <v>263</v>
      </c>
      <c r="R239" s="193">
        <v>17.182804129099701</v>
      </c>
      <c r="S239" s="192">
        <v>3</v>
      </c>
      <c r="T239" s="177"/>
    </row>
    <row r="240" spans="2:20" s="176" customFormat="1" x14ac:dyDescent="0.2">
      <c r="B240" s="190" t="s">
        <v>768</v>
      </c>
      <c r="C240" s="191" t="s">
        <v>80</v>
      </c>
      <c r="D240" s="472" t="str">
        <f>VLOOKUP(C240,'201617'!$B$26:$C$351,2,0)</f>
        <v>YH</v>
      </c>
      <c r="E240" s="188">
        <v>22.707000000000001</v>
      </c>
      <c r="F240" s="188"/>
      <c r="G240" s="187">
        <v>65</v>
      </c>
      <c r="H240" s="187">
        <v>153</v>
      </c>
      <c r="I240" s="187">
        <v>218</v>
      </c>
      <c r="J240" s="186">
        <v>9.6005637028229174</v>
      </c>
      <c r="K240" s="185" t="s">
        <v>11</v>
      </c>
      <c r="L240" s="185"/>
      <c r="M240" s="187">
        <v>1</v>
      </c>
      <c r="N240" s="186">
        <v>4.4039283040472096E-2</v>
      </c>
      <c r="O240" s="185" t="s">
        <v>11</v>
      </c>
      <c r="P240" s="188"/>
      <c r="Q240" s="187">
        <v>219</v>
      </c>
      <c r="R240" s="186">
        <v>9.6446029858633899</v>
      </c>
      <c r="S240" s="185" t="s">
        <v>11</v>
      </c>
      <c r="T240" s="177"/>
    </row>
    <row r="241" spans="2:20" s="176" customFormat="1" x14ac:dyDescent="0.2">
      <c r="B241" s="190" t="s">
        <v>739</v>
      </c>
      <c r="C241" s="191" t="s">
        <v>51</v>
      </c>
      <c r="D241" s="472" t="str">
        <f>VLOOKUP(C241,'201617'!$B$26:$C$351,2,0)</f>
        <v>NW</v>
      </c>
      <c r="E241" s="188">
        <v>105.367</v>
      </c>
      <c r="F241" s="188"/>
      <c r="G241" s="187">
        <v>60</v>
      </c>
      <c r="H241" s="187">
        <v>300</v>
      </c>
      <c r="I241" s="187">
        <v>360</v>
      </c>
      <c r="J241" s="186">
        <v>3.4166294950031793</v>
      </c>
      <c r="K241" s="185" t="s">
        <v>11</v>
      </c>
      <c r="L241" s="185"/>
      <c r="M241" s="187">
        <v>33</v>
      </c>
      <c r="N241" s="186">
        <v>0.31319103704195811</v>
      </c>
      <c r="O241" s="185" t="s">
        <v>11</v>
      </c>
      <c r="P241" s="188"/>
      <c r="Q241" s="187">
        <v>393</v>
      </c>
      <c r="R241" s="186">
        <v>3.7298205320451374</v>
      </c>
      <c r="S241" s="185" t="s">
        <v>11</v>
      </c>
      <c r="T241" s="177"/>
    </row>
    <row r="242" spans="2:20" s="176" customFormat="1" x14ac:dyDescent="0.2">
      <c r="B242" s="190" t="s">
        <v>830</v>
      </c>
      <c r="C242" s="189" t="s">
        <v>142</v>
      </c>
      <c r="D242" s="473" t="str">
        <f>VLOOKUP(C242,'201617'!$B$26:$C$351,2,0)</f>
        <v>WM</v>
      </c>
      <c r="E242" s="188">
        <v>122.827</v>
      </c>
      <c r="F242" s="188"/>
      <c r="G242" s="187">
        <v>765</v>
      </c>
      <c r="H242" s="187">
        <v>727</v>
      </c>
      <c r="I242" s="187">
        <v>1492</v>
      </c>
      <c r="J242" s="186">
        <v>12.147166339648448</v>
      </c>
      <c r="K242" s="185" t="s">
        <v>11</v>
      </c>
      <c r="L242" s="185"/>
      <c r="M242" s="187">
        <v>80</v>
      </c>
      <c r="N242" s="186">
        <v>0.65132259193825459</v>
      </c>
      <c r="O242" s="185" t="s">
        <v>11</v>
      </c>
      <c r="P242" s="188"/>
      <c r="Q242" s="187">
        <v>1572</v>
      </c>
      <c r="R242" s="186">
        <v>12.798488931586704</v>
      </c>
      <c r="S242" s="185" t="s">
        <v>11</v>
      </c>
      <c r="T242" s="177"/>
    </row>
    <row r="243" spans="2:20" s="176" customFormat="1" x14ac:dyDescent="0.2">
      <c r="B243" s="190" t="s">
        <v>769</v>
      </c>
      <c r="C243" s="191" t="s">
        <v>81</v>
      </c>
      <c r="D243" s="472" t="str">
        <f>VLOOKUP(C243,'201617'!$B$26:$C$351,2,0)</f>
        <v>YH</v>
      </c>
      <c r="E243" s="188">
        <v>49.512</v>
      </c>
      <c r="F243" s="188"/>
      <c r="G243" s="187">
        <v>275</v>
      </c>
      <c r="H243" s="187">
        <v>646</v>
      </c>
      <c r="I243" s="187">
        <v>921</v>
      </c>
      <c r="J243" s="186">
        <v>18.601551139117788</v>
      </c>
      <c r="K243" s="185" t="s">
        <v>11</v>
      </c>
      <c r="L243" s="185"/>
      <c r="M243" s="187">
        <v>3</v>
      </c>
      <c r="N243" s="186">
        <v>6.0591371788657297E-2</v>
      </c>
      <c r="O243" s="185" t="s">
        <v>11</v>
      </c>
      <c r="P243" s="188"/>
      <c r="Q243" s="187">
        <v>924</v>
      </c>
      <c r="R243" s="186">
        <v>18.662142510906445</v>
      </c>
      <c r="S243" s="185" t="s">
        <v>11</v>
      </c>
      <c r="T243" s="177"/>
    </row>
    <row r="244" spans="2:20" s="176" customFormat="1" x14ac:dyDescent="0.2">
      <c r="B244" s="190" t="s">
        <v>1017</v>
      </c>
      <c r="C244" s="191" t="s">
        <v>329</v>
      </c>
      <c r="D244" s="472" t="str">
        <f>VLOOKUP(C244,'201617'!$B$26:$C$351,2,0)</f>
        <v>SW</v>
      </c>
      <c r="E244" s="188">
        <v>49.448</v>
      </c>
      <c r="F244" s="188"/>
      <c r="G244" s="187">
        <v>226</v>
      </c>
      <c r="H244" s="187">
        <v>243</v>
      </c>
      <c r="I244" s="187">
        <v>469</v>
      </c>
      <c r="J244" s="186">
        <v>9.4847112117780288</v>
      </c>
      <c r="K244" s="185" t="s">
        <v>11</v>
      </c>
      <c r="L244" s="185"/>
      <c r="M244" s="187">
        <v>14</v>
      </c>
      <c r="N244" s="186">
        <v>0.28312570781426954</v>
      </c>
      <c r="O244" s="185" t="s">
        <v>11</v>
      </c>
      <c r="P244" s="188"/>
      <c r="Q244" s="187">
        <v>483</v>
      </c>
      <c r="R244" s="186">
        <v>9.7678369195922983</v>
      </c>
      <c r="S244" s="185" t="s">
        <v>11</v>
      </c>
      <c r="T244" s="177"/>
    </row>
    <row r="245" spans="2:20" s="176" customFormat="1" x14ac:dyDescent="0.2">
      <c r="B245" s="190" t="s">
        <v>740</v>
      </c>
      <c r="C245" s="189" t="s">
        <v>52</v>
      </c>
      <c r="D245" s="473" t="str">
        <f>VLOOKUP(C245,'201617'!$B$26:$C$351,2,0)</f>
        <v>NW</v>
      </c>
      <c r="E245" s="188">
        <v>118.251</v>
      </c>
      <c r="F245" s="188"/>
      <c r="G245" s="187">
        <v>41</v>
      </c>
      <c r="H245" s="187">
        <v>253</v>
      </c>
      <c r="I245" s="187">
        <v>294</v>
      </c>
      <c r="J245" s="186">
        <v>2.4862369028591722</v>
      </c>
      <c r="K245" s="185" t="s">
        <v>11</v>
      </c>
      <c r="L245" s="185"/>
      <c r="M245" s="187">
        <v>19</v>
      </c>
      <c r="N245" s="186">
        <v>0.16067517399430026</v>
      </c>
      <c r="O245" s="185" t="s">
        <v>11</v>
      </c>
      <c r="P245" s="188"/>
      <c r="Q245" s="187">
        <v>313</v>
      </c>
      <c r="R245" s="186">
        <v>2.6469120768534724</v>
      </c>
      <c r="S245" s="185" t="s">
        <v>11</v>
      </c>
      <c r="T245" s="177"/>
    </row>
    <row r="246" spans="2:20" s="176" customFormat="1" x14ac:dyDescent="0.2">
      <c r="B246" s="190" t="s">
        <v>770</v>
      </c>
      <c r="C246" s="191" t="s">
        <v>82</v>
      </c>
      <c r="D246" s="472" t="str">
        <f>VLOOKUP(C246,'201617'!$B$26:$C$351,2,0)</f>
        <v>YH</v>
      </c>
      <c r="E246" s="188">
        <v>35.052</v>
      </c>
      <c r="F246" s="188"/>
      <c r="G246" s="187">
        <v>62</v>
      </c>
      <c r="H246" s="187">
        <v>71</v>
      </c>
      <c r="I246" s="187">
        <v>133</v>
      </c>
      <c r="J246" s="186">
        <v>3.7943626611890906</v>
      </c>
      <c r="K246" s="185" t="s">
        <v>11</v>
      </c>
      <c r="L246" s="185"/>
      <c r="M246" s="187">
        <v>8</v>
      </c>
      <c r="N246" s="186">
        <v>0.22823234052265207</v>
      </c>
      <c r="O246" s="185" t="s">
        <v>11</v>
      </c>
      <c r="P246" s="188"/>
      <c r="Q246" s="187">
        <v>141</v>
      </c>
      <c r="R246" s="186">
        <v>4.0225950017117427</v>
      </c>
      <c r="S246" s="185" t="s">
        <v>11</v>
      </c>
      <c r="T246" s="177"/>
    </row>
    <row r="247" spans="2:20" s="176" customFormat="1" x14ac:dyDescent="0.2">
      <c r="B247" s="197" t="s">
        <v>971</v>
      </c>
      <c r="C247" s="203" t="s">
        <v>282</v>
      </c>
      <c r="D247" s="475" t="str">
        <f>VLOOKUP(C247,'201617'!$B$26:$C$351,2,0)</f>
        <v>SE</v>
      </c>
      <c r="E247" s="195">
        <v>47.643999999999998</v>
      </c>
      <c r="F247" s="195"/>
      <c r="G247" s="194">
        <v>146</v>
      </c>
      <c r="H247" s="194">
        <v>218</v>
      </c>
      <c r="I247" s="194">
        <v>364</v>
      </c>
      <c r="J247" s="193">
        <v>7.6399966417597183</v>
      </c>
      <c r="K247" s="192">
        <v>3</v>
      </c>
      <c r="L247" s="192"/>
      <c r="M247" s="194">
        <v>11</v>
      </c>
      <c r="N247" s="193">
        <v>0.23087901939383765</v>
      </c>
      <c r="O247" s="192">
        <v>3</v>
      </c>
      <c r="P247" s="195"/>
      <c r="Q247" s="194">
        <v>375</v>
      </c>
      <c r="R247" s="193">
        <v>7.8708756611535557</v>
      </c>
      <c r="S247" s="192">
        <v>3</v>
      </c>
      <c r="T247" s="177"/>
    </row>
    <row r="248" spans="2:20" s="176" customFormat="1" x14ac:dyDescent="0.2">
      <c r="B248" s="190" t="s">
        <v>771</v>
      </c>
      <c r="C248" s="189" t="s">
        <v>83</v>
      </c>
      <c r="D248" s="473" t="str">
        <f>VLOOKUP(C248,'201617'!$B$26:$C$351,2,0)</f>
        <v>YH</v>
      </c>
      <c r="E248" s="188">
        <v>231.67699999999999</v>
      </c>
      <c r="F248" s="188"/>
      <c r="G248" s="187">
        <v>458</v>
      </c>
      <c r="H248" s="187">
        <v>203</v>
      </c>
      <c r="I248" s="187">
        <v>661</v>
      </c>
      <c r="J248" s="186">
        <v>2.8531101490437116</v>
      </c>
      <c r="K248" s="185" t="s">
        <v>11</v>
      </c>
      <c r="L248" s="185"/>
      <c r="M248" s="187">
        <v>229</v>
      </c>
      <c r="N248" s="186">
        <v>0.98844511971408477</v>
      </c>
      <c r="O248" s="185" t="s">
        <v>11</v>
      </c>
      <c r="P248" s="188"/>
      <c r="Q248" s="187">
        <v>890</v>
      </c>
      <c r="R248" s="186">
        <v>3.8415552687577965</v>
      </c>
      <c r="S248" s="185" t="s">
        <v>11</v>
      </c>
      <c r="T248" s="177"/>
    </row>
    <row r="249" spans="2:20" s="176" customFormat="1" x14ac:dyDescent="0.2">
      <c r="B249" s="190" t="s">
        <v>972</v>
      </c>
      <c r="C249" s="191" t="s">
        <v>283</v>
      </c>
      <c r="D249" s="472" t="str">
        <f>VLOOKUP(C249,'201617'!$B$26:$C$351,2,0)</f>
        <v>SE</v>
      </c>
      <c r="E249" s="188">
        <v>47.741</v>
      </c>
      <c r="F249" s="188"/>
      <c r="G249" s="187">
        <v>45</v>
      </c>
      <c r="H249" s="187">
        <v>318</v>
      </c>
      <c r="I249" s="187">
        <v>363</v>
      </c>
      <c r="J249" s="186">
        <v>7.6035273664146121</v>
      </c>
      <c r="K249" s="185" t="s">
        <v>11</v>
      </c>
      <c r="L249" s="185"/>
      <c r="M249" s="187">
        <v>47</v>
      </c>
      <c r="N249" s="186">
        <v>0.98447874992145112</v>
      </c>
      <c r="O249" s="185" t="s">
        <v>11</v>
      </c>
      <c r="P249" s="188"/>
      <c r="Q249" s="187">
        <v>410</v>
      </c>
      <c r="R249" s="186">
        <v>8.5880061163360626</v>
      </c>
      <c r="S249" s="185" t="s">
        <v>11</v>
      </c>
      <c r="T249" s="177"/>
    </row>
    <row r="250" spans="2:20" s="176" customFormat="1" x14ac:dyDescent="0.2">
      <c r="B250" s="190" t="s">
        <v>831</v>
      </c>
      <c r="C250" s="191" t="s">
        <v>143</v>
      </c>
      <c r="D250" s="472" t="str">
        <f>VLOOKUP(C250,'201617'!$B$26:$C$351,2,0)</f>
        <v>WM</v>
      </c>
      <c r="E250" s="188">
        <v>131.066</v>
      </c>
      <c r="F250" s="188"/>
      <c r="G250" s="187">
        <v>444</v>
      </c>
      <c r="H250" s="187">
        <v>553</v>
      </c>
      <c r="I250" s="187">
        <v>997</v>
      </c>
      <c r="J250" s="186">
        <v>7.6068545618238135</v>
      </c>
      <c r="K250" s="185" t="s">
        <v>11</v>
      </c>
      <c r="L250" s="188"/>
      <c r="M250" s="187">
        <v>30</v>
      </c>
      <c r="N250" s="186">
        <v>0.22889231379610273</v>
      </c>
      <c r="O250" s="185" t="s">
        <v>11</v>
      </c>
      <c r="P250" s="188"/>
      <c r="Q250" s="187">
        <v>1027</v>
      </c>
      <c r="R250" s="186">
        <v>7.8357468756199165</v>
      </c>
      <c r="S250" s="185" t="s">
        <v>11</v>
      </c>
      <c r="T250" s="177"/>
    </row>
    <row r="251" spans="2:20" s="176" customFormat="1" x14ac:dyDescent="0.2">
      <c r="B251" s="190" t="s">
        <v>973</v>
      </c>
      <c r="C251" s="191" t="s">
        <v>284</v>
      </c>
      <c r="D251" s="472" t="str">
        <f>VLOOKUP(C251,'201617'!$B$26:$C$351,2,0)</f>
        <v>SE</v>
      </c>
      <c r="E251" s="188">
        <v>51.872</v>
      </c>
      <c r="F251" s="188"/>
      <c r="G251" s="187">
        <v>182</v>
      </c>
      <c r="H251" s="187">
        <v>143</v>
      </c>
      <c r="I251" s="187">
        <v>325</v>
      </c>
      <c r="J251" s="186">
        <v>6.2654225786551514</v>
      </c>
      <c r="K251" s="185" t="s">
        <v>11</v>
      </c>
      <c r="L251" s="188"/>
      <c r="M251" s="187">
        <v>3</v>
      </c>
      <c r="N251" s="186">
        <v>5.7834669956816777E-2</v>
      </c>
      <c r="O251" s="185" t="s">
        <v>11</v>
      </c>
      <c r="P251" s="188"/>
      <c r="Q251" s="187">
        <v>328</v>
      </c>
      <c r="R251" s="186">
        <v>6.3232572486119683</v>
      </c>
      <c r="S251" s="185" t="s">
        <v>11</v>
      </c>
      <c r="T251" s="177"/>
    </row>
    <row r="252" spans="2:20" s="176" customFormat="1" x14ac:dyDescent="0.2">
      <c r="B252" s="190" t="s">
        <v>832</v>
      </c>
      <c r="C252" s="191" t="s">
        <v>144</v>
      </c>
      <c r="D252" s="472" t="str">
        <f>VLOOKUP(C252,'201617'!$B$26:$C$351,2,0)</f>
        <v>WM</v>
      </c>
      <c r="E252" s="188">
        <v>86.721999999999994</v>
      </c>
      <c r="F252" s="188"/>
      <c r="G252" s="187">
        <v>141</v>
      </c>
      <c r="H252" s="187">
        <v>109</v>
      </c>
      <c r="I252" s="187">
        <v>250</v>
      </c>
      <c r="J252" s="186">
        <v>2.8827748437536038</v>
      </c>
      <c r="K252" s="185" t="s">
        <v>11</v>
      </c>
      <c r="L252" s="185"/>
      <c r="M252" s="187">
        <v>31</v>
      </c>
      <c r="N252" s="186">
        <v>0.35746408062544688</v>
      </c>
      <c r="O252" s="185" t="s">
        <v>11</v>
      </c>
      <c r="P252" s="188"/>
      <c r="Q252" s="187">
        <v>281</v>
      </c>
      <c r="R252" s="186">
        <v>3.2402389243790504</v>
      </c>
      <c r="S252" s="185" t="s">
        <v>11</v>
      </c>
      <c r="T252" s="177"/>
    </row>
    <row r="253" spans="2:20" s="176" customFormat="1" x14ac:dyDescent="0.2">
      <c r="B253" s="197" t="s">
        <v>974</v>
      </c>
      <c r="C253" s="203" t="s">
        <v>285</v>
      </c>
      <c r="D253" s="475" t="str">
        <f>VLOOKUP(C253,'201617'!$B$26:$C$351,2,0)</f>
        <v>SE</v>
      </c>
      <c r="E253" s="195">
        <v>26.896999999999998</v>
      </c>
      <c r="F253" s="195"/>
      <c r="G253" s="194">
        <v>102</v>
      </c>
      <c r="H253" s="194">
        <v>85</v>
      </c>
      <c r="I253" s="194">
        <v>187</v>
      </c>
      <c r="J253" s="193">
        <v>6.9524482284269622</v>
      </c>
      <c r="K253" s="192">
        <v>3</v>
      </c>
      <c r="L253" s="192"/>
      <c r="M253" s="194">
        <v>31</v>
      </c>
      <c r="N253" s="193">
        <v>1.1525448934825446</v>
      </c>
      <c r="O253" s="192">
        <v>3</v>
      </c>
      <c r="P253" s="195"/>
      <c r="Q253" s="194">
        <v>218</v>
      </c>
      <c r="R253" s="193">
        <v>8.1049931219095068</v>
      </c>
      <c r="S253" s="192">
        <v>3</v>
      </c>
      <c r="T253" s="177"/>
    </row>
    <row r="254" spans="2:20" s="176" customFormat="1" x14ac:dyDescent="0.2">
      <c r="B254" s="190" t="s">
        <v>880</v>
      </c>
      <c r="C254" s="189" t="s">
        <v>191</v>
      </c>
      <c r="D254" s="473" t="str">
        <f>VLOOKUP(C254,'201617'!$B$26:$C$351,2,0)</f>
        <v>EE</v>
      </c>
      <c r="E254" s="188">
        <v>61.496000000000002</v>
      </c>
      <c r="F254" s="188"/>
      <c r="G254" s="187">
        <v>5</v>
      </c>
      <c r="H254" s="187">
        <v>119</v>
      </c>
      <c r="I254" s="187">
        <v>124</v>
      </c>
      <c r="J254" s="186">
        <v>2.0163913100039026</v>
      </c>
      <c r="K254" s="185" t="s">
        <v>11</v>
      </c>
      <c r="L254" s="185"/>
      <c r="M254" s="187">
        <v>7</v>
      </c>
      <c r="N254" s="186">
        <v>0.1138285416937687</v>
      </c>
      <c r="O254" s="185" t="s">
        <v>11</v>
      </c>
      <c r="P254" s="188"/>
      <c r="Q254" s="187">
        <v>131</v>
      </c>
      <c r="R254" s="186">
        <v>2.1302198516976714</v>
      </c>
      <c r="S254" s="185" t="s">
        <v>11</v>
      </c>
      <c r="T254" s="177"/>
    </row>
    <row r="255" spans="2:20" s="176" customFormat="1" x14ac:dyDescent="0.2">
      <c r="B255" s="190" t="s">
        <v>809</v>
      </c>
      <c r="C255" s="191" t="s">
        <v>121</v>
      </c>
      <c r="D255" s="472" t="str">
        <f>VLOOKUP(C255,'201617'!$B$26:$C$351,2,0)</f>
        <v>EM</v>
      </c>
      <c r="E255" s="188">
        <v>39.698999999999998</v>
      </c>
      <c r="F255" s="188"/>
      <c r="G255" s="187">
        <v>14</v>
      </c>
      <c r="H255" s="187">
        <v>8</v>
      </c>
      <c r="I255" s="187">
        <v>22</v>
      </c>
      <c r="J255" s="186">
        <v>0.55417013022998063</v>
      </c>
      <c r="K255" s="185" t="s">
        <v>11</v>
      </c>
      <c r="L255" s="185"/>
      <c r="M255" s="187">
        <v>4</v>
      </c>
      <c r="N255" s="186">
        <v>0.10075820549636011</v>
      </c>
      <c r="O255" s="185" t="s">
        <v>11</v>
      </c>
      <c r="P255" s="188"/>
      <c r="Q255" s="187">
        <v>26</v>
      </c>
      <c r="R255" s="186">
        <v>0.65492833572634079</v>
      </c>
      <c r="S255" s="185" t="s">
        <v>11</v>
      </c>
      <c r="T255" s="177"/>
    </row>
    <row r="256" spans="2:20" s="176" customFormat="1" x14ac:dyDescent="0.2">
      <c r="B256" s="190" t="s">
        <v>1018</v>
      </c>
      <c r="C256" s="191" t="s">
        <v>330</v>
      </c>
      <c r="D256" s="472" t="str">
        <f>VLOOKUP(C256,'201617'!$B$26:$C$351,2,0)</f>
        <v>SW</v>
      </c>
      <c r="E256" s="188">
        <v>109.01600000000001</v>
      </c>
      <c r="F256" s="188"/>
      <c r="G256" s="187">
        <v>78</v>
      </c>
      <c r="H256" s="187">
        <v>126</v>
      </c>
      <c r="I256" s="187">
        <v>204</v>
      </c>
      <c r="J256" s="186">
        <v>1.8712849489983121</v>
      </c>
      <c r="K256" s="185" t="s">
        <v>11</v>
      </c>
      <c r="L256" s="188"/>
      <c r="M256" s="187">
        <v>3</v>
      </c>
      <c r="N256" s="186">
        <v>2.7518896308798706E-2</v>
      </c>
      <c r="O256" s="185" t="s">
        <v>11</v>
      </c>
      <c r="P256" s="188"/>
      <c r="Q256" s="187">
        <v>207</v>
      </c>
      <c r="R256" s="186">
        <v>1.8988038453071108</v>
      </c>
      <c r="S256" s="185" t="s">
        <v>11</v>
      </c>
      <c r="T256" s="177"/>
    </row>
    <row r="257" spans="2:20" s="176" customFormat="1" x14ac:dyDescent="0.2">
      <c r="B257" s="190" t="s">
        <v>1019</v>
      </c>
      <c r="C257" s="191" t="s">
        <v>331</v>
      </c>
      <c r="D257" s="472" t="str">
        <f>VLOOKUP(C257,'201617'!$B$26:$C$351,2,0)</f>
        <v>SW</v>
      </c>
      <c r="E257" s="188">
        <v>37.231000000000002</v>
      </c>
      <c r="F257" s="188"/>
      <c r="G257" s="187">
        <v>87</v>
      </c>
      <c r="H257" s="187">
        <v>227</v>
      </c>
      <c r="I257" s="187">
        <v>314</v>
      </c>
      <c r="J257" s="186">
        <v>8.4338320217023437</v>
      </c>
      <c r="K257" s="185" t="s">
        <v>11</v>
      </c>
      <c r="L257" s="185"/>
      <c r="M257" s="187">
        <v>2</v>
      </c>
      <c r="N257" s="186">
        <v>5.3718675297467162E-2</v>
      </c>
      <c r="O257" s="185" t="s">
        <v>11</v>
      </c>
      <c r="P257" s="188"/>
      <c r="Q257" s="187">
        <v>316</v>
      </c>
      <c r="R257" s="186">
        <v>8.4875506969998114</v>
      </c>
      <c r="S257" s="185" t="s">
        <v>11</v>
      </c>
      <c r="T257" s="177"/>
    </row>
    <row r="258" spans="2:20" s="176" customFormat="1" x14ac:dyDescent="0.2">
      <c r="B258" s="190" t="s">
        <v>810</v>
      </c>
      <c r="C258" s="191" t="s">
        <v>122</v>
      </c>
      <c r="D258" s="472" t="str">
        <f>VLOOKUP(C258,'201617'!$B$26:$C$351,2,0)</f>
        <v>EM</v>
      </c>
      <c r="E258" s="188">
        <v>37.840000000000003</v>
      </c>
      <c r="F258" s="188"/>
      <c r="G258" s="187">
        <v>476</v>
      </c>
      <c r="H258" s="187">
        <v>161</v>
      </c>
      <c r="I258" s="187">
        <v>637</v>
      </c>
      <c r="J258" s="186">
        <v>16.834038054968286</v>
      </c>
      <c r="K258" s="185" t="s">
        <v>11</v>
      </c>
      <c r="L258" s="185"/>
      <c r="M258" s="187">
        <v>6</v>
      </c>
      <c r="N258" s="186">
        <v>0.15856236786469344</v>
      </c>
      <c r="O258" s="185" t="s">
        <v>11</v>
      </c>
      <c r="P258" s="188"/>
      <c r="Q258" s="187">
        <v>643</v>
      </c>
      <c r="R258" s="186">
        <v>16.992600422832979</v>
      </c>
      <c r="S258" s="185" t="s">
        <v>11</v>
      </c>
      <c r="T258" s="177"/>
    </row>
    <row r="259" spans="2:20" s="176" customFormat="1" x14ac:dyDescent="0.2">
      <c r="B259" s="190" t="s">
        <v>811</v>
      </c>
      <c r="C259" s="191" t="s">
        <v>123</v>
      </c>
      <c r="D259" s="472" t="str">
        <f>VLOOKUP(C259,'201617'!$B$26:$C$351,2,0)</f>
        <v>EM</v>
      </c>
      <c r="E259" s="188">
        <v>58.19</v>
      </c>
      <c r="F259" s="188"/>
      <c r="G259" s="187">
        <v>171</v>
      </c>
      <c r="H259" s="187">
        <v>189</v>
      </c>
      <c r="I259" s="187">
        <v>360</v>
      </c>
      <c r="J259" s="186">
        <v>6.186630005155525</v>
      </c>
      <c r="K259" s="185" t="s">
        <v>11</v>
      </c>
      <c r="L259" s="185"/>
      <c r="M259" s="187">
        <v>15</v>
      </c>
      <c r="N259" s="186">
        <v>0.25777625021481354</v>
      </c>
      <c r="O259" s="185" t="s">
        <v>11</v>
      </c>
      <c r="P259" s="188"/>
      <c r="Q259" s="187">
        <v>375</v>
      </c>
      <c r="R259" s="186">
        <v>6.444406255370339</v>
      </c>
      <c r="S259" s="185" t="s">
        <v>11</v>
      </c>
      <c r="T259" s="177"/>
    </row>
    <row r="260" spans="2:20" s="176" customFormat="1" x14ac:dyDescent="0.2">
      <c r="B260" s="190" t="s">
        <v>741</v>
      </c>
      <c r="C260" s="191" t="s">
        <v>53</v>
      </c>
      <c r="D260" s="472" t="str">
        <f>VLOOKUP(C260,'201617'!$B$26:$C$351,2,0)</f>
        <v>NW</v>
      </c>
      <c r="E260" s="188">
        <v>46.762999999999998</v>
      </c>
      <c r="F260" s="188"/>
      <c r="G260" s="187">
        <v>7</v>
      </c>
      <c r="H260" s="187">
        <v>8</v>
      </c>
      <c r="I260" s="187">
        <v>15</v>
      </c>
      <c r="J260" s="186">
        <v>0.32076641789448923</v>
      </c>
      <c r="K260" s="185" t="s">
        <v>11</v>
      </c>
      <c r="L260" s="185"/>
      <c r="M260" s="187">
        <v>46</v>
      </c>
      <c r="N260" s="186">
        <v>0.98368368154310037</v>
      </c>
      <c r="O260" s="185" t="s">
        <v>11</v>
      </c>
      <c r="P260" s="188"/>
      <c r="Q260" s="187">
        <v>61</v>
      </c>
      <c r="R260" s="186">
        <v>1.3044500994375896</v>
      </c>
      <c r="S260" s="185" t="s">
        <v>11</v>
      </c>
      <c r="T260" s="177"/>
    </row>
    <row r="261" spans="2:20" s="176" customFormat="1" x14ac:dyDescent="0.2">
      <c r="B261" s="190" t="s">
        <v>881</v>
      </c>
      <c r="C261" s="191" t="s">
        <v>192</v>
      </c>
      <c r="D261" s="472" t="str">
        <f>VLOOKUP(C261,'201617'!$B$26:$C$351,2,0)</f>
        <v>EE</v>
      </c>
      <c r="E261" s="188">
        <v>53.59</v>
      </c>
      <c r="F261" s="188"/>
      <c r="G261" s="187">
        <v>58</v>
      </c>
      <c r="H261" s="187">
        <v>176</v>
      </c>
      <c r="I261" s="187">
        <v>234</v>
      </c>
      <c r="J261" s="186">
        <v>4.3664862847546182</v>
      </c>
      <c r="K261" s="185" t="s">
        <v>11</v>
      </c>
      <c r="L261" s="185"/>
      <c r="M261" s="187">
        <v>16</v>
      </c>
      <c r="N261" s="186">
        <v>0.29856316476954653</v>
      </c>
      <c r="O261" s="185" t="s">
        <v>11</v>
      </c>
      <c r="P261" s="188"/>
      <c r="Q261" s="187">
        <v>250</v>
      </c>
      <c r="R261" s="186">
        <v>4.6650494495241643</v>
      </c>
      <c r="S261" s="185" t="s">
        <v>11</v>
      </c>
      <c r="T261" s="177"/>
    </row>
    <row r="262" spans="2:20" s="176" customFormat="1" x14ac:dyDescent="0.2">
      <c r="B262" s="190" t="s">
        <v>812</v>
      </c>
      <c r="C262" s="191" t="s">
        <v>124</v>
      </c>
      <c r="D262" s="472" t="str">
        <f>VLOOKUP(C262,'201617'!$B$26:$C$351,2,0)</f>
        <v>EM</v>
      </c>
      <c r="E262" s="188">
        <v>35.22</v>
      </c>
      <c r="F262" s="188"/>
      <c r="G262" s="187">
        <v>136</v>
      </c>
      <c r="H262" s="187">
        <v>137</v>
      </c>
      <c r="I262" s="187">
        <v>273</v>
      </c>
      <c r="J262" s="186">
        <v>7.7512776831345827</v>
      </c>
      <c r="K262" s="185" t="s">
        <v>11</v>
      </c>
      <c r="L262" s="185"/>
      <c r="M262" s="187">
        <v>3</v>
      </c>
      <c r="N262" s="186">
        <v>8.5178875638841564E-2</v>
      </c>
      <c r="O262" s="185" t="s">
        <v>11</v>
      </c>
      <c r="P262" s="188"/>
      <c r="Q262" s="187">
        <v>276</v>
      </c>
      <c r="R262" s="186">
        <v>7.8364565587734241</v>
      </c>
      <c r="S262" s="185" t="s">
        <v>11</v>
      </c>
      <c r="T262" s="177"/>
    </row>
    <row r="263" spans="2:20" s="176" customFormat="1" x14ac:dyDescent="0.2">
      <c r="B263" s="190" t="s">
        <v>975</v>
      </c>
      <c r="C263" s="191" t="s">
        <v>286</v>
      </c>
      <c r="D263" s="472" t="str">
        <f>VLOOKUP(C263,'201617'!$B$26:$C$351,2,0)</f>
        <v>SE</v>
      </c>
      <c r="E263" s="188">
        <v>54.747999999999998</v>
      </c>
      <c r="F263" s="188"/>
      <c r="G263" s="187">
        <v>39</v>
      </c>
      <c r="H263" s="187">
        <v>268</v>
      </c>
      <c r="I263" s="187">
        <v>307</v>
      </c>
      <c r="J263" s="186">
        <v>5.6075107766493755</v>
      </c>
      <c r="K263" s="185" t="s">
        <v>11</v>
      </c>
      <c r="L263" s="185"/>
      <c r="M263" s="187">
        <v>5</v>
      </c>
      <c r="N263" s="186">
        <v>9.1327537078980059E-2</v>
      </c>
      <c r="O263" s="185" t="s">
        <v>11</v>
      </c>
      <c r="P263" s="188"/>
      <c r="Q263" s="187">
        <v>312</v>
      </c>
      <c r="R263" s="186">
        <v>5.6988383137283556</v>
      </c>
      <c r="S263" s="185" t="s">
        <v>11</v>
      </c>
      <c r="T263" s="177"/>
    </row>
    <row r="264" spans="2:20" s="176" customFormat="1" x14ac:dyDescent="0.2">
      <c r="B264" s="190" t="s">
        <v>742</v>
      </c>
      <c r="C264" s="191" t="s">
        <v>54</v>
      </c>
      <c r="D264" s="472" t="str">
        <f>VLOOKUP(C264,'201617'!$B$26:$C$351,2,0)</f>
        <v>NW</v>
      </c>
      <c r="E264" s="188">
        <v>46.569000000000003</v>
      </c>
      <c r="F264" s="188"/>
      <c r="G264" s="187">
        <v>140</v>
      </c>
      <c r="H264" s="187">
        <v>142</v>
      </c>
      <c r="I264" s="187">
        <v>282</v>
      </c>
      <c r="J264" s="186">
        <v>6.0555305031243956</v>
      </c>
      <c r="K264" s="185" t="s">
        <v>11</v>
      </c>
      <c r="L264" s="185"/>
      <c r="M264" s="187">
        <v>0</v>
      </c>
      <c r="N264" s="186">
        <v>0</v>
      </c>
      <c r="O264" s="185" t="s">
        <v>11</v>
      </c>
      <c r="P264" s="188"/>
      <c r="Q264" s="187">
        <v>282</v>
      </c>
      <c r="R264" s="186">
        <v>6.0555305031243956</v>
      </c>
      <c r="S264" s="185" t="s">
        <v>11</v>
      </c>
      <c r="T264" s="177"/>
    </row>
    <row r="265" spans="2:20" s="176" customFormat="1" x14ac:dyDescent="0.2">
      <c r="B265" s="190" t="s">
        <v>1020</v>
      </c>
      <c r="C265" s="191" t="s">
        <v>332</v>
      </c>
      <c r="D265" s="472" t="str">
        <f>VLOOKUP(C265,'201617'!$B$26:$C$351,2,0)</f>
        <v>SW</v>
      </c>
      <c r="E265" s="188">
        <v>70.504000000000005</v>
      </c>
      <c r="F265" s="188"/>
      <c r="G265" s="187">
        <v>91</v>
      </c>
      <c r="H265" s="187">
        <v>162</v>
      </c>
      <c r="I265" s="187">
        <v>253</v>
      </c>
      <c r="J265" s="186">
        <v>3.588448882332917</v>
      </c>
      <c r="K265" s="185" t="s">
        <v>11</v>
      </c>
      <c r="L265" s="185"/>
      <c r="M265" s="187">
        <v>7</v>
      </c>
      <c r="N265" s="186">
        <v>9.9285146942017469E-2</v>
      </c>
      <c r="O265" s="185" t="s">
        <v>11</v>
      </c>
      <c r="P265" s="188"/>
      <c r="Q265" s="187">
        <v>260</v>
      </c>
      <c r="R265" s="186">
        <v>3.6877340292749343</v>
      </c>
      <c r="S265" s="185" t="s">
        <v>11</v>
      </c>
      <c r="T265" s="177"/>
    </row>
    <row r="266" spans="2:20" s="176" customFormat="1" x14ac:dyDescent="0.2">
      <c r="B266" s="190" t="s">
        <v>833</v>
      </c>
      <c r="C266" s="191" t="s">
        <v>145</v>
      </c>
      <c r="D266" s="472" t="str">
        <f>VLOOKUP(C266,'201617'!$B$26:$C$351,2,0)</f>
        <v>WM</v>
      </c>
      <c r="E266" s="188">
        <v>44.804000000000002</v>
      </c>
      <c r="F266" s="188"/>
      <c r="G266" s="187">
        <v>29</v>
      </c>
      <c r="H266" s="187">
        <v>38</v>
      </c>
      <c r="I266" s="187">
        <v>67</v>
      </c>
      <c r="J266" s="186">
        <v>1.4954021962324793</v>
      </c>
      <c r="K266" s="185" t="s">
        <v>11</v>
      </c>
      <c r="L266" s="185"/>
      <c r="M266" s="187">
        <v>11</v>
      </c>
      <c r="N266" s="186">
        <v>0.24551379341130256</v>
      </c>
      <c r="O266" s="185" t="s">
        <v>11</v>
      </c>
      <c r="P266" s="188"/>
      <c r="Q266" s="187">
        <v>78</v>
      </c>
      <c r="R266" s="186">
        <v>1.7409159896437818</v>
      </c>
      <c r="S266" s="185" t="s">
        <v>11</v>
      </c>
      <c r="T266" s="177"/>
    </row>
    <row r="267" spans="2:20" s="176" customFormat="1" x14ac:dyDescent="0.2">
      <c r="B267" s="190" t="s">
        <v>709</v>
      </c>
      <c r="C267" s="191" t="s">
        <v>21</v>
      </c>
      <c r="D267" s="472" t="str">
        <f>VLOOKUP(C267,'201617'!$B$26:$C$351,2,0)</f>
        <v>NE</v>
      </c>
      <c r="E267" s="188">
        <v>67.721000000000004</v>
      </c>
      <c r="F267" s="188"/>
      <c r="G267" s="187">
        <v>556</v>
      </c>
      <c r="H267" s="187">
        <v>556</v>
      </c>
      <c r="I267" s="187">
        <v>1112</v>
      </c>
      <c r="J267" s="186">
        <v>16.420312753798672</v>
      </c>
      <c r="K267" s="185" t="s">
        <v>11</v>
      </c>
      <c r="L267" s="185"/>
      <c r="M267" s="187">
        <v>325</v>
      </c>
      <c r="N267" s="186">
        <v>4.7991021987271303</v>
      </c>
      <c r="O267" s="185" t="s">
        <v>11</v>
      </c>
      <c r="P267" s="188"/>
      <c r="Q267" s="187">
        <v>1437</v>
      </c>
      <c r="R267" s="186">
        <v>21.219414952525803</v>
      </c>
      <c r="S267" s="185" t="s">
        <v>11</v>
      </c>
      <c r="T267" s="177"/>
    </row>
    <row r="268" spans="2:20" s="176" customFormat="1" x14ac:dyDescent="0.2">
      <c r="B268" s="190" t="s">
        <v>976</v>
      </c>
      <c r="C268" s="191" t="s">
        <v>287</v>
      </c>
      <c r="D268" s="472" t="str">
        <f>VLOOKUP(C268,'201617'!$B$26:$C$351,2,0)</f>
        <v>SE</v>
      </c>
      <c r="E268" s="188">
        <v>98.751000000000005</v>
      </c>
      <c r="F268" s="188"/>
      <c r="G268" s="187">
        <v>739</v>
      </c>
      <c r="H268" s="187">
        <v>744</v>
      </c>
      <c r="I268" s="187">
        <v>1483</v>
      </c>
      <c r="J268" s="186">
        <v>15.017569442334761</v>
      </c>
      <c r="K268" s="185" t="s">
        <v>11</v>
      </c>
      <c r="L268" s="188"/>
      <c r="M268" s="187">
        <v>0</v>
      </c>
      <c r="N268" s="186">
        <v>0</v>
      </c>
      <c r="O268" s="185" t="s">
        <v>11</v>
      </c>
      <c r="P268" s="188"/>
      <c r="Q268" s="187">
        <v>1483</v>
      </c>
      <c r="R268" s="186">
        <v>15.017569442334761</v>
      </c>
      <c r="S268" s="185" t="s">
        <v>11</v>
      </c>
      <c r="T268" s="177"/>
    </row>
    <row r="269" spans="2:20" s="176" customFormat="1" x14ac:dyDescent="0.2">
      <c r="B269" s="190" t="s">
        <v>882</v>
      </c>
      <c r="C269" s="191" t="s">
        <v>193</v>
      </c>
      <c r="D269" s="472" t="str">
        <f>VLOOKUP(C269,'201617'!$B$26:$C$351,2,0)</f>
        <v>EE</v>
      </c>
      <c r="E269" s="188">
        <v>75.403000000000006</v>
      </c>
      <c r="F269" s="188"/>
      <c r="G269" s="187">
        <v>73</v>
      </c>
      <c r="H269" s="187">
        <v>215</v>
      </c>
      <c r="I269" s="187">
        <v>288</v>
      </c>
      <c r="J269" s="186">
        <v>3.8194766786467378</v>
      </c>
      <c r="K269" s="185" t="s">
        <v>11</v>
      </c>
      <c r="L269" s="188"/>
      <c r="M269" s="187">
        <v>0</v>
      </c>
      <c r="N269" s="186">
        <v>0</v>
      </c>
      <c r="O269" s="185" t="s">
        <v>11</v>
      </c>
      <c r="P269" s="188"/>
      <c r="Q269" s="187">
        <v>288</v>
      </c>
      <c r="R269" s="186">
        <v>3.8194766786467378</v>
      </c>
      <c r="S269" s="185" t="s">
        <v>11</v>
      </c>
      <c r="T269" s="177"/>
    </row>
    <row r="270" spans="2:20" s="176" customFormat="1" x14ac:dyDescent="0.2">
      <c r="B270" s="190" t="s">
        <v>922</v>
      </c>
      <c r="C270" s="191" t="s">
        <v>233</v>
      </c>
      <c r="D270" s="472" t="str">
        <f>VLOOKUP(C270,'201617'!$B$26:$C$351,2,0)</f>
        <v>L</v>
      </c>
      <c r="E270" s="188">
        <v>124.209</v>
      </c>
      <c r="F270" s="188"/>
      <c r="G270" s="187">
        <v>1721</v>
      </c>
      <c r="H270" s="187">
        <v>436</v>
      </c>
      <c r="I270" s="187">
        <v>2157</v>
      </c>
      <c r="J270" s="186">
        <v>17.365891360529428</v>
      </c>
      <c r="K270" s="185" t="s">
        <v>11</v>
      </c>
      <c r="L270" s="185"/>
      <c r="M270" s="187">
        <v>145</v>
      </c>
      <c r="N270" s="186">
        <v>1.1673872263684595</v>
      </c>
      <c r="O270" s="185" t="s">
        <v>11</v>
      </c>
      <c r="P270" s="188"/>
      <c r="Q270" s="187">
        <v>2302</v>
      </c>
      <c r="R270" s="186">
        <v>18.53327858689789</v>
      </c>
      <c r="S270" s="185" t="s">
        <v>11</v>
      </c>
      <c r="T270" s="177"/>
    </row>
    <row r="271" spans="2:20" s="176" customFormat="1" x14ac:dyDescent="0.2">
      <c r="B271" s="190" t="s">
        <v>977</v>
      </c>
      <c r="C271" s="191" t="s">
        <v>288</v>
      </c>
      <c r="D271" s="472" t="str">
        <f>VLOOKUP(C271,'201617'!$B$26:$C$351,2,0)</f>
        <v>SE</v>
      </c>
      <c r="E271" s="188">
        <v>39.966000000000001</v>
      </c>
      <c r="F271" s="188"/>
      <c r="G271" s="187">
        <v>83</v>
      </c>
      <c r="H271" s="187">
        <v>96</v>
      </c>
      <c r="I271" s="187">
        <v>179</v>
      </c>
      <c r="J271" s="186">
        <v>4.4788069859380473</v>
      </c>
      <c r="K271" s="185" t="s">
        <v>11</v>
      </c>
      <c r="L271" s="185"/>
      <c r="M271" s="187">
        <v>103</v>
      </c>
      <c r="N271" s="186">
        <v>2.577190612020217</v>
      </c>
      <c r="O271" s="185" t="s">
        <v>11</v>
      </c>
      <c r="P271" s="188"/>
      <c r="Q271" s="187">
        <v>282</v>
      </c>
      <c r="R271" s="186">
        <v>7.0559975979582648</v>
      </c>
      <c r="S271" s="185" t="s">
        <v>11</v>
      </c>
      <c r="T271" s="177"/>
    </row>
    <row r="272" spans="2:20" s="176" customFormat="1" x14ac:dyDescent="0.2">
      <c r="B272" s="190" t="s">
        <v>1038</v>
      </c>
      <c r="C272" s="191" t="s">
        <v>194</v>
      </c>
      <c r="D272" s="472" t="str">
        <f>VLOOKUP(C272,'201617'!$B$26:$C$351,2,0)</f>
        <v>EE</v>
      </c>
      <c r="E272" s="188">
        <v>56.817</v>
      </c>
      <c r="F272" s="188"/>
      <c r="G272" s="187">
        <v>38</v>
      </c>
      <c r="H272" s="187">
        <v>118</v>
      </c>
      <c r="I272" s="187">
        <v>156</v>
      </c>
      <c r="J272" s="186">
        <v>2.745657109667881</v>
      </c>
      <c r="K272" s="185" t="s">
        <v>11</v>
      </c>
      <c r="L272" s="185"/>
      <c r="M272" s="187">
        <v>0</v>
      </c>
      <c r="N272" s="186">
        <v>0</v>
      </c>
      <c r="O272" s="185" t="s">
        <v>11</v>
      </c>
      <c r="P272" s="188"/>
      <c r="Q272" s="187">
        <v>156</v>
      </c>
      <c r="R272" s="186">
        <v>2.745657109667881</v>
      </c>
      <c r="S272" s="185" t="s">
        <v>11</v>
      </c>
      <c r="T272" s="177"/>
    </row>
    <row r="273" spans="2:20" s="176" customFormat="1" x14ac:dyDescent="0.2">
      <c r="B273" s="190" t="s">
        <v>884</v>
      </c>
      <c r="C273" s="191" t="s">
        <v>195</v>
      </c>
      <c r="D273" s="472" t="str">
        <f>VLOOKUP(C273,'201617'!$B$26:$C$351,2,0)</f>
        <v>EE</v>
      </c>
      <c r="E273" s="188">
        <v>46.348999999999997</v>
      </c>
      <c r="F273" s="188"/>
      <c r="G273" s="187">
        <v>37</v>
      </c>
      <c r="H273" s="187">
        <v>114</v>
      </c>
      <c r="I273" s="187">
        <v>151</v>
      </c>
      <c r="J273" s="186">
        <v>3.2578912166389786</v>
      </c>
      <c r="K273" s="185" t="s">
        <v>11</v>
      </c>
      <c r="L273" s="185"/>
      <c r="M273" s="187">
        <v>20</v>
      </c>
      <c r="N273" s="186">
        <v>0.43150877041575875</v>
      </c>
      <c r="O273" s="185" t="s">
        <v>11</v>
      </c>
      <c r="P273" s="188"/>
      <c r="Q273" s="187">
        <v>171</v>
      </c>
      <c r="R273" s="186">
        <v>3.6893999870547374</v>
      </c>
      <c r="S273" s="185" t="s">
        <v>11</v>
      </c>
      <c r="T273" s="177"/>
    </row>
    <row r="274" spans="2:20" s="176" customFormat="1" x14ac:dyDescent="0.2">
      <c r="B274" s="190" t="s">
        <v>743</v>
      </c>
      <c r="C274" s="191" t="s">
        <v>55</v>
      </c>
      <c r="D274" s="472" t="str">
        <f>VLOOKUP(C274,'201617'!$B$26:$C$351,2,0)</f>
        <v>NW</v>
      </c>
      <c r="E274" s="188">
        <v>76.117000000000004</v>
      </c>
      <c r="F274" s="188"/>
      <c r="G274" s="187">
        <v>118</v>
      </c>
      <c r="H274" s="187">
        <v>391</v>
      </c>
      <c r="I274" s="187">
        <v>509</v>
      </c>
      <c r="J274" s="186">
        <v>6.6870738468410469</v>
      </c>
      <c r="K274" s="185" t="s">
        <v>11</v>
      </c>
      <c r="L274" s="185"/>
      <c r="M274" s="187">
        <v>4</v>
      </c>
      <c r="N274" s="186">
        <v>5.2550678560636908E-2</v>
      </c>
      <c r="O274" s="185" t="s">
        <v>11</v>
      </c>
      <c r="P274" s="188"/>
      <c r="Q274" s="187">
        <v>513</v>
      </c>
      <c r="R274" s="186">
        <v>6.739624525401684</v>
      </c>
      <c r="S274" s="185" t="s">
        <v>11</v>
      </c>
      <c r="T274" s="177"/>
    </row>
    <row r="275" spans="2:20" s="176" customFormat="1" x14ac:dyDescent="0.2">
      <c r="B275" s="190" t="s">
        <v>834</v>
      </c>
      <c r="C275" s="191" t="s">
        <v>146</v>
      </c>
      <c r="D275" s="472" t="str">
        <f>VLOOKUP(C275,'201617'!$B$26:$C$351,2,0)</f>
        <v>WM</v>
      </c>
      <c r="E275" s="188">
        <v>56.11</v>
      </c>
      <c r="F275" s="188"/>
      <c r="G275" s="187">
        <v>158</v>
      </c>
      <c r="H275" s="187">
        <v>164</v>
      </c>
      <c r="I275" s="187">
        <v>322</v>
      </c>
      <c r="J275" s="186">
        <v>5.7387274995544466</v>
      </c>
      <c r="K275" s="185" t="s">
        <v>11</v>
      </c>
      <c r="L275" s="185"/>
      <c r="M275" s="187">
        <v>6</v>
      </c>
      <c r="N275" s="186">
        <v>0.10693281055070397</v>
      </c>
      <c r="O275" s="185" t="s">
        <v>11</v>
      </c>
      <c r="P275" s="188"/>
      <c r="Q275" s="187">
        <v>328</v>
      </c>
      <c r="R275" s="186">
        <v>5.845660310105151</v>
      </c>
      <c r="S275" s="185" t="s">
        <v>11</v>
      </c>
      <c r="T275" s="177"/>
    </row>
    <row r="276" spans="2:20" s="176" customFormat="1" x14ac:dyDescent="0.2">
      <c r="B276" s="190" t="s">
        <v>835</v>
      </c>
      <c r="C276" s="191" t="s">
        <v>147</v>
      </c>
      <c r="D276" s="472" t="str">
        <f>VLOOKUP(C276,'201617'!$B$26:$C$351,2,0)</f>
        <v>WM</v>
      </c>
      <c r="E276" s="188">
        <v>42.01</v>
      </c>
      <c r="F276" s="188"/>
      <c r="G276" s="187">
        <v>29</v>
      </c>
      <c r="H276" s="187">
        <v>40</v>
      </c>
      <c r="I276" s="187">
        <v>69</v>
      </c>
      <c r="J276" s="186">
        <v>1.6424660795048798</v>
      </c>
      <c r="K276" s="185" t="s">
        <v>11</v>
      </c>
      <c r="L276" s="185"/>
      <c r="M276" s="187">
        <v>2</v>
      </c>
      <c r="N276" s="186">
        <v>4.7607712449416806E-2</v>
      </c>
      <c r="O276" s="185" t="s">
        <v>11</v>
      </c>
      <c r="P276" s="188"/>
      <c r="Q276" s="187">
        <v>71</v>
      </c>
      <c r="R276" s="186">
        <v>1.6900737919542967</v>
      </c>
      <c r="S276" s="185" t="s">
        <v>11</v>
      </c>
      <c r="T276" s="177"/>
    </row>
    <row r="277" spans="2:20" s="176" customFormat="1" x14ac:dyDescent="0.2">
      <c r="B277" s="190" t="s">
        <v>885</v>
      </c>
      <c r="C277" s="191" t="s">
        <v>196</v>
      </c>
      <c r="D277" s="472" t="str">
        <f>VLOOKUP(C277,'201617'!$B$26:$C$351,2,0)</f>
        <v>EE</v>
      </c>
      <c r="E277" s="188">
        <v>35.201999999999998</v>
      </c>
      <c r="F277" s="188"/>
      <c r="G277" s="187">
        <v>157</v>
      </c>
      <c r="H277" s="187">
        <v>160</v>
      </c>
      <c r="I277" s="187">
        <v>317</v>
      </c>
      <c r="J277" s="186">
        <v>9.005170160786319</v>
      </c>
      <c r="K277" s="185" t="s">
        <v>11</v>
      </c>
      <c r="L277" s="185"/>
      <c r="M277" s="187">
        <v>13</v>
      </c>
      <c r="N277" s="186">
        <v>0.3692971990227828</v>
      </c>
      <c r="O277" s="185" t="s">
        <v>11</v>
      </c>
      <c r="P277" s="188"/>
      <c r="Q277" s="187">
        <v>330</v>
      </c>
      <c r="R277" s="186">
        <v>9.3744673598091026</v>
      </c>
      <c r="S277" s="185" t="s">
        <v>11</v>
      </c>
      <c r="T277" s="177"/>
    </row>
    <row r="278" spans="2:20" s="176" customFormat="1" x14ac:dyDescent="0.2">
      <c r="B278" s="190" t="s">
        <v>744</v>
      </c>
      <c r="C278" s="191" t="s">
        <v>56</v>
      </c>
      <c r="D278" s="472" t="str">
        <f>VLOOKUP(C278,'201617'!$B$26:$C$351,2,0)</f>
        <v>NW</v>
      </c>
      <c r="E278" s="188">
        <v>122.754</v>
      </c>
      <c r="F278" s="188"/>
      <c r="G278" s="187">
        <v>1293</v>
      </c>
      <c r="H278" s="187">
        <v>323</v>
      </c>
      <c r="I278" s="187">
        <v>1616</v>
      </c>
      <c r="J278" s="186">
        <v>13.1645404630399</v>
      </c>
      <c r="K278" s="185" t="s">
        <v>11</v>
      </c>
      <c r="L278" s="185"/>
      <c r="M278" s="187">
        <v>95</v>
      </c>
      <c r="N278" s="186">
        <v>0.77390553464652878</v>
      </c>
      <c r="O278" s="185" t="s">
        <v>11</v>
      </c>
      <c r="P278" s="188"/>
      <c r="Q278" s="187">
        <v>1711</v>
      </c>
      <c r="R278" s="186">
        <v>13.938445997686429</v>
      </c>
      <c r="S278" s="185" t="s">
        <v>11</v>
      </c>
      <c r="T278" s="177"/>
    </row>
    <row r="279" spans="2:20" s="176" customFormat="1" x14ac:dyDescent="0.2">
      <c r="B279" s="190" t="s">
        <v>710</v>
      </c>
      <c r="C279" s="189" t="s">
        <v>22</v>
      </c>
      <c r="D279" s="473" t="str">
        <f>VLOOKUP(C279,'201617'!$B$26:$C$351,2,0)</f>
        <v>NE</v>
      </c>
      <c r="E279" s="188">
        <v>80.186000000000007</v>
      </c>
      <c r="F279" s="188"/>
      <c r="G279" s="187">
        <v>139</v>
      </c>
      <c r="H279" s="187">
        <v>530</v>
      </c>
      <c r="I279" s="187">
        <v>669</v>
      </c>
      <c r="J279" s="186">
        <v>8.3431022871823011</v>
      </c>
      <c r="K279" s="185" t="s">
        <v>11</v>
      </c>
      <c r="L279" s="188"/>
      <c r="M279" s="187">
        <v>101</v>
      </c>
      <c r="N279" s="186">
        <v>1.2595714962711695</v>
      </c>
      <c r="O279" s="185" t="s">
        <v>11</v>
      </c>
      <c r="P279" s="188"/>
      <c r="Q279" s="187">
        <v>770</v>
      </c>
      <c r="R279" s="186">
        <v>9.6026737834534703</v>
      </c>
      <c r="S279" s="185" t="s">
        <v>11</v>
      </c>
      <c r="T279" s="177"/>
    </row>
    <row r="280" spans="2:20" s="176" customFormat="1" x14ac:dyDescent="0.2">
      <c r="B280" s="190" t="s">
        <v>836</v>
      </c>
      <c r="C280" s="191" t="s">
        <v>148</v>
      </c>
      <c r="D280" s="472" t="str">
        <f>VLOOKUP(C280,'201617'!$B$26:$C$351,2,0)</f>
        <v>WM</v>
      </c>
      <c r="E280" s="188">
        <v>107.899</v>
      </c>
      <c r="F280" s="188"/>
      <c r="G280" s="187">
        <v>404</v>
      </c>
      <c r="H280" s="187">
        <v>533</v>
      </c>
      <c r="I280" s="187">
        <v>937</v>
      </c>
      <c r="J280" s="186">
        <v>8.6840471181382597</v>
      </c>
      <c r="K280" s="185" t="s">
        <v>11</v>
      </c>
      <c r="L280" s="188"/>
      <c r="M280" s="187">
        <v>42</v>
      </c>
      <c r="N280" s="186">
        <v>0.38925291244589849</v>
      </c>
      <c r="O280" s="185" t="s">
        <v>11</v>
      </c>
      <c r="P280" s="188"/>
      <c r="Q280" s="187">
        <v>979</v>
      </c>
      <c r="R280" s="186">
        <v>9.0733000305841571</v>
      </c>
      <c r="S280" s="185" t="s">
        <v>11</v>
      </c>
      <c r="T280" s="177"/>
    </row>
    <row r="281" spans="2:20" s="176" customFormat="1" x14ac:dyDescent="0.2">
      <c r="B281" s="190" t="s">
        <v>837</v>
      </c>
      <c r="C281" s="191" t="s">
        <v>149</v>
      </c>
      <c r="D281" s="472" t="str">
        <f>VLOOKUP(C281,'201617'!$B$26:$C$351,2,0)</f>
        <v>WM</v>
      </c>
      <c r="E281" s="188">
        <v>52.707999999999998</v>
      </c>
      <c r="F281" s="188"/>
      <c r="G281" s="187">
        <v>69</v>
      </c>
      <c r="H281" s="187">
        <v>104</v>
      </c>
      <c r="I281" s="187">
        <v>173</v>
      </c>
      <c r="J281" s="186">
        <v>3.2822341959474843</v>
      </c>
      <c r="K281" s="185" t="s">
        <v>11</v>
      </c>
      <c r="L281" s="185"/>
      <c r="M281" s="187">
        <v>11</v>
      </c>
      <c r="N281" s="186">
        <v>0.20869697199666085</v>
      </c>
      <c r="O281" s="185" t="s">
        <v>11</v>
      </c>
      <c r="P281" s="188"/>
      <c r="Q281" s="187">
        <v>184</v>
      </c>
      <c r="R281" s="186">
        <v>3.490931167944145</v>
      </c>
      <c r="S281" s="185" t="s">
        <v>11</v>
      </c>
      <c r="T281" s="177"/>
    </row>
    <row r="282" spans="2:20" s="176" customFormat="1" x14ac:dyDescent="0.2">
      <c r="B282" s="190" t="s">
        <v>1021</v>
      </c>
      <c r="C282" s="191" t="s">
        <v>333</v>
      </c>
      <c r="D282" s="472" t="str">
        <f>VLOOKUP(C282,'201617'!$B$26:$C$351,2,0)</f>
        <v>SW</v>
      </c>
      <c r="E282" s="188">
        <v>48.307000000000002</v>
      </c>
      <c r="F282" s="188"/>
      <c r="G282" s="187">
        <v>106</v>
      </c>
      <c r="H282" s="187">
        <v>0</v>
      </c>
      <c r="I282" s="187">
        <v>106</v>
      </c>
      <c r="J282" s="186">
        <v>2.1942989628832259</v>
      </c>
      <c r="K282" s="185" t="s">
        <v>11</v>
      </c>
      <c r="L282" s="185"/>
      <c r="M282" s="187">
        <v>325</v>
      </c>
      <c r="N282" s="186">
        <v>6.7278034239344189</v>
      </c>
      <c r="O282" s="185" t="s">
        <v>11</v>
      </c>
      <c r="P282" s="188"/>
      <c r="Q282" s="187">
        <v>431</v>
      </c>
      <c r="R282" s="186">
        <v>8.9221023868176452</v>
      </c>
      <c r="S282" s="185" t="s">
        <v>11</v>
      </c>
      <c r="T282" s="177"/>
    </row>
    <row r="283" spans="2:20" s="176" customFormat="1" x14ac:dyDescent="0.2">
      <c r="B283" s="190" t="s">
        <v>886</v>
      </c>
      <c r="C283" s="191" t="s">
        <v>197</v>
      </c>
      <c r="D283" s="472" t="str">
        <f>VLOOKUP(C283,'201617'!$B$26:$C$351,2,0)</f>
        <v>EE</v>
      </c>
      <c r="E283" s="188">
        <v>54.387999999999998</v>
      </c>
      <c r="F283" s="188"/>
      <c r="G283" s="187">
        <v>638</v>
      </c>
      <c r="H283" s="187">
        <v>431</v>
      </c>
      <c r="I283" s="187">
        <v>1069</v>
      </c>
      <c r="J283" s="186">
        <v>19.655070971537839</v>
      </c>
      <c r="K283" s="185" t="s">
        <v>11</v>
      </c>
      <c r="L283" s="185"/>
      <c r="M283" s="187">
        <v>177</v>
      </c>
      <c r="N283" s="186">
        <v>3.2543943516952272</v>
      </c>
      <c r="O283" s="185" t="s">
        <v>11</v>
      </c>
      <c r="P283" s="188"/>
      <c r="Q283" s="187">
        <v>1246</v>
      </c>
      <c r="R283" s="186">
        <v>22.909465323233068</v>
      </c>
      <c r="S283" s="185" t="s">
        <v>11</v>
      </c>
      <c r="T283" s="177"/>
    </row>
    <row r="284" spans="2:20" s="176" customFormat="1" x14ac:dyDescent="0.2">
      <c r="B284" s="190" t="s">
        <v>711</v>
      </c>
      <c r="C284" s="191" t="s">
        <v>23</v>
      </c>
      <c r="D284" s="472" t="str">
        <f>VLOOKUP(C284,'201617'!$B$26:$C$351,2,0)</f>
        <v>NE</v>
      </c>
      <c r="E284" s="188">
        <v>120.575</v>
      </c>
      <c r="F284" s="188"/>
      <c r="G284" s="187">
        <v>41</v>
      </c>
      <c r="H284" s="187">
        <v>710</v>
      </c>
      <c r="I284" s="187">
        <v>751</v>
      </c>
      <c r="J284" s="186">
        <v>6.2284884926394355</v>
      </c>
      <c r="K284" s="185" t="s">
        <v>11</v>
      </c>
      <c r="L284" s="185"/>
      <c r="M284" s="187">
        <v>12</v>
      </c>
      <c r="N284" s="186">
        <v>9.9523118391042914E-2</v>
      </c>
      <c r="O284" s="185" t="s">
        <v>11</v>
      </c>
      <c r="P284" s="188"/>
      <c r="Q284" s="187">
        <v>763</v>
      </c>
      <c r="R284" s="186">
        <v>6.3280116110304787</v>
      </c>
      <c r="S284" s="185" t="s">
        <v>11</v>
      </c>
      <c r="T284" s="177"/>
    </row>
    <row r="285" spans="2:20" s="176" customFormat="1" x14ac:dyDescent="0.2">
      <c r="B285" s="190" t="s">
        <v>978</v>
      </c>
      <c r="C285" s="191" t="s">
        <v>289</v>
      </c>
      <c r="D285" s="472" t="str">
        <f>VLOOKUP(C285,'201617'!$B$26:$C$351,2,0)</f>
        <v>SE</v>
      </c>
      <c r="E285" s="188">
        <v>33.890999999999998</v>
      </c>
      <c r="F285" s="188"/>
      <c r="G285" s="187">
        <v>27</v>
      </c>
      <c r="H285" s="187">
        <v>53</v>
      </c>
      <c r="I285" s="187">
        <v>80</v>
      </c>
      <c r="J285" s="186">
        <v>2.360508689622614</v>
      </c>
      <c r="K285" s="185" t="s">
        <v>11</v>
      </c>
      <c r="L285" s="185"/>
      <c r="M285" s="187">
        <v>0</v>
      </c>
      <c r="N285" s="186">
        <v>0</v>
      </c>
      <c r="O285" s="185" t="s">
        <v>11</v>
      </c>
      <c r="P285" s="188"/>
      <c r="Q285" s="187">
        <v>80</v>
      </c>
      <c r="R285" s="186">
        <v>2.360508689622614</v>
      </c>
      <c r="S285" s="185" t="s">
        <v>11</v>
      </c>
      <c r="T285" s="177"/>
    </row>
    <row r="286" spans="2:20" s="176" customFormat="1" x14ac:dyDescent="0.2">
      <c r="B286" s="190" t="s">
        <v>923</v>
      </c>
      <c r="C286" s="191" t="s">
        <v>234</v>
      </c>
      <c r="D286" s="472" t="str">
        <f>VLOOKUP(C286,'201617'!$B$26:$C$351,2,0)</f>
        <v>L</v>
      </c>
      <c r="E286" s="188">
        <v>79.784000000000006</v>
      </c>
      <c r="F286" s="188"/>
      <c r="G286" s="187">
        <v>109</v>
      </c>
      <c r="H286" s="187">
        <v>262</v>
      </c>
      <c r="I286" s="187">
        <v>371</v>
      </c>
      <c r="J286" s="186">
        <v>4.6500551489020348</v>
      </c>
      <c r="K286" s="185" t="s">
        <v>11</v>
      </c>
      <c r="L286" s="185"/>
      <c r="M286" s="187">
        <v>21</v>
      </c>
      <c r="N286" s="186">
        <v>0.26321066880577559</v>
      </c>
      <c r="O286" s="185" t="s">
        <v>11</v>
      </c>
      <c r="P286" s="188"/>
      <c r="Q286" s="187">
        <v>392</v>
      </c>
      <c r="R286" s="186">
        <v>4.9132658177078108</v>
      </c>
      <c r="S286" s="185" t="s">
        <v>11</v>
      </c>
      <c r="T286" s="177"/>
    </row>
    <row r="287" spans="2:20" s="176" customFormat="1" x14ac:dyDescent="0.2">
      <c r="B287" s="190" t="s">
        <v>979</v>
      </c>
      <c r="C287" s="191" t="s">
        <v>290</v>
      </c>
      <c r="D287" s="472" t="str">
        <f>VLOOKUP(C287,'201617'!$B$26:$C$351,2,0)</f>
        <v>SE</v>
      </c>
      <c r="E287" s="188">
        <v>56.654000000000003</v>
      </c>
      <c r="F287" s="188"/>
      <c r="G287" s="187">
        <v>160</v>
      </c>
      <c r="H287" s="187">
        <v>228</v>
      </c>
      <c r="I287" s="187">
        <v>388</v>
      </c>
      <c r="J287" s="186">
        <v>6.8485896847530618</v>
      </c>
      <c r="K287" s="185" t="s">
        <v>11</v>
      </c>
      <c r="L287" s="185"/>
      <c r="M287" s="187">
        <v>1</v>
      </c>
      <c r="N287" s="186">
        <v>1.7651004342147066E-2</v>
      </c>
      <c r="O287" s="185" t="s">
        <v>11</v>
      </c>
      <c r="P287" s="188"/>
      <c r="Q287" s="187">
        <v>389</v>
      </c>
      <c r="R287" s="186">
        <v>6.8662406890952088</v>
      </c>
      <c r="S287" s="185" t="s">
        <v>11</v>
      </c>
      <c r="T287" s="177"/>
    </row>
    <row r="288" spans="2:20" s="176" customFormat="1" x14ac:dyDescent="0.2">
      <c r="B288" s="190" t="s">
        <v>1022</v>
      </c>
      <c r="C288" s="191" t="s">
        <v>334</v>
      </c>
      <c r="D288" s="472" t="str">
        <f>VLOOKUP(C288,'201617'!$B$26:$C$351,2,0)</f>
        <v>SW</v>
      </c>
      <c r="E288" s="188">
        <v>90.040999999999997</v>
      </c>
      <c r="F288" s="188"/>
      <c r="G288" s="187">
        <v>73</v>
      </c>
      <c r="H288" s="187">
        <v>330</v>
      </c>
      <c r="I288" s="187">
        <v>403</v>
      </c>
      <c r="J288" s="186">
        <v>4.475738830088515</v>
      </c>
      <c r="K288" s="185" t="s">
        <v>11</v>
      </c>
      <c r="L288" s="188"/>
      <c r="M288" s="187">
        <v>179</v>
      </c>
      <c r="N288" s="186">
        <v>1.9879832520740552</v>
      </c>
      <c r="O288" s="185" t="s">
        <v>11</v>
      </c>
      <c r="P288" s="188"/>
      <c r="Q288" s="187">
        <v>582</v>
      </c>
      <c r="R288" s="186">
        <v>6.4637220821625707</v>
      </c>
      <c r="S288" s="185" t="s">
        <v>11</v>
      </c>
      <c r="T288" s="177"/>
    </row>
    <row r="289" spans="2:20" s="176" customFormat="1" x14ac:dyDescent="0.2">
      <c r="B289" s="190" t="s">
        <v>745</v>
      </c>
      <c r="C289" s="191" t="s">
        <v>57</v>
      </c>
      <c r="D289" s="472" t="str">
        <f>VLOOKUP(C289,'201617'!$B$26:$C$351,2,0)</f>
        <v>NW</v>
      </c>
      <c r="E289" s="188">
        <v>95.888000000000005</v>
      </c>
      <c r="F289" s="188"/>
      <c r="G289" s="187">
        <v>472</v>
      </c>
      <c r="H289" s="187">
        <v>416</v>
      </c>
      <c r="I289" s="187">
        <v>888</v>
      </c>
      <c r="J289" s="186">
        <v>9.2608042716502581</v>
      </c>
      <c r="K289" s="185" t="s">
        <v>11</v>
      </c>
      <c r="L289" s="185"/>
      <c r="M289" s="187">
        <v>30</v>
      </c>
      <c r="N289" s="186">
        <v>0.31286500917737359</v>
      </c>
      <c r="O289" s="185" t="s">
        <v>11</v>
      </c>
      <c r="P289" s="188"/>
      <c r="Q289" s="187">
        <v>918</v>
      </c>
      <c r="R289" s="186">
        <v>9.573669280827632</v>
      </c>
      <c r="S289" s="185" t="s">
        <v>11</v>
      </c>
      <c r="T289" s="177"/>
    </row>
    <row r="290" spans="2:20" s="176" customFormat="1" x14ac:dyDescent="0.2">
      <c r="B290" s="190" t="s">
        <v>838</v>
      </c>
      <c r="C290" s="191" t="s">
        <v>150</v>
      </c>
      <c r="D290" s="472" t="str">
        <f>VLOOKUP(C290,'201617'!$B$26:$C$351,2,0)</f>
        <v>WM</v>
      </c>
      <c r="E290" s="188">
        <v>31.893000000000001</v>
      </c>
      <c r="F290" s="188"/>
      <c r="G290" s="187">
        <v>95</v>
      </c>
      <c r="H290" s="187">
        <v>26</v>
      </c>
      <c r="I290" s="187">
        <v>121</v>
      </c>
      <c r="J290" s="186">
        <v>3.7939359734110933</v>
      </c>
      <c r="K290" s="185" t="s">
        <v>11</v>
      </c>
      <c r="L290" s="185"/>
      <c r="M290" s="187">
        <v>16</v>
      </c>
      <c r="N290" s="186">
        <v>0.5016774840874173</v>
      </c>
      <c r="O290" s="185" t="s">
        <v>11</v>
      </c>
      <c r="P290" s="188"/>
      <c r="Q290" s="187">
        <v>137</v>
      </c>
      <c r="R290" s="186">
        <v>4.2956134574985105</v>
      </c>
      <c r="S290" s="185" t="s">
        <v>11</v>
      </c>
      <c r="T290" s="177"/>
    </row>
    <row r="291" spans="2:20" s="176" customFormat="1" x14ac:dyDescent="0.2">
      <c r="B291" s="190" t="s">
        <v>980</v>
      </c>
      <c r="C291" s="191" t="s">
        <v>291</v>
      </c>
      <c r="D291" s="472" t="str">
        <f>VLOOKUP(C291,'201617'!$B$26:$C$351,2,0)</f>
        <v>SE</v>
      </c>
      <c r="E291" s="188">
        <v>33.802</v>
      </c>
      <c r="F291" s="188"/>
      <c r="G291" s="187">
        <v>57</v>
      </c>
      <c r="H291" s="187">
        <v>100</v>
      </c>
      <c r="I291" s="187">
        <v>157</v>
      </c>
      <c r="J291" s="186">
        <v>4.6446955801431873</v>
      </c>
      <c r="K291" s="185" t="s">
        <v>11</v>
      </c>
      <c r="L291" s="185"/>
      <c r="M291" s="187">
        <v>11</v>
      </c>
      <c r="N291" s="186">
        <v>0.32542453109283476</v>
      </c>
      <c r="O291" s="185" t="s">
        <v>11</v>
      </c>
      <c r="P291" s="188"/>
      <c r="Q291" s="187">
        <v>168</v>
      </c>
      <c r="R291" s="186">
        <v>4.9701201112360218</v>
      </c>
      <c r="S291" s="185" t="s">
        <v>11</v>
      </c>
      <c r="T291" s="177"/>
    </row>
    <row r="292" spans="2:20" s="176" customFormat="1" x14ac:dyDescent="0.2">
      <c r="B292" s="190" t="s">
        <v>1023</v>
      </c>
      <c r="C292" s="191" t="s">
        <v>335</v>
      </c>
      <c r="D292" s="472" t="str">
        <f>VLOOKUP(C292,'201617'!$B$26:$C$351,2,0)</f>
        <v>SW</v>
      </c>
      <c r="E292" s="188">
        <v>47.515999999999998</v>
      </c>
      <c r="F292" s="188"/>
      <c r="G292" s="187">
        <v>19</v>
      </c>
      <c r="H292" s="187">
        <v>122</v>
      </c>
      <c r="I292" s="187">
        <v>141</v>
      </c>
      <c r="J292" s="186">
        <v>2.9674215001262731</v>
      </c>
      <c r="K292" s="185" t="s">
        <v>11</v>
      </c>
      <c r="L292" s="185"/>
      <c r="M292" s="187">
        <v>63</v>
      </c>
      <c r="N292" s="186">
        <v>1.3258691809074838</v>
      </c>
      <c r="O292" s="185" t="s">
        <v>11</v>
      </c>
      <c r="P292" s="188"/>
      <c r="Q292" s="187">
        <v>204</v>
      </c>
      <c r="R292" s="186">
        <v>4.2932906810337572</v>
      </c>
      <c r="S292" s="185" t="s">
        <v>11</v>
      </c>
      <c r="T292" s="177"/>
    </row>
    <row r="293" spans="2:20" s="176" customFormat="1" x14ac:dyDescent="0.2">
      <c r="B293" s="190" t="s">
        <v>1024</v>
      </c>
      <c r="C293" s="191" t="s">
        <v>336</v>
      </c>
      <c r="D293" s="472" t="str">
        <f>VLOOKUP(C293,'201617'!$B$26:$C$351,2,0)</f>
        <v>SW</v>
      </c>
      <c r="E293" s="188">
        <v>54.555999999999997</v>
      </c>
      <c r="F293" s="188"/>
      <c r="G293" s="187">
        <v>185</v>
      </c>
      <c r="H293" s="187">
        <v>294</v>
      </c>
      <c r="I293" s="187">
        <v>479</v>
      </c>
      <c r="J293" s="186">
        <v>8.7799692059535168</v>
      </c>
      <c r="K293" s="185" t="s">
        <v>11</v>
      </c>
      <c r="L293" s="185"/>
      <c r="M293" s="187">
        <v>112</v>
      </c>
      <c r="N293" s="186">
        <v>2.0529364322897572</v>
      </c>
      <c r="O293" s="185" t="s">
        <v>11</v>
      </c>
      <c r="P293" s="188"/>
      <c r="Q293" s="187">
        <v>591</v>
      </c>
      <c r="R293" s="186">
        <v>10.832905638243274</v>
      </c>
      <c r="S293" s="185" t="s">
        <v>11</v>
      </c>
      <c r="T293" s="177"/>
    </row>
    <row r="294" spans="2:20" s="176" customFormat="1" x14ac:dyDescent="0.2">
      <c r="B294" s="190" t="s">
        <v>839</v>
      </c>
      <c r="C294" s="191" t="s">
        <v>151</v>
      </c>
      <c r="D294" s="472" t="str">
        <f>VLOOKUP(C294,'201617'!$B$26:$C$351,2,0)</f>
        <v>WM</v>
      </c>
      <c r="E294" s="188">
        <v>67.266000000000005</v>
      </c>
      <c r="F294" s="188"/>
      <c r="G294" s="187">
        <v>93</v>
      </c>
      <c r="H294" s="187">
        <v>149</v>
      </c>
      <c r="I294" s="187">
        <v>242</v>
      </c>
      <c r="J294" s="186">
        <v>3.5976570630035973</v>
      </c>
      <c r="K294" s="185" t="s">
        <v>11</v>
      </c>
      <c r="L294" s="188"/>
      <c r="M294" s="187">
        <v>3</v>
      </c>
      <c r="N294" s="186">
        <v>4.4599054500044595E-2</v>
      </c>
      <c r="O294" s="185" t="s">
        <v>11</v>
      </c>
      <c r="P294" s="188"/>
      <c r="Q294" s="187">
        <v>245</v>
      </c>
      <c r="R294" s="186">
        <v>3.6422561175036421</v>
      </c>
      <c r="S294" s="185" t="s">
        <v>11</v>
      </c>
      <c r="T294" s="177"/>
    </row>
    <row r="295" spans="2:20" s="176" customFormat="1" x14ac:dyDescent="0.2">
      <c r="B295" s="190" t="s">
        <v>887</v>
      </c>
      <c r="C295" s="191" t="s">
        <v>198</v>
      </c>
      <c r="D295" s="472" t="str">
        <f>VLOOKUP(C295,'201617'!$B$26:$C$351,2,0)</f>
        <v>EE</v>
      </c>
      <c r="E295" s="188">
        <v>63.037999999999997</v>
      </c>
      <c r="F295" s="188"/>
      <c r="G295" s="187">
        <v>30</v>
      </c>
      <c r="H295" s="187">
        <v>304</v>
      </c>
      <c r="I295" s="187">
        <v>334</v>
      </c>
      <c r="J295" s="186">
        <v>5.2983914464291386</v>
      </c>
      <c r="K295" s="185" t="s">
        <v>11</v>
      </c>
      <c r="L295" s="185"/>
      <c r="M295" s="187">
        <v>3</v>
      </c>
      <c r="N295" s="186">
        <v>4.7590342333195854E-2</v>
      </c>
      <c r="O295" s="185" t="s">
        <v>11</v>
      </c>
      <c r="P295" s="188"/>
      <c r="Q295" s="187">
        <v>337</v>
      </c>
      <c r="R295" s="186">
        <v>5.3459817887623338</v>
      </c>
      <c r="S295" s="185" t="s">
        <v>11</v>
      </c>
      <c r="T295" s="177"/>
    </row>
    <row r="296" spans="2:20" s="176" customFormat="1" x14ac:dyDescent="0.2">
      <c r="B296" s="190" t="s">
        <v>981</v>
      </c>
      <c r="C296" s="191" t="s">
        <v>292</v>
      </c>
      <c r="D296" s="472" t="str">
        <f>VLOOKUP(C296,'201617'!$B$26:$C$351,2,0)</f>
        <v>SE</v>
      </c>
      <c r="E296" s="188">
        <v>48.101999999999997</v>
      </c>
      <c r="F296" s="188"/>
      <c r="G296" s="187">
        <v>53</v>
      </c>
      <c r="H296" s="187">
        <v>300</v>
      </c>
      <c r="I296" s="187">
        <v>353</v>
      </c>
      <c r="J296" s="186">
        <v>7.3385722007400949</v>
      </c>
      <c r="K296" s="185" t="s">
        <v>11</v>
      </c>
      <c r="L296" s="185"/>
      <c r="M296" s="187">
        <v>10</v>
      </c>
      <c r="N296" s="186">
        <v>0.20789156376034262</v>
      </c>
      <c r="O296" s="185" t="s">
        <v>11</v>
      </c>
      <c r="P296" s="188"/>
      <c r="Q296" s="187">
        <v>363</v>
      </c>
      <c r="R296" s="186">
        <v>7.5464637645004373</v>
      </c>
      <c r="S296" s="185" t="s">
        <v>11</v>
      </c>
      <c r="T296" s="177"/>
    </row>
    <row r="297" spans="2:20" s="176" customFormat="1" x14ac:dyDescent="0.2">
      <c r="B297" s="190" t="s">
        <v>1025</v>
      </c>
      <c r="C297" s="189" t="s">
        <v>337</v>
      </c>
      <c r="D297" s="473" t="str">
        <f>VLOOKUP(C297,'201617'!$B$26:$C$351,2,0)</f>
        <v>SW</v>
      </c>
      <c r="E297" s="188">
        <v>35.773000000000003</v>
      </c>
      <c r="F297" s="188"/>
      <c r="G297" s="187">
        <v>22</v>
      </c>
      <c r="H297" s="187">
        <v>0</v>
      </c>
      <c r="I297" s="187">
        <v>22</v>
      </c>
      <c r="J297" s="186">
        <v>0.61498895815279675</v>
      </c>
      <c r="K297" s="185" t="s">
        <v>11</v>
      </c>
      <c r="L297" s="185"/>
      <c r="M297" s="187">
        <v>94</v>
      </c>
      <c r="N297" s="186">
        <v>2.6276800939255862</v>
      </c>
      <c r="O297" s="185" t="s">
        <v>11</v>
      </c>
      <c r="P297" s="188"/>
      <c r="Q297" s="187">
        <v>116</v>
      </c>
      <c r="R297" s="186">
        <v>3.2426690520783827</v>
      </c>
      <c r="S297" s="185" t="s">
        <v>11</v>
      </c>
      <c r="T297" s="177"/>
    </row>
    <row r="298" spans="2:20" s="176" customFormat="1" x14ac:dyDescent="0.2">
      <c r="B298" s="190" t="s">
        <v>982</v>
      </c>
      <c r="C298" s="191" t="s">
        <v>293</v>
      </c>
      <c r="D298" s="472" t="str">
        <f>VLOOKUP(C298,'201617'!$B$26:$C$351,2,0)</f>
        <v>SE</v>
      </c>
      <c r="E298" s="188">
        <v>60.118000000000002</v>
      </c>
      <c r="F298" s="188"/>
      <c r="G298" s="187">
        <v>82</v>
      </c>
      <c r="H298" s="187">
        <v>227</v>
      </c>
      <c r="I298" s="187">
        <v>309</v>
      </c>
      <c r="J298" s="186">
        <v>5.1398915466249706</v>
      </c>
      <c r="K298" s="185" t="s">
        <v>11</v>
      </c>
      <c r="L298" s="185"/>
      <c r="M298" s="187">
        <v>9</v>
      </c>
      <c r="N298" s="186">
        <v>0.14970557902791176</v>
      </c>
      <c r="O298" s="185" t="s">
        <v>11</v>
      </c>
      <c r="P298" s="188"/>
      <c r="Q298" s="187">
        <v>318</v>
      </c>
      <c r="R298" s="186">
        <v>5.2895971256528824</v>
      </c>
      <c r="S298" s="185" t="s">
        <v>11</v>
      </c>
      <c r="T298" s="177"/>
    </row>
    <row r="299" spans="2:20" s="176" customFormat="1" x14ac:dyDescent="0.2">
      <c r="B299" s="190" t="s">
        <v>888</v>
      </c>
      <c r="C299" s="191" t="s">
        <v>199</v>
      </c>
      <c r="D299" s="472" t="str">
        <f>VLOOKUP(C299,'201617'!$B$26:$C$351,2,0)</f>
        <v>EE</v>
      </c>
      <c r="E299" s="188">
        <v>35.850999999999999</v>
      </c>
      <c r="F299" s="188"/>
      <c r="G299" s="187">
        <v>62</v>
      </c>
      <c r="H299" s="187">
        <v>37</v>
      </c>
      <c r="I299" s="187">
        <v>99</v>
      </c>
      <c r="J299" s="186">
        <v>2.7614292488354582</v>
      </c>
      <c r="K299" s="185" t="s">
        <v>11</v>
      </c>
      <c r="L299" s="185"/>
      <c r="M299" s="187">
        <v>12</v>
      </c>
      <c r="N299" s="186">
        <v>0.33471869682854033</v>
      </c>
      <c r="O299" s="185" t="s">
        <v>11</v>
      </c>
      <c r="P299" s="188"/>
      <c r="Q299" s="187">
        <v>111</v>
      </c>
      <c r="R299" s="186">
        <v>3.0961479456639984</v>
      </c>
      <c r="S299" s="185" t="s">
        <v>11</v>
      </c>
      <c r="T299" s="177"/>
    </row>
    <row r="300" spans="2:20" s="176" customFormat="1" x14ac:dyDescent="0.2">
      <c r="B300" s="190" t="s">
        <v>889</v>
      </c>
      <c r="C300" s="191" t="s">
        <v>200</v>
      </c>
      <c r="D300" s="472" t="str">
        <f>VLOOKUP(C300,'201617'!$B$26:$C$351,2,0)</f>
        <v>EE</v>
      </c>
      <c r="E300" s="188">
        <v>63.466000000000001</v>
      </c>
      <c r="F300" s="188"/>
      <c r="G300" s="187">
        <v>233</v>
      </c>
      <c r="H300" s="187">
        <v>25</v>
      </c>
      <c r="I300" s="187">
        <v>258</v>
      </c>
      <c r="J300" s="186">
        <v>4.0651687517726023</v>
      </c>
      <c r="K300" s="185" t="s">
        <v>11</v>
      </c>
      <c r="L300" s="188"/>
      <c r="M300" s="187">
        <v>396</v>
      </c>
      <c r="N300" s="186">
        <v>6.2395613399300416</v>
      </c>
      <c r="O300" s="185" t="s">
        <v>11</v>
      </c>
      <c r="P300" s="188"/>
      <c r="Q300" s="187">
        <v>654</v>
      </c>
      <c r="R300" s="186">
        <v>10.304730091702643</v>
      </c>
      <c r="S300" s="185" t="s">
        <v>11</v>
      </c>
      <c r="T300" s="177"/>
    </row>
    <row r="301" spans="2:20" s="176" customFormat="1" x14ac:dyDescent="0.2">
      <c r="B301" s="190" t="s">
        <v>983</v>
      </c>
      <c r="C301" s="191" t="s">
        <v>294</v>
      </c>
      <c r="D301" s="472" t="str">
        <f>VLOOKUP(C301,'201617'!$B$26:$C$351,2,0)</f>
        <v>SE</v>
      </c>
      <c r="E301" s="188">
        <v>49.039000000000001</v>
      </c>
      <c r="F301" s="188"/>
      <c r="G301" s="187">
        <v>23</v>
      </c>
      <c r="H301" s="187">
        <v>140</v>
      </c>
      <c r="I301" s="187">
        <v>163</v>
      </c>
      <c r="J301" s="186">
        <v>3.3238850710658863</v>
      </c>
      <c r="K301" s="185" t="s">
        <v>11</v>
      </c>
      <c r="L301" s="185"/>
      <c r="M301" s="187">
        <v>2</v>
      </c>
      <c r="N301" s="186">
        <v>4.0783865902648909E-2</v>
      </c>
      <c r="O301" s="185" t="s">
        <v>11</v>
      </c>
      <c r="P301" s="188"/>
      <c r="Q301" s="187">
        <v>165</v>
      </c>
      <c r="R301" s="186">
        <v>3.3646689369685352</v>
      </c>
      <c r="S301" s="185" t="s">
        <v>11</v>
      </c>
      <c r="T301" s="177"/>
    </row>
    <row r="302" spans="2:20" s="176" customFormat="1" x14ac:dyDescent="0.2">
      <c r="B302" s="190" t="s">
        <v>1026</v>
      </c>
      <c r="C302" s="191" t="s">
        <v>338</v>
      </c>
      <c r="D302" s="472" t="str">
        <f>VLOOKUP(C302,'201617'!$B$26:$C$351,2,0)</f>
        <v>SW</v>
      </c>
      <c r="E302" s="188">
        <v>59.529000000000003</v>
      </c>
      <c r="F302" s="188"/>
      <c r="G302" s="187">
        <v>206</v>
      </c>
      <c r="H302" s="187">
        <v>310</v>
      </c>
      <c r="I302" s="187">
        <v>516</v>
      </c>
      <c r="J302" s="186">
        <v>8.6680441465504199</v>
      </c>
      <c r="K302" s="185" t="s">
        <v>11</v>
      </c>
      <c r="L302" s="188"/>
      <c r="M302" s="187">
        <v>172</v>
      </c>
      <c r="N302" s="186">
        <v>2.88934804885014</v>
      </c>
      <c r="O302" s="185" t="s">
        <v>11</v>
      </c>
      <c r="P302" s="188"/>
      <c r="Q302" s="187">
        <v>688</v>
      </c>
      <c r="R302" s="186">
        <v>11.55739219540056</v>
      </c>
      <c r="S302" s="185" t="s">
        <v>11</v>
      </c>
      <c r="T302" s="177"/>
    </row>
    <row r="303" spans="2:20" s="176" customFormat="1" x14ac:dyDescent="0.2">
      <c r="B303" s="190" t="s">
        <v>1027</v>
      </c>
      <c r="C303" s="191" t="s">
        <v>339</v>
      </c>
      <c r="D303" s="472" t="str">
        <f>VLOOKUP(C303,'201617'!$B$26:$C$351,2,0)</f>
        <v>SW</v>
      </c>
      <c r="E303" s="188">
        <v>28.440999999999999</v>
      </c>
      <c r="F303" s="188"/>
      <c r="G303" s="187">
        <v>62</v>
      </c>
      <c r="H303" s="187">
        <v>237</v>
      </c>
      <c r="I303" s="187">
        <v>299</v>
      </c>
      <c r="J303" s="186">
        <v>10.512991807601702</v>
      </c>
      <c r="K303" s="185" t="s">
        <v>11</v>
      </c>
      <c r="L303" s="185"/>
      <c r="M303" s="187">
        <v>0</v>
      </c>
      <c r="N303" s="186">
        <v>0</v>
      </c>
      <c r="O303" s="185" t="s">
        <v>11</v>
      </c>
      <c r="P303" s="188"/>
      <c r="Q303" s="187">
        <v>299</v>
      </c>
      <c r="R303" s="186">
        <v>10.512991807601702</v>
      </c>
      <c r="S303" s="185" t="s">
        <v>11</v>
      </c>
      <c r="T303" s="177"/>
    </row>
    <row r="304" spans="2:20" s="176" customFormat="1" x14ac:dyDescent="0.2">
      <c r="B304" s="190" t="s">
        <v>924</v>
      </c>
      <c r="C304" s="191" t="s">
        <v>235</v>
      </c>
      <c r="D304" s="472" t="str">
        <f>VLOOKUP(C304,'201617'!$B$26:$C$351,2,0)</f>
        <v>L</v>
      </c>
      <c r="E304" s="188">
        <v>105.91200000000001</v>
      </c>
      <c r="F304" s="188"/>
      <c r="G304" s="187">
        <v>140</v>
      </c>
      <c r="H304" s="187">
        <v>517</v>
      </c>
      <c r="I304" s="187">
        <v>657</v>
      </c>
      <c r="J304" s="186">
        <v>6.2032630863358253</v>
      </c>
      <c r="K304" s="185" t="s">
        <v>11</v>
      </c>
      <c r="L304" s="185"/>
      <c r="M304" s="187">
        <v>0</v>
      </c>
      <c r="N304" s="186">
        <v>0</v>
      </c>
      <c r="O304" s="185" t="s">
        <v>11</v>
      </c>
      <c r="P304" s="188"/>
      <c r="Q304" s="187">
        <v>657</v>
      </c>
      <c r="R304" s="186">
        <v>6.2032630863358253</v>
      </c>
      <c r="S304" s="185" t="s">
        <v>11</v>
      </c>
      <c r="T304" s="177"/>
    </row>
    <row r="305" spans="2:20" s="176" customFormat="1" x14ac:dyDescent="0.2">
      <c r="B305" s="190" t="s">
        <v>746</v>
      </c>
      <c r="C305" s="191" t="s">
        <v>58</v>
      </c>
      <c r="D305" s="472" t="str">
        <f>VLOOKUP(C305,'201617'!$B$26:$C$351,2,0)</f>
        <v>NW</v>
      </c>
      <c r="E305" s="188">
        <v>95.463999999999999</v>
      </c>
      <c r="F305" s="188"/>
      <c r="G305" s="187">
        <v>210</v>
      </c>
      <c r="H305" s="187">
        <v>226</v>
      </c>
      <c r="I305" s="187">
        <v>436</v>
      </c>
      <c r="J305" s="186">
        <v>4.5671666806335374</v>
      </c>
      <c r="K305" s="185" t="s">
        <v>11</v>
      </c>
      <c r="L305" s="185"/>
      <c r="M305" s="187">
        <v>8</v>
      </c>
      <c r="N305" s="186">
        <v>8.3801223497863064E-2</v>
      </c>
      <c r="O305" s="185" t="s">
        <v>11</v>
      </c>
      <c r="P305" s="188"/>
      <c r="Q305" s="187">
        <v>444</v>
      </c>
      <c r="R305" s="186">
        <v>4.6509679041314005</v>
      </c>
      <c r="S305" s="185" t="s">
        <v>11</v>
      </c>
      <c r="T305" s="177"/>
    </row>
    <row r="306" spans="2:20" s="176" customFormat="1" x14ac:dyDescent="0.2">
      <c r="B306" s="190" t="s">
        <v>984</v>
      </c>
      <c r="C306" s="191" t="s">
        <v>295</v>
      </c>
      <c r="D306" s="472" t="str">
        <f>VLOOKUP(C306,'201617'!$B$26:$C$351,2,0)</f>
        <v>SE</v>
      </c>
      <c r="E306" s="188">
        <v>47.832999999999998</v>
      </c>
      <c r="F306" s="188"/>
      <c r="G306" s="187">
        <v>114</v>
      </c>
      <c r="H306" s="187">
        <v>199</v>
      </c>
      <c r="I306" s="187">
        <v>313</v>
      </c>
      <c r="J306" s="186">
        <v>6.5435996069659028</v>
      </c>
      <c r="K306" s="185" t="s">
        <v>11</v>
      </c>
      <c r="L306" s="185"/>
      <c r="M306" s="187">
        <v>4</v>
      </c>
      <c r="N306" s="186">
        <v>8.3624276127359773E-2</v>
      </c>
      <c r="O306" s="185" t="s">
        <v>11</v>
      </c>
      <c r="P306" s="188"/>
      <c r="Q306" s="187">
        <v>317</v>
      </c>
      <c r="R306" s="186">
        <v>6.6272238830932624</v>
      </c>
      <c r="S306" s="185" t="s">
        <v>11</v>
      </c>
      <c r="T306" s="177"/>
    </row>
    <row r="307" spans="2:20" s="176" customFormat="1" x14ac:dyDescent="0.2">
      <c r="B307" s="190" t="s">
        <v>890</v>
      </c>
      <c r="C307" s="191" t="s">
        <v>201</v>
      </c>
      <c r="D307" s="472" t="str">
        <f>VLOOKUP(C307,'201617'!$B$26:$C$351,2,0)</f>
        <v>EE</v>
      </c>
      <c r="E307" s="188">
        <v>31.995000000000001</v>
      </c>
      <c r="F307" s="188"/>
      <c r="G307" s="187">
        <v>41</v>
      </c>
      <c r="H307" s="187">
        <v>54</v>
      </c>
      <c r="I307" s="187">
        <v>95</v>
      </c>
      <c r="J307" s="186">
        <v>2.9692139396780748</v>
      </c>
      <c r="K307" s="185" t="s">
        <v>11</v>
      </c>
      <c r="L307" s="185"/>
      <c r="M307" s="187">
        <v>24</v>
      </c>
      <c r="N307" s="186">
        <v>0.75011720581340835</v>
      </c>
      <c r="O307" s="185" t="s">
        <v>11</v>
      </c>
      <c r="P307" s="188"/>
      <c r="Q307" s="187">
        <v>119</v>
      </c>
      <c r="R307" s="186">
        <v>3.7193311454914828</v>
      </c>
      <c r="S307" s="185" t="s">
        <v>11</v>
      </c>
      <c r="T307" s="177"/>
    </row>
    <row r="308" spans="2:20" s="176" customFormat="1" x14ac:dyDescent="0.2">
      <c r="B308" s="190" t="s">
        <v>985</v>
      </c>
      <c r="C308" s="191" t="s">
        <v>296</v>
      </c>
      <c r="D308" s="472" t="str">
        <f>VLOOKUP(C308,'201617'!$B$26:$C$351,2,0)</f>
        <v>SE</v>
      </c>
      <c r="E308" s="188">
        <v>50.228000000000002</v>
      </c>
      <c r="F308" s="188"/>
      <c r="G308" s="187">
        <v>50</v>
      </c>
      <c r="H308" s="187">
        <v>237</v>
      </c>
      <c r="I308" s="187">
        <v>287</v>
      </c>
      <c r="J308" s="186">
        <v>5.7139444134745556</v>
      </c>
      <c r="K308" s="185" t="s">
        <v>11</v>
      </c>
      <c r="L308" s="185"/>
      <c r="M308" s="187">
        <v>5</v>
      </c>
      <c r="N308" s="186">
        <v>9.9546069921159511E-2</v>
      </c>
      <c r="O308" s="185" t="s">
        <v>11</v>
      </c>
      <c r="P308" s="188"/>
      <c r="Q308" s="187">
        <v>292</v>
      </c>
      <c r="R308" s="186">
        <v>5.8134904833957153</v>
      </c>
      <c r="S308" s="185" t="s">
        <v>11</v>
      </c>
      <c r="T308" s="177"/>
    </row>
    <row r="309" spans="2:20" s="176" customFormat="1" x14ac:dyDescent="0.2">
      <c r="B309" s="190" t="s">
        <v>772</v>
      </c>
      <c r="C309" s="189" t="s">
        <v>84</v>
      </c>
      <c r="D309" s="473" t="str">
        <f>VLOOKUP(C309,'201617'!$B$26:$C$351,2,0)</f>
        <v>YH</v>
      </c>
      <c r="E309" s="188">
        <v>141.905</v>
      </c>
      <c r="F309" s="188"/>
      <c r="G309" s="187">
        <v>920</v>
      </c>
      <c r="H309" s="187">
        <v>227</v>
      </c>
      <c r="I309" s="187">
        <v>1147</v>
      </c>
      <c r="J309" s="186">
        <v>8.0828723441739196</v>
      </c>
      <c r="K309" s="185" t="s">
        <v>11</v>
      </c>
      <c r="L309" s="185"/>
      <c r="M309" s="187">
        <v>23</v>
      </c>
      <c r="N309" s="186">
        <v>0.16208026496599837</v>
      </c>
      <c r="O309" s="185" t="s">
        <v>11</v>
      </c>
      <c r="P309" s="188"/>
      <c r="Q309" s="187">
        <v>1170</v>
      </c>
      <c r="R309" s="186">
        <v>8.2449526091399168</v>
      </c>
      <c r="S309" s="185" t="s">
        <v>11</v>
      </c>
      <c r="T309" s="177"/>
    </row>
    <row r="310" spans="2:20" s="176" customFormat="1" x14ac:dyDescent="0.2">
      <c r="B310" s="190" t="s">
        <v>840</v>
      </c>
      <c r="C310" s="191" t="s">
        <v>152</v>
      </c>
      <c r="D310" s="472" t="str">
        <f>VLOOKUP(C310,'201617'!$B$26:$C$351,2,0)</f>
        <v>WM</v>
      </c>
      <c r="E310" s="188">
        <v>108.265</v>
      </c>
      <c r="F310" s="188"/>
      <c r="G310" s="187">
        <v>1299</v>
      </c>
      <c r="H310" s="187">
        <v>219</v>
      </c>
      <c r="I310" s="187">
        <v>1518</v>
      </c>
      <c r="J310" s="186">
        <v>14.02115180344525</v>
      </c>
      <c r="K310" s="185" t="s">
        <v>11</v>
      </c>
      <c r="L310" s="185"/>
      <c r="M310" s="187">
        <v>0</v>
      </c>
      <c r="N310" s="186">
        <v>0</v>
      </c>
      <c r="O310" s="185" t="s">
        <v>11</v>
      </c>
      <c r="P310" s="188"/>
      <c r="Q310" s="187">
        <v>1518</v>
      </c>
      <c r="R310" s="186">
        <v>14.02115180344525</v>
      </c>
      <c r="S310" s="185" t="s">
        <v>11</v>
      </c>
      <c r="T310" s="177"/>
    </row>
    <row r="311" spans="2:20" s="176" customFormat="1" x14ac:dyDescent="0.2">
      <c r="B311" s="190" t="s">
        <v>925</v>
      </c>
      <c r="C311" s="191" t="s">
        <v>236</v>
      </c>
      <c r="D311" s="472" t="str">
        <f>VLOOKUP(C311,'201617'!$B$26:$C$351,2,0)</f>
        <v>L</v>
      </c>
      <c r="E311" s="188">
        <v>98.492999999999995</v>
      </c>
      <c r="F311" s="188"/>
      <c r="G311" s="187">
        <v>848</v>
      </c>
      <c r="H311" s="187">
        <v>490</v>
      </c>
      <c r="I311" s="187">
        <v>1338</v>
      </c>
      <c r="J311" s="186">
        <v>13.584721756876124</v>
      </c>
      <c r="K311" s="185" t="s">
        <v>11</v>
      </c>
      <c r="L311" s="185"/>
      <c r="M311" s="187">
        <v>132</v>
      </c>
      <c r="N311" s="186">
        <v>1.340196765252353</v>
      </c>
      <c r="O311" s="185" t="s">
        <v>11</v>
      </c>
      <c r="P311" s="188"/>
      <c r="Q311" s="187">
        <v>1470</v>
      </c>
      <c r="R311" s="186">
        <v>14.924918522128477</v>
      </c>
      <c r="S311" s="185" t="s">
        <v>11</v>
      </c>
      <c r="T311" s="177"/>
    </row>
    <row r="312" spans="2:20" s="176" customFormat="1" x14ac:dyDescent="0.2">
      <c r="B312" s="190" t="s">
        <v>926</v>
      </c>
      <c r="C312" s="191" t="s">
        <v>237</v>
      </c>
      <c r="D312" s="472" t="str">
        <f>VLOOKUP(C312,'201617'!$B$26:$C$351,2,0)</f>
        <v>L</v>
      </c>
      <c r="E312" s="188">
        <v>132.37</v>
      </c>
      <c r="F312" s="188"/>
      <c r="G312" s="187">
        <v>341</v>
      </c>
      <c r="H312" s="187">
        <v>247</v>
      </c>
      <c r="I312" s="187">
        <v>588</v>
      </c>
      <c r="J312" s="186">
        <v>4.4420941300898997</v>
      </c>
      <c r="K312" s="185" t="s">
        <v>11</v>
      </c>
      <c r="L312" s="185"/>
      <c r="M312" s="187">
        <v>55</v>
      </c>
      <c r="N312" s="186">
        <v>0.41550200196419129</v>
      </c>
      <c r="O312" s="185" t="s">
        <v>11</v>
      </c>
      <c r="P312" s="188"/>
      <c r="Q312" s="187">
        <v>643</v>
      </c>
      <c r="R312" s="186">
        <v>4.8575961320540904</v>
      </c>
      <c r="S312" s="185" t="s">
        <v>11</v>
      </c>
      <c r="T312" s="177"/>
    </row>
    <row r="313" spans="2:20" s="176" customFormat="1" x14ac:dyDescent="0.2">
      <c r="B313" s="190" t="s">
        <v>747</v>
      </c>
      <c r="C313" s="189" t="s">
        <v>59</v>
      </c>
      <c r="D313" s="473" t="str">
        <f>VLOOKUP(C313,'201617'!$B$26:$C$351,2,0)</f>
        <v>NW</v>
      </c>
      <c r="E313" s="188">
        <v>86.447999999999993</v>
      </c>
      <c r="F313" s="188"/>
      <c r="G313" s="187">
        <v>400</v>
      </c>
      <c r="H313" s="187">
        <v>238</v>
      </c>
      <c r="I313" s="187">
        <v>638</v>
      </c>
      <c r="J313" s="186">
        <v>7.3801591708310204</v>
      </c>
      <c r="K313" s="185" t="s">
        <v>11</v>
      </c>
      <c r="L313" s="188"/>
      <c r="M313" s="187">
        <v>2</v>
      </c>
      <c r="N313" s="186">
        <v>2.3135295206366834E-2</v>
      </c>
      <c r="O313" s="185" t="s">
        <v>11</v>
      </c>
      <c r="P313" s="188"/>
      <c r="Q313" s="187">
        <v>640</v>
      </c>
      <c r="R313" s="186">
        <v>7.4032944660373872</v>
      </c>
      <c r="S313" s="185" t="s">
        <v>11</v>
      </c>
      <c r="T313" s="177"/>
    </row>
    <row r="314" spans="2:20" s="176" customFormat="1" x14ac:dyDescent="0.2">
      <c r="B314" s="190" t="s">
        <v>841</v>
      </c>
      <c r="C314" s="191" t="s">
        <v>153</v>
      </c>
      <c r="D314" s="472" t="str">
        <f>VLOOKUP(C314,'201617'!$B$26:$C$351,2,0)</f>
        <v>WM</v>
      </c>
      <c r="E314" s="188">
        <v>59.22</v>
      </c>
      <c r="F314" s="188"/>
      <c r="G314" s="187">
        <v>44</v>
      </c>
      <c r="H314" s="187">
        <v>0</v>
      </c>
      <c r="I314" s="187">
        <v>44</v>
      </c>
      <c r="J314" s="186">
        <v>0.74299223235393452</v>
      </c>
      <c r="K314" s="185" t="s">
        <v>11</v>
      </c>
      <c r="L314" s="185"/>
      <c r="M314" s="187">
        <v>64</v>
      </c>
      <c r="N314" s="186">
        <v>1.0807159743329957</v>
      </c>
      <c r="O314" s="185" t="s">
        <v>11</v>
      </c>
      <c r="P314" s="188"/>
      <c r="Q314" s="187">
        <v>108</v>
      </c>
      <c r="R314" s="186">
        <v>1.8237082066869301</v>
      </c>
      <c r="S314" s="185" t="s">
        <v>11</v>
      </c>
      <c r="T314" s="177"/>
    </row>
    <row r="315" spans="2:20" s="176" customFormat="1" x14ac:dyDescent="0.2">
      <c r="B315" s="190" t="s">
        <v>891</v>
      </c>
      <c r="C315" s="191" t="s">
        <v>202</v>
      </c>
      <c r="D315" s="472" t="str">
        <f>VLOOKUP(C315,'201617'!$B$26:$C$351,2,0)</f>
        <v>EE</v>
      </c>
      <c r="E315" s="188">
        <v>36.981000000000002</v>
      </c>
      <c r="F315" s="188"/>
      <c r="G315" s="187">
        <v>45</v>
      </c>
      <c r="H315" s="187">
        <v>47</v>
      </c>
      <c r="I315" s="187">
        <v>92</v>
      </c>
      <c r="J315" s="186">
        <v>2.4877639869121979</v>
      </c>
      <c r="K315" s="185" t="s">
        <v>11</v>
      </c>
      <c r="L315" s="185"/>
      <c r="M315" s="187">
        <v>11</v>
      </c>
      <c r="N315" s="186">
        <v>0.29745004191341501</v>
      </c>
      <c r="O315" s="185" t="s">
        <v>11</v>
      </c>
      <c r="P315" s="188"/>
      <c r="Q315" s="187">
        <v>103</v>
      </c>
      <c r="R315" s="186">
        <v>2.7852140288256129</v>
      </c>
      <c r="S315" s="185" t="s">
        <v>11</v>
      </c>
      <c r="T315" s="177"/>
    </row>
    <row r="316" spans="2:20" s="176" customFormat="1" x14ac:dyDescent="0.2">
      <c r="B316" s="190" t="s">
        <v>892</v>
      </c>
      <c r="C316" s="189" t="s">
        <v>203</v>
      </c>
      <c r="D316" s="473" t="str">
        <f>VLOOKUP(C316,'201617'!$B$26:$C$351,2,0)</f>
        <v>EE</v>
      </c>
      <c r="E316" s="188">
        <v>51.289000000000001</v>
      </c>
      <c r="F316" s="188"/>
      <c r="G316" s="187">
        <v>85</v>
      </c>
      <c r="H316" s="187">
        <v>145</v>
      </c>
      <c r="I316" s="187">
        <v>230</v>
      </c>
      <c r="J316" s="186">
        <v>4.4843923648345649</v>
      </c>
      <c r="K316" s="185" t="s">
        <v>11</v>
      </c>
      <c r="L316" s="185"/>
      <c r="M316" s="187">
        <v>15</v>
      </c>
      <c r="N316" s="186">
        <v>0.29246037161964555</v>
      </c>
      <c r="O316" s="185" t="s">
        <v>11</v>
      </c>
      <c r="P316" s="188"/>
      <c r="Q316" s="187">
        <v>245</v>
      </c>
      <c r="R316" s="186">
        <v>4.7768527364542104</v>
      </c>
      <c r="S316" s="185" t="s">
        <v>11</v>
      </c>
      <c r="T316" s="177"/>
    </row>
    <row r="317" spans="2:20" s="176" customFormat="1" x14ac:dyDescent="0.2">
      <c r="B317" s="190" t="s">
        <v>986</v>
      </c>
      <c r="C317" s="191" t="s">
        <v>297</v>
      </c>
      <c r="D317" s="472" t="str">
        <f>VLOOKUP(C317,'201617'!$B$26:$C$351,2,0)</f>
        <v>SE</v>
      </c>
      <c r="E317" s="188">
        <v>49.768999999999998</v>
      </c>
      <c r="F317" s="188"/>
      <c r="G317" s="187">
        <v>346</v>
      </c>
      <c r="H317" s="187">
        <v>215</v>
      </c>
      <c r="I317" s="187">
        <v>561</v>
      </c>
      <c r="J317" s="186">
        <v>11.272076995720228</v>
      </c>
      <c r="K317" s="185" t="s">
        <v>11</v>
      </c>
      <c r="L317" s="185"/>
      <c r="M317" s="187">
        <v>3</v>
      </c>
      <c r="N317" s="186">
        <v>6.027848660812956E-2</v>
      </c>
      <c r="O317" s="185" t="s">
        <v>11</v>
      </c>
      <c r="P317" s="188"/>
      <c r="Q317" s="187">
        <v>564</v>
      </c>
      <c r="R317" s="186">
        <v>11.332355482328357</v>
      </c>
      <c r="S317" s="185" t="s">
        <v>11</v>
      </c>
      <c r="T317" s="177"/>
    </row>
    <row r="318" spans="2:20" s="176" customFormat="1" x14ac:dyDescent="0.2">
      <c r="B318" s="190" t="s">
        <v>987</v>
      </c>
      <c r="C318" s="189" t="s">
        <v>298</v>
      </c>
      <c r="D318" s="473" t="str">
        <f>VLOOKUP(C318,'201617'!$B$26:$C$351,2,0)</f>
        <v>SE</v>
      </c>
      <c r="E318" s="188">
        <v>63.348999999999997</v>
      </c>
      <c r="F318" s="188"/>
      <c r="G318" s="187">
        <v>323</v>
      </c>
      <c r="H318" s="187">
        <v>308</v>
      </c>
      <c r="I318" s="187">
        <v>631</v>
      </c>
      <c r="J318" s="186">
        <v>9.9606939336058975</v>
      </c>
      <c r="K318" s="185" t="s">
        <v>11</v>
      </c>
      <c r="L318" s="185"/>
      <c r="M318" s="187">
        <v>34</v>
      </c>
      <c r="N318" s="186">
        <v>0.53670934032107853</v>
      </c>
      <c r="O318" s="185" t="s">
        <v>11</v>
      </c>
      <c r="P318" s="188"/>
      <c r="Q318" s="187">
        <v>665</v>
      </c>
      <c r="R318" s="186">
        <v>10.497403273926977</v>
      </c>
      <c r="S318" s="185" t="s">
        <v>11</v>
      </c>
      <c r="T318" s="177"/>
    </row>
    <row r="319" spans="2:20" s="176" customFormat="1" x14ac:dyDescent="0.2">
      <c r="B319" s="190" t="s">
        <v>813</v>
      </c>
      <c r="C319" s="191" t="s">
        <v>125</v>
      </c>
      <c r="D319" s="472" t="str">
        <f>VLOOKUP(C319,'201617'!$B$26:$C$351,2,0)</f>
        <v>EM</v>
      </c>
      <c r="E319" s="188">
        <v>32.454000000000001</v>
      </c>
      <c r="F319" s="188"/>
      <c r="G319" s="187">
        <v>78</v>
      </c>
      <c r="H319" s="187">
        <v>206</v>
      </c>
      <c r="I319" s="187">
        <v>284</v>
      </c>
      <c r="J319" s="186">
        <v>8.7508473531768036</v>
      </c>
      <c r="K319" s="185" t="s">
        <v>11</v>
      </c>
      <c r="L319" s="185"/>
      <c r="M319" s="187">
        <v>14</v>
      </c>
      <c r="N319" s="186">
        <v>0.43137979910026497</v>
      </c>
      <c r="O319" s="185" t="s">
        <v>11</v>
      </c>
      <c r="P319" s="188"/>
      <c r="Q319" s="187">
        <v>298</v>
      </c>
      <c r="R319" s="186">
        <v>9.1822271522770684</v>
      </c>
      <c r="S319" s="185" t="s">
        <v>11</v>
      </c>
      <c r="T319" s="177"/>
    </row>
    <row r="320" spans="2:20" s="176" customFormat="1" x14ac:dyDescent="0.2">
      <c r="B320" s="190" t="s">
        <v>1039</v>
      </c>
      <c r="C320" s="191" t="s">
        <v>204</v>
      </c>
      <c r="D320" s="472" t="str">
        <f>VLOOKUP(C320,'201617'!$B$26:$C$351,2,0)</f>
        <v>EE</v>
      </c>
      <c r="E320" s="188">
        <v>44.597999999999999</v>
      </c>
      <c r="F320" s="188"/>
      <c r="G320" s="187">
        <v>179</v>
      </c>
      <c r="H320" s="187">
        <v>53</v>
      </c>
      <c r="I320" s="187">
        <v>232</v>
      </c>
      <c r="J320" s="186">
        <v>5.2020269967263104</v>
      </c>
      <c r="K320" s="185" t="s">
        <v>11</v>
      </c>
      <c r="L320" s="185"/>
      <c r="M320" s="187">
        <v>37</v>
      </c>
      <c r="N320" s="186">
        <v>0.8296336158572134</v>
      </c>
      <c r="O320" s="185" t="s">
        <v>11</v>
      </c>
      <c r="P320" s="188"/>
      <c r="Q320" s="187">
        <v>269</v>
      </c>
      <c r="R320" s="186">
        <v>6.0316606125835239</v>
      </c>
      <c r="S320" s="185" t="s">
        <v>11</v>
      </c>
      <c r="T320" s="177"/>
    </row>
    <row r="321" spans="2:20" s="176" customFormat="1" x14ac:dyDescent="0.2">
      <c r="B321" s="197" t="s">
        <v>988</v>
      </c>
      <c r="C321" s="203" t="s">
        <v>299</v>
      </c>
      <c r="D321" s="475" t="str">
        <f>VLOOKUP(C321,'201617'!$B$26:$C$351,2,0)</f>
        <v>SE</v>
      </c>
      <c r="E321" s="195">
        <v>63.223999999999997</v>
      </c>
      <c r="F321" s="195"/>
      <c r="G321" s="194">
        <v>164</v>
      </c>
      <c r="H321" s="194">
        <v>329</v>
      </c>
      <c r="I321" s="194">
        <v>493</v>
      </c>
      <c r="J321" s="193">
        <v>7.7976717702138432</v>
      </c>
      <c r="K321" s="192">
        <v>3</v>
      </c>
      <c r="L321" s="192"/>
      <c r="M321" s="194">
        <v>44</v>
      </c>
      <c r="N321" s="193">
        <v>0.69593825129697584</v>
      </c>
      <c r="O321" s="192">
        <v>3</v>
      </c>
      <c r="P321" s="195"/>
      <c r="Q321" s="194">
        <v>537</v>
      </c>
      <c r="R321" s="193">
        <v>8.4936100215108183</v>
      </c>
      <c r="S321" s="192">
        <v>3</v>
      </c>
      <c r="T321" s="177"/>
    </row>
    <row r="322" spans="2:20" s="176" customFormat="1" x14ac:dyDescent="0.2">
      <c r="B322" s="190" t="s">
        <v>1028</v>
      </c>
      <c r="C322" s="191" t="s">
        <v>340</v>
      </c>
      <c r="D322" s="472" t="str">
        <f>VLOOKUP(C322,'201617'!$B$26:$C$351,2,0)</f>
        <v>SW</v>
      </c>
      <c r="E322" s="188">
        <v>23.102</v>
      </c>
      <c r="F322" s="188"/>
      <c r="G322" s="187">
        <v>34</v>
      </c>
      <c r="H322" s="187">
        <v>131</v>
      </c>
      <c r="I322" s="187">
        <v>165</v>
      </c>
      <c r="J322" s="186">
        <v>7.1422387672063028</v>
      </c>
      <c r="K322" s="185" t="s">
        <v>11</v>
      </c>
      <c r="L322" s="185"/>
      <c r="M322" s="187">
        <v>2</v>
      </c>
      <c r="N322" s="186">
        <v>8.6572591117652156E-2</v>
      </c>
      <c r="O322" s="185" t="s">
        <v>11</v>
      </c>
      <c r="P322" s="188"/>
      <c r="Q322" s="187">
        <v>167</v>
      </c>
      <c r="R322" s="186">
        <v>7.2288113583239548</v>
      </c>
      <c r="S322" s="185" t="s">
        <v>11</v>
      </c>
      <c r="T322" s="177"/>
    </row>
    <row r="323" spans="2:20" s="176" customFormat="1" x14ac:dyDescent="0.2">
      <c r="B323" s="190" t="s">
        <v>1029</v>
      </c>
      <c r="C323" s="189" t="s">
        <v>341</v>
      </c>
      <c r="D323" s="473" t="str">
        <f>VLOOKUP(C323,'201617'!$B$26:$C$351,2,0)</f>
        <v>SW</v>
      </c>
      <c r="E323" s="188">
        <v>44.822000000000003</v>
      </c>
      <c r="F323" s="188"/>
      <c r="G323" s="187">
        <v>44</v>
      </c>
      <c r="H323" s="187">
        <v>82</v>
      </c>
      <c r="I323" s="187">
        <v>126</v>
      </c>
      <c r="J323" s="186">
        <v>2.8111195395118469</v>
      </c>
      <c r="K323" s="185" t="s">
        <v>11</v>
      </c>
      <c r="L323" s="185"/>
      <c r="M323" s="187">
        <v>58</v>
      </c>
      <c r="N323" s="186">
        <v>1.2940074070768819</v>
      </c>
      <c r="O323" s="185" t="s">
        <v>11</v>
      </c>
      <c r="P323" s="188"/>
      <c r="Q323" s="187">
        <v>184</v>
      </c>
      <c r="R323" s="186">
        <v>4.1051269465887286</v>
      </c>
      <c r="S323" s="185" t="s">
        <v>11</v>
      </c>
      <c r="T323" s="177"/>
    </row>
    <row r="324" spans="2:20" s="176" customFormat="1" x14ac:dyDescent="0.2">
      <c r="B324" s="190" t="s">
        <v>748</v>
      </c>
      <c r="C324" s="191" t="s">
        <v>60</v>
      </c>
      <c r="D324" s="472" t="str">
        <f>VLOOKUP(C324,'201617'!$B$26:$C$351,2,0)</f>
        <v>NW</v>
      </c>
      <c r="E324" s="188">
        <v>45.643999999999998</v>
      </c>
      <c r="F324" s="188"/>
      <c r="G324" s="187">
        <v>19</v>
      </c>
      <c r="H324" s="187">
        <v>2</v>
      </c>
      <c r="I324" s="187">
        <v>21</v>
      </c>
      <c r="J324" s="186">
        <v>0.46008237665410573</v>
      </c>
      <c r="K324" s="185" t="s">
        <v>11</v>
      </c>
      <c r="L324" s="185"/>
      <c r="M324" s="187">
        <v>2</v>
      </c>
      <c r="N324" s="186">
        <v>4.3817369205152924E-2</v>
      </c>
      <c r="O324" s="185" t="s">
        <v>11</v>
      </c>
      <c r="P324" s="188"/>
      <c r="Q324" s="187">
        <v>23</v>
      </c>
      <c r="R324" s="186">
        <v>0.50389974585925867</v>
      </c>
      <c r="S324" s="185" t="s">
        <v>11</v>
      </c>
      <c r="T324" s="177"/>
    </row>
    <row r="325" spans="2:20" s="176" customFormat="1" x14ac:dyDescent="0.2">
      <c r="B325" s="190" t="s">
        <v>814</v>
      </c>
      <c r="C325" s="189" t="s">
        <v>126</v>
      </c>
      <c r="D325" s="473" t="str">
        <f>VLOOKUP(C325,'201617'!$B$26:$C$351,2,0)</f>
        <v>EM</v>
      </c>
      <c r="E325" s="188">
        <v>38.975999999999999</v>
      </c>
      <c r="F325" s="188"/>
      <c r="G325" s="187">
        <v>37</v>
      </c>
      <c r="H325" s="187">
        <v>57</v>
      </c>
      <c r="I325" s="187">
        <v>94</v>
      </c>
      <c r="J325" s="186">
        <v>2.4117405582922826</v>
      </c>
      <c r="K325" s="185" t="s">
        <v>11</v>
      </c>
      <c r="L325" s="185"/>
      <c r="M325" s="187">
        <v>42</v>
      </c>
      <c r="N325" s="186">
        <v>1.0775862068965518</v>
      </c>
      <c r="O325" s="185" t="s">
        <v>11</v>
      </c>
      <c r="P325" s="188"/>
      <c r="Q325" s="187">
        <v>136</v>
      </c>
      <c r="R325" s="186">
        <v>3.4893267651888342</v>
      </c>
      <c r="S325" s="185" t="s">
        <v>11</v>
      </c>
      <c r="T325" s="177"/>
    </row>
    <row r="326" spans="2:20" s="176" customFormat="1" x14ac:dyDescent="0.2">
      <c r="B326" s="190" t="s">
        <v>989</v>
      </c>
      <c r="C326" s="191" t="s">
        <v>300</v>
      </c>
      <c r="D326" s="472" t="str">
        <f>VLOOKUP(C326,'201617'!$B$26:$C$351,2,0)</f>
        <v>SE</v>
      </c>
      <c r="E326" s="188">
        <v>44.091000000000001</v>
      </c>
      <c r="F326" s="188"/>
      <c r="G326" s="187">
        <v>273</v>
      </c>
      <c r="H326" s="187">
        <v>112</v>
      </c>
      <c r="I326" s="187">
        <v>385</v>
      </c>
      <c r="J326" s="186">
        <v>8.7319407588850328</v>
      </c>
      <c r="K326" s="185" t="s">
        <v>11</v>
      </c>
      <c r="L326" s="185"/>
      <c r="M326" s="187">
        <v>0</v>
      </c>
      <c r="N326" s="186">
        <v>0</v>
      </c>
      <c r="O326" s="185" t="s">
        <v>11</v>
      </c>
      <c r="P326" s="188"/>
      <c r="Q326" s="187">
        <v>385</v>
      </c>
      <c r="R326" s="186">
        <v>8.7319407588850328</v>
      </c>
      <c r="S326" s="185" t="s">
        <v>11</v>
      </c>
      <c r="T326" s="177"/>
    </row>
    <row r="327" spans="2:20" s="176" customFormat="1" x14ac:dyDescent="0.2">
      <c r="B327" s="202" t="s">
        <v>1030</v>
      </c>
      <c r="C327" s="191" t="s">
        <v>342</v>
      </c>
      <c r="D327" s="472" t="str">
        <f>VLOOKUP(C327,'201617'!$B$26:$C$351,2,0)</f>
        <v>SW</v>
      </c>
      <c r="E327" s="201">
        <v>15.638999999999999</v>
      </c>
      <c r="F327" s="201"/>
      <c r="G327" s="200">
        <v>10</v>
      </c>
      <c r="H327" s="200">
        <v>8</v>
      </c>
      <c r="I327" s="200">
        <v>18</v>
      </c>
      <c r="J327" s="199">
        <v>1.1509687320161137</v>
      </c>
      <c r="K327" s="198" t="s">
        <v>11</v>
      </c>
      <c r="L327" s="198"/>
      <c r="M327" s="200">
        <v>14</v>
      </c>
      <c r="N327" s="199">
        <v>0.89519790267919952</v>
      </c>
      <c r="O327" s="198" t="s">
        <v>11</v>
      </c>
      <c r="P327" s="201"/>
      <c r="Q327" s="200">
        <v>32</v>
      </c>
      <c r="R327" s="199">
        <v>2.0461666346953131</v>
      </c>
      <c r="S327" s="198" t="s">
        <v>11</v>
      </c>
      <c r="T327" s="177"/>
    </row>
    <row r="328" spans="2:20" s="176" customFormat="1" x14ac:dyDescent="0.2">
      <c r="B328" s="190" t="s">
        <v>927</v>
      </c>
      <c r="C328" s="191" t="s">
        <v>238</v>
      </c>
      <c r="D328" s="472" t="str">
        <f>VLOOKUP(C328,'201617'!$B$26:$C$351,2,0)</f>
        <v>L</v>
      </c>
      <c r="E328" s="188">
        <v>108.06</v>
      </c>
      <c r="F328" s="188"/>
      <c r="G328" s="187">
        <v>382</v>
      </c>
      <c r="H328" s="187">
        <v>180</v>
      </c>
      <c r="I328" s="187">
        <v>562</v>
      </c>
      <c r="J328" s="186">
        <v>5.2008143623912639</v>
      </c>
      <c r="K328" s="185" t="s">
        <v>11</v>
      </c>
      <c r="L328" s="185"/>
      <c r="M328" s="187">
        <v>92</v>
      </c>
      <c r="N328" s="186">
        <v>0.85137886359429948</v>
      </c>
      <c r="O328" s="185" t="s">
        <v>11</v>
      </c>
      <c r="P328" s="188"/>
      <c r="Q328" s="187">
        <v>654</v>
      </c>
      <c r="R328" s="186">
        <v>6.0521932259855635</v>
      </c>
      <c r="S328" s="185" t="s">
        <v>11</v>
      </c>
      <c r="T328" s="177"/>
    </row>
    <row r="329" spans="2:20" s="176" customFormat="1" x14ac:dyDescent="0.2">
      <c r="B329" s="190" t="s">
        <v>1031</v>
      </c>
      <c r="C329" s="189" t="s">
        <v>343</v>
      </c>
      <c r="D329" s="473" t="str">
        <f>VLOOKUP(C329,'201617'!$B$26:$C$351,2,0)</f>
        <v>SW</v>
      </c>
      <c r="E329" s="188">
        <v>28.670999999999999</v>
      </c>
      <c r="F329" s="188"/>
      <c r="G329" s="187">
        <v>102</v>
      </c>
      <c r="H329" s="187">
        <v>86</v>
      </c>
      <c r="I329" s="187">
        <v>188</v>
      </c>
      <c r="J329" s="186">
        <v>6.557148338041924</v>
      </c>
      <c r="K329" s="185" t="s">
        <v>11</v>
      </c>
      <c r="L329" s="185"/>
      <c r="M329" s="187">
        <v>110</v>
      </c>
      <c r="N329" s="186">
        <v>3.8366293467266579</v>
      </c>
      <c r="O329" s="185" t="s">
        <v>11</v>
      </c>
      <c r="P329" s="188"/>
      <c r="Q329" s="187">
        <v>298</v>
      </c>
      <c r="R329" s="186">
        <v>10.393777684768581</v>
      </c>
      <c r="S329" s="185" t="s">
        <v>11</v>
      </c>
      <c r="T329" s="177"/>
    </row>
    <row r="330" spans="2:20" s="176" customFormat="1" x14ac:dyDescent="0.2">
      <c r="B330" s="190" t="s">
        <v>749</v>
      </c>
      <c r="C330" s="191" t="s">
        <v>61</v>
      </c>
      <c r="D330" s="472" t="str">
        <f>VLOOKUP(C330,'201617'!$B$26:$C$351,2,0)</f>
        <v>NW</v>
      </c>
      <c r="E330" s="188">
        <v>137.45699999999999</v>
      </c>
      <c r="F330" s="188"/>
      <c r="G330" s="187">
        <v>583</v>
      </c>
      <c r="H330" s="187">
        <v>814</v>
      </c>
      <c r="I330" s="187">
        <v>1397</v>
      </c>
      <c r="J330" s="186">
        <v>10.163178303032948</v>
      </c>
      <c r="K330" s="185" t="s">
        <v>11</v>
      </c>
      <c r="L330" s="185"/>
      <c r="M330" s="187">
        <v>7</v>
      </c>
      <c r="N330" s="186">
        <v>5.0925016550630378E-2</v>
      </c>
      <c r="O330" s="185" t="s">
        <v>11</v>
      </c>
      <c r="P330" s="188"/>
      <c r="Q330" s="187">
        <v>1404</v>
      </c>
      <c r="R330" s="186">
        <v>10.214103319583579</v>
      </c>
      <c r="S330" s="185" t="s">
        <v>11</v>
      </c>
      <c r="T330" s="177"/>
    </row>
    <row r="331" spans="2:20" s="176" customFormat="1" x14ac:dyDescent="0.2">
      <c r="B331" s="190" t="s">
        <v>1032</v>
      </c>
      <c r="C331" s="189" t="s">
        <v>344</v>
      </c>
      <c r="D331" s="473" t="str">
        <f>VLOOKUP(C331,'201617'!$B$26:$C$351,2,0)</f>
        <v>SW</v>
      </c>
      <c r="E331" s="188">
        <v>197.267</v>
      </c>
      <c r="F331" s="188"/>
      <c r="G331" s="187">
        <v>219</v>
      </c>
      <c r="H331" s="187">
        <v>1093</v>
      </c>
      <c r="I331" s="187">
        <v>1312</v>
      </c>
      <c r="J331" s="186">
        <v>6.6508843344299855</v>
      </c>
      <c r="K331" s="185" t="s">
        <v>11</v>
      </c>
      <c r="L331" s="188"/>
      <c r="M331" s="187">
        <v>5</v>
      </c>
      <c r="N331" s="186">
        <v>2.5346357981821593E-2</v>
      </c>
      <c r="O331" s="185" t="s">
        <v>11</v>
      </c>
      <c r="P331" s="188"/>
      <c r="Q331" s="187">
        <v>1317</v>
      </c>
      <c r="R331" s="186">
        <v>6.6762306924118073</v>
      </c>
      <c r="S331" s="185" t="s">
        <v>11</v>
      </c>
      <c r="T331" s="177"/>
    </row>
    <row r="332" spans="2:20" s="176" customFormat="1" x14ac:dyDescent="0.2">
      <c r="B332" s="190" t="s">
        <v>990</v>
      </c>
      <c r="C332" s="189" t="s">
        <v>301</v>
      </c>
      <c r="D332" s="473" t="str">
        <f>VLOOKUP(C332,'201617'!$B$26:$C$351,2,0)</f>
        <v>SE</v>
      </c>
      <c r="E332" s="188">
        <v>47.215000000000003</v>
      </c>
      <c r="F332" s="188"/>
      <c r="G332" s="187">
        <v>29</v>
      </c>
      <c r="H332" s="187">
        <v>79</v>
      </c>
      <c r="I332" s="187">
        <v>108</v>
      </c>
      <c r="J332" s="186">
        <v>2.2874086625013237</v>
      </c>
      <c r="K332" s="185" t="s">
        <v>11</v>
      </c>
      <c r="L332" s="185"/>
      <c r="M332" s="187">
        <v>0</v>
      </c>
      <c r="N332" s="186">
        <v>0</v>
      </c>
      <c r="O332" s="185" t="s">
        <v>11</v>
      </c>
      <c r="P332" s="188"/>
      <c r="Q332" s="187">
        <v>108</v>
      </c>
      <c r="R332" s="186">
        <v>2.2874086625013237</v>
      </c>
      <c r="S332" s="185" t="s">
        <v>11</v>
      </c>
      <c r="T332" s="177"/>
    </row>
    <row r="333" spans="2:20" s="176" customFormat="1" x14ac:dyDescent="0.2">
      <c r="B333" s="197" t="s">
        <v>991</v>
      </c>
      <c r="C333" s="203" t="s">
        <v>302</v>
      </c>
      <c r="D333" s="475" t="str">
        <f>VLOOKUP(C333,'201617'!$B$26:$C$351,2,0)</f>
        <v>SE</v>
      </c>
      <c r="E333" s="195">
        <v>59.235999999999997</v>
      </c>
      <c r="F333" s="195"/>
      <c r="G333" s="194">
        <v>336</v>
      </c>
      <c r="H333" s="194">
        <v>140</v>
      </c>
      <c r="I333" s="194">
        <v>476</v>
      </c>
      <c r="J333" s="193">
        <v>8.035653994192721</v>
      </c>
      <c r="K333" s="192">
        <v>3</v>
      </c>
      <c r="L333" s="192"/>
      <c r="M333" s="194">
        <v>164</v>
      </c>
      <c r="N333" s="193">
        <v>2.7685866702680801</v>
      </c>
      <c r="O333" s="192">
        <v>3</v>
      </c>
      <c r="P333" s="195"/>
      <c r="Q333" s="194">
        <v>640</v>
      </c>
      <c r="R333" s="193">
        <v>10.804240664460801</v>
      </c>
      <c r="S333" s="192">
        <v>3</v>
      </c>
      <c r="T333" s="177"/>
    </row>
    <row r="334" spans="2:20" s="176" customFormat="1" x14ac:dyDescent="0.2">
      <c r="B334" s="190" t="s">
        <v>750</v>
      </c>
      <c r="C334" s="191" t="s">
        <v>62</v>
      </c>
      <c r="D334" s="472" t="str">
        <f>VLOOKUP(C334,'201617'!$B$26:$C$351,2,0)</f>
        <v>NW</v>
      </c>
      <c r="E334" s="188">
        <v>140.82400000000001</v>
      </c>
      <c r="F334" s="188"/>
      <c r="G334" s="187">
        <v>276</v>
      </c>
      <c r="H334" s="187">
        <v>382</v>
      </c>
      <c r="I334" s="187">
        <v>658</v>
      </c>
      <c r="J334" s="186">
        <v>4.6724990058512752</v>
      </c>
      <c r="K334" s="185" t="s">
        <v>11</v>
      </c>
      <c r="L334" s="185"/>
      <c r="M334" s="187">
        <v>8</v>
      </c>
      <c r="N334" s="186">
        <v>5.6808498551383285E-2</v>
      </c>
      <c r="O334" s="185" t="s">
        <v>11</v>
      </c>
      <c r="P334" s="188"/>
      <c r="Q334" s="187">
        <v>666</v>
      </c>
      <c r="R334" s="186">
        <v>4.7293075044026578</v>
      </c>
      <c r="S334" s="185" t="s">
        <v>11</v>
      </c>
      <c r="T334" s="177"/>
    </row>
    <row r="335" spans="2:20" s="176" customFormat="1" x14ac:dyDescent="0.2">
      <c r="B335" s="190" t="s">
        <v>992</v>
      </c>
      <c r="C335" s="191" t="s">
        <v>303</v>
      </c>
      <c r="D335" s="472" t="str">
        <f>VLOOKUP(C335,'201617'!$B$26:$C$351,2,0)</f>
        <v>SE</v>
      </c>
      <c r="E335" s="188">
        <v>39.94</v>
      </c>
      <c r="F335" s="188"/>
      <c r="G335" s="187">
        <v>55</v>
      </c>
      <c r="H335" s="187">
        <v>0</v>
      </c>
      <c r="I335" s="187">
        <v>55</v>
      </c>
      <c r="J335" s="186">
        <v>1.3770655983975966</v>
      </c>
      <c r="K335" s="185" t="s">
        <v>11</v>
      </c>
      <c r="L335" s="185"/>
      <c r="M335" s="187">
        <v>147</v>
      </c>
      <c r="N335" s="186">
        <v>3.680520781171758</v>
      </c>
      <c r="O335" s="185" t="s">
        <v>11</v>
      </c>
      <c r="P335" s="188"/>
      <c r="Q335" s="187">
        <v>202</v>
      </c>
      <c r="R335" s="186">
        <v>5.0575863795693543</v>
      </c>
      <c r="S335" s="185" t="s">
        <v>11</v>
      </c>
      <c r="T335" s="177"/>
    </row>
    <row r="336" spans="2:20" s="176" customFormat="1" x14ac:dyDescent="0.2">
      <c r="B336" s="190" t="s">
        <v>993</v>
      </c>
      <c r="C336" s="191" t="s">
        <v>304</v>
      </c>
      <c r="D336" s="472" t="str">
        <f>VLOOKUP(C336,'201617'!$B$26:$C$351,2,0)</f>
        <v>SE</v>
      </c>
      <c r="E336" s="188">
        <v>61.624000000000002</v>
      </c>
      <c r="F336" s="188"/>
      <c r="G336" s="187">
        <v>2</v>
      </c>
      <c r="H336" s="187">
        <v>99</v>
      </c>
      <c r="I336" s="187">
        <v>101</v>
      </c>
      <c r="J336" s="186">
        <v>1.6389718291574711</v>
      </c>
      <c r="K336" s="185" t="s">
        <v>11</v>
      </c>
      <c r="L336" s="188"/>
      <c r="M336" s="187">
        <v>3</v>
      </c>
      <c r="N336" s="186">
        <v>4.8682331559132805E-2</v>
      </c>
      <c r="O336" s="185" t="s">
        <v>11</v>
      </c>
      <c r="P336" s="188"/>
      <c r="Q336" s="187">
        <v>104</v>
      </c>
      <c r="R336" s="186">
        <v>1.6876541607166038</v>
      </c>
      <c r="S336" s="185" t="s">
        <v>11</v>
      </c>
      <c r="T336" s="177"/>
    </row>
    <row r="337" spans="2:20" s="176" customFormat="1" x14ac:dyDescent="0.2">
      <c r="B337" s="190" t="s">
        <v>842</v>
      </c>
      <c r="C337" s="191" t="s">
        <v>154</v>
      </c>
      <c r="D337" s="472" t="str">
        <f>VLOOKUP(C337,'201617'!$B$26:$C$351,2,0)</f>
        <v>WM</v>
      </c>
      <c r="E337" s="188">
        <v>102.765</v>
      </c>
      <c r="F337" s="188"/>
      <c r="G337" s="187">
        <v>529</v>
      </c>
      <c r="H337" s="187">
        <v>2006</v>
      </c>
      <c r="I337" s="187">
        <v>2535</v>
      </c>
      <c r="J337" s="186">
        <v>24.667931688804554</v>
      </c>
      <c r="K337" s="185" t="s">
        <v>11</v>
      </c>
      <c r="L337" s="185"/>
      <c r="M337" s="187">
        <v>15</v>
      </c>
      <c r="N337" s="186">
        <v>0.14596409283316303</v>
      </c>
      <c r="O337" s="185" t="s">
        <v>11</v>
      </c>
      <c r="P337" s="188"/>
      <c r="Q337" s="187">
        <v>2550</v>
      </c>
      <c r="R337" s="186">
        <v>24.813895781637719</v>
      </c>
      <c r="S337" s="185" t="s">
        <v>11</v>
      </c>
      <c r="T337" s="177"/>
    </row>
    <row r="338" spans="2:20" s="176" customFormat="1" x14ac:dyDescent="0.2">
      <c r="B338" s="190" t="s">
        <v>843</v>
      </c>
      <c r="C338" s="189" t="s">
        <v>155</v>
      </c>
      <c r="D338" s="473" t="str">
        <f>VLOOKUP(C338,'201617'!$B$26:$C$351,2,0)</f>
        <v>WM</v>
      </c>
      <c r="E338" s="188">
        <v>42.244</v>
      </c>
      <c r="F338" s="188"/>
      <c r="G338" s="187">
        <v>176</v>
      </c>
      <c r="H338" s="187">
        <v>401</v>
      </c>
      <c r="I338" s="187">
        <v>577</v>
      </c>
      <c r="J338" s="186">
        <v>13.658744437079822</v>
      </c>
      <c r="K338" s="185" t="s">
        <v>11</v>
      </c>
      <c r="L338" s="185"/>
      <c r="M338" s="187">
        <v>1</v>
      </c>
      <c r="N338" s="186">
        <v>2.3672000757504023E-2</v>
      </c>
      <c r="O338" s="185" t="s">
        <v>11</v>
      </c>
      <c r="P338" s="188"/>
      <c r="Q338" s="187">
        <v>578</v>
      </c>
      <c r="R338" s="186">
        <v>13.682416437837325</v>
      </c>
      <c r="S338" s="185" t="s">
        <v>11</v>
      </c>
      <c r="T338" s="177"/>
    </row>
    <row r="339" spans="2:20" s="176" customFormat="1" x14ac:dyDescent="0.2">
      <c r="B339" s="190" t="s">
        <v>994</v>
      </c>
      <c r="C339" s="191" t="s">
        <v>305</v>
      </c>
      <c r="D339" s="472" t="str">
        <f>VLOOKUP(C339,'201617'!$B$26:$C$351,2,0)</f>
        <v>SE</v>
      </c>
      <c r="E339" s="188">
        <v>47.673999999999999</v>
      </c>
      <c r="F339" s="188"/>
      <c r="G339" s="187">
        <v>5</v>
      </c>
      <c r="H339" s="187">
        <v>67</v>
      </c>
      <c r="I339" s="187">
        <v>72</v>
      </c>
      <c r="J339" s="186">
        <v>1.5102571632336284</v>
      </c>
      <c r="K339" s="185" t="s">
        <v>11</v>
      </c>
      <c r="L339" s="185"/>
      <c r="M339" s="187">
        <v>0</v>
      </c>
      <c r="N339" s="186">
        <v>0</v>
      </c>
      <c r="O339" s="185" t="s">
        <v>11</v>
      </c>
      <c r="P339" s="188"/>
      <c r="Q339" s="187">
        <v>72</v>
      </c>
      <c r="R339" s="186">
        <v>1.5102571632336284</v>
      </c>
      <c r="S339" s="185" t="s">
        <v>11</v>
      </c>
      <c r="T339" s="177"/>
    </row>
    <row r="340" spans="2:20" s="176" customFormat="1" x14ac:dyDescent="0.2">
      <c r="B340" s="190" t="s">
        <v>844</v>
      </c>
      <c r="C340" s="189" t="s">
        <v>156</v>
      </c>
      <c r="D340" s="473" t="str">
        <f>VLOOKUP(C340,'201617'!$B$26:$C$351,2,0)</f>
        <v>WM</v>
      </c>
      <c r="E340" s="188">
        <v>49.893000000000001</v>
      </c>
      <c r="F340" s="188"/>
      <c r="G340" s="187">
        <v>64</v>
      </c>
      <c r="H340" s="187">
        <v>164</v>
      </c>
      <c r="I340" s="187">
        <v>228</v>
      </c>
      <c r="J340" s="186">
        <v>4.5697793277614096</v>
      </c>
      <c r="K340" s="185" t="s">
        <v>11</v>
      </c>
      <c r="L340" s="185"/>
      <c r="M340" s="187">
        <v>26</v>
      </c>
      <c r="N340" s="186">
        <v>0.52111518649910804</v>
      </c>
      <c r="O340" s="185" t="s">
        <v>11</v>
      </c>
      <c r="P340" s="188"/>
      <c r="Q340" s="187">
        <v>254</v>
      </c>
      <c r="R340" s="186">
        <v>5.0908945142605173</v>
      </c>
      <c r="S340" s="185" t="s">
        <v>11</v>
      </c>
      <c r="T340" s="177"/>
    </row>
    <row r="341" spans="2:20" s="176" customFormat="1" x14ac:dyDescent="0.2">
      <c r="B341" s="190" t="s">
        <v>995</v>
      </c>
      <c r="C341" s="189" t="s">
        <v>306</v>
      </c>
      <c r="D341" s="473" t="str">
        <f>VLOOKUP(C341,'201617'!$B$26:$C$351,2,0)</f>
        <v>SE</v>
      </c>
      <c r="E341" s="188">
        <v>68.352000000000004</v>
      </c>
      <c r="F341" s="188"/>
      <c r="G341" s="187">
        <v>110</v>
      </c>
      <c r="H341" s="187">
        <v>98</v>
      </c>
      <c r="I341" s="187">
        <v>208</v>
      </c>
      <c r="J341" s="186">
        <v>3.0430711610486889</v>
      </c>
      <c r="K341" s="185" t="s">
        <v>11</v>
      </c>
      <c r="L341" s="185"/>
      <c r="M341" s="187">
        <v>87</v>
      </c>
      <c r="N341" s="186">
        <v>1.2728230337078652</v>
      </c>
      <c r="O341" s="185" t="s">
        <v>11</v>
      </c>
      <c r="P341" s="188"/>
      <c r="Q341" s="187">
        <v>295</v>
      </c>
      <c r="R341" s="186">
        <v>4.3158941947565541</v>
      </c>
      <c r="S341" s="185" t="s">
        <v>11</v>
      </c>
      <c r="T341" s="177"/>
    </row>
    <row r="342" spans="2:20" s="176" customFormat="1" x14ac:dyDescent="0.2">
      <c r="B342" s="190" t="s">
        <v>751</v>
      </c>
      <c r="C342" s="191" t="s">
        <v>63</v>
      </c>
      <c r="D342" s="472" t="str">
        <f>VLOOKUP(C342,'201617'!$B$26:$C$351,2,0)</f>
        <v>NW</v>
      </c>
      <c r="E342" s="188">
        <v>47.585000000000001</v>
      </c>
      <c r="F342" s="188"/>
      <c r="G342" s="187">
        <v>84</v>
      </c>
      <c r="H342" s="187">
        <v>162</v>
      </c>
      <c r="I342" s="187">
        <v>246</v>
      </c>
      <c r="J342" s="186">
        <v>5.1696963328780079</v>
      </c>
      <c r="K342" s="185" t="s">
        <v>11</v>
      </c>
      <c r="L342" s="185"/>
      <c r="M342" s="187">
        <v>15</v>
      </c>
      <c r="N342" s="186">
        <v>0.31522538615109802</v>
      </c>
      <c r="O342" s="185" t="s">
        <v>11</v>
      </c>
      <c r="P342" s="188"/>
      <c r="Q342" s="187">
        <v>261</v>
      </c>
      <c r="R342" s="186">
        <v>5.4849217190291055</v>
      </c>
      <c r="S342" s="185" t="s">
        <v>11</v>
      </c>
      <c r="T342" s="177"/>
    </row>
    <row r="343" spans="2:20" s="176" customFormat="1" x14ac:dyDescent="0.2">
      <c r="B343" s="190" t="s">
        <v>845</v>
      </c>
      <c r="C343" s="189" t="s">
        <v>157</v>
      </c>
      <c r="D343" s="473" t="str">
        <f>VLOOKUP(C343,'201617'!$B$26:$C$351,2,0)</f>
        <v>WM</v>
      </c>
      <c r="E343" s="188">
        <v>43.283999999999999</v>
      </c>
      <c r="F343" s="188"/>
      <c r="G343" s="187">
        <v>417</v>
      </c>
      <c r="H343" s="187">
        <v>89</v>
      </c>
      <c r="I343" s="187">
        <v>506</v>
      </c>
      <c r="J343" s="186">
        <v>11.690231956381112</v>
      </c>
      <c r="K343" s="185" t="s">
        <v>11</v>
      </c>
      <c r="L343" s="185"/>
      <c r="M343" s="187">
        <v>14</v>
      </c>
      <c r="N343" s="186">
        <v>0.32344515294335091</v>
      </c>
      <c r="O343" s="185" t="s">
        <v>11</v>
      </c>
      <c r="P343" s="188"/>
      <c r="Q343" s="187">
        <v>520</v>
      </c>
      <c r="R343" s="186">
        <v>12.013677109324462</v>
      </c>
      <c r="S343" s="185" t="s">
        <v>11</v>
      </c>
      <c r="T343" s="177"/>
    </row>
    <row r="344" spans="2:20" s="176" customFormat="1" x14ac:dyDescent="0.2">
      <c r="B344" s="184" t="s">
        <v>773</v>
      </c>
      <c r="C344" s="183" t="s">
        <v>85</v>
      </c>
      <c r="D344" s="476" t="str">
        <f>VLOOKUP(C344,'201617'!$B$26:$C$351,2,0)</f>
        <v>YH</v>
      </c>
      <c r="E344" s="182">
        <v>84.293000000000006</v>
      </c>
      <c r="F344" s="181"/>
      <c r="G344" s="180">
        <v>409</v>
      </c>
      <c r="H344" s="180">
        <v>311</v>
      </c>
      <c r="I344" s="180">
        <v>720</v>
      </c>
      <c r="J344" s="179">
        <v>8.5416345366756428</v>
      </c>
      <c r="K344" s="178" t="s">
        <v>11</v>
      </c>
      <c r="L344" s="181"/>
      <c r="M344" s="180">
        <v>26</v>
      </c>
      <c r="N344" s="179">
        <v>0.30844791382439823</v>
      </c>
      <c r="O344" s="178" t="s">
        <v>11</v>
      </c>
      <c r="P344" s="181"/>
      <c r="Q344" s="180">
        <v>746</v>
      </c>
      <c r="R344" s="179">
        <v>8.8500824505000413</v>
      </c>
      <c r="S344" s="178" t="s">
        <v>11</v>
      </c>
      <c r="T344" s="177"/>
    </row>
    <row r="345" spans="2:20" s="153" customFormat="1" ht="13.5" customHeight="1" x14ac:dyDescent="0.25">
      <c r="B345" s="175" t="s">
        <v>1046</v>
      </c>
      <c r="C345" s="174"/>
      <c r="D345" s="174"/>
      <c r="E345" s="172"/>
      <c r="F345" s="172"/>
      <c r="G345" s="172"/>
      <c r="H345" s="172"/>
      <c r="I345" s="172"/>
      <c r="J345" s="172"/>
      <c r="K345" s="172"/>
      <c r="L345" s="172"/>
      <c r="M345" s="172"/>
      <c r="N345" s="172"/>
      <c r="O345" s="172"/>
      <c r="P345" s="172"/>
      <c r="Q345" s="155"/>
      <c r="R345" s="154"/>
      <c r="S345" s="154"/>
    </row>
    <row r="346" spans="2:20" s="153" customFormat="1" ht="14.1" customHeight="1" x14ac:dyDescent="0.25">
      <c r="B346" s="171"/>
      <c r="C346" s="96" t="s">
        <v>1089</v>
      </c>
      <c r="D346" s="96"/>
      <c r="E346" s="160"/>
      <c r="F346" s="160"/>
      <c r="G346" s="160"/>
      <c r="H346" s="160"/>
      <c r="I346" s="160"/>
      <c r="J346" s="160"/>
      <c r="K346" s="156"/>
      <c r="L346" s="159"/>
      <c r="M346" s="159"/>
      <c r="N346" s="159"/>
      <c r="O346" s="159"/>
      <c r="P346" s="159"/>
      <c r="Q346" s="155"/>
      <c r="R346" s="154"/>
      <c r="S346" s="154"/>
    </row>
    <row r="347" spans="2:20" s="153" customFormat="1" ht="14.1" customHeight="1" x14ac:dyDescent="0.25">
      <c r="B347" s="170"/>
      <c r="C347" s="169" t="s">
        <v>1088</v>
      </c>
      <c r="D347" s="169"/>
      <c r="E347" s="160"/>
      <c r="F347" s="160"/>
      <c r="G347" s="160"/>
      <c r="H347" s="160"/>
      <c r="I347" s="160"/>
      <c r="J347" s="160"/>
      <c r="K347" s="156"/>
      <c r="L347" s="159"/>
      <c r="M347" s="159"/>
      <c r="N347" s="159"/>
      <c r="O347" s="159"/>
      <c r="P347" s="159"/>
      <c r="Q347" s="155"/>
      <c r="R347" s="154"/>
      <c r="S347" s="154"/>
    </row>
    <row r="348" spans="2:20" s="163" customFormat="1" ht="14.1" customHeight="1" x14ac:dyDescent="0.2">
      <c r="B348" s="96"/>
      <c r="C348" s="168" t="s">
        <v>1087</v>
      </c>
      <c r="D348" s="168"/>
      <c r="E348" s="96"/>
      <c r="F348" s="96"/>
      <c r="G348" s="96"/>
      <c r="H348" s="96"/>
      <c r="I348" s="96"/>
      <c r="J348" s="96"/>
      <c r="K348" s="167"/>
      <c r="L348" s="166"/>
      <c r="M348" s="164"/>
      <c r="N348" s="165"/>
      <c r="O348" s="164"/>
      <c r="P348" s="164"/>
      <c r="Q348" s="164"/>
      <c r="R348" s="164"/>
      <c r="S348" s="164"/>
    </row>
    <row r="349" spans="2:20" s="153" customFormat="1" ht="14.1" customHeight="1" x14ac:dyDescent="0.25">
      <c r="B349" s="95" t="s">
        <v>1061</v>
      </c>
      <c r="C349" s="158"/>
      <c r="D349" s="158"/>
      <c r="E349" s="160"/>
      <c r="F349" s="160"/>
      <c r="G349" s="160"/>
      <c r="H349" s="160"/>
      <c r="I349" s="160"/>
      <c r="J349" s="160"/>
      <c r="K349" s="156"/>
      <c r="L349" s="159"/>
      <c r="M349" s="159"/>
      <c r="N349" s="159"/>
      <c r="O349" s="159"/>
      <c r="P349" s="159"/>
      <c r="Q349" s="155"/>
      <c r="R349" s="154"/>
      <c r="S349" s="154"/>
    </row>
    <row r="350" spans="2:20" s="153" customFormat="1" ht="14.1" customHeight="1" x14ac:dyDescent="0.25">
      <c r="B350" s="162"/>
      <c r="C350" s="96" t="s">
        <v>1174</v>
      </c>
      <c r="D350" s="96"/>
      <c r="E350" s="160"/>
      <c r="F350" s="160"/>
      <c r="G350" s="160"/>
      <c r="H350" s="160"/>
      <c r="I350" s="160"/>
      <c r="J350" s="160"/>
      <c r="K350" s="156"/>
      <c r="L350" s="159"/>
      <c r="M350" s="159"/>
      <c r="N350" s="159"/>
      <c r="O350" s="159"/>
      <c r="P350" s="159"/>
      <c r="Q350" s="155"/>
      <c r="R350" s="154"/>
      <c r="S350" s="154"/>
    </row>
    <row r="351" spans="2:20" s="153" customFormat="1" ht="14.1" customHeight="1" x14ac:dyDescent="0.2">
      <c r="B351" s="95"/>
      <c r="C351" s="161"/>
      <c r="D351" s="161"/>
      <c r="E351" s="160"/>
      <c r="F351" s="160"/>
      <c r="G351" s="160"/>
      <c r="H351" s="160"/>
      <c r="I351" s="160"/>
      <c r="J351" s="160"/>
      <c r="K351" s="156"/>
      <c r="L351" s="159"/>
      <c r="M351" s="154"/>
      <c r="N351" s="154"/>
      <c r="O351" s="154"/>
      <c r="P351" s="154"/>
      <c r="Q351" s="154"/>
      <c r="R351" s="154"/>
      <c r="S351" s="154"/>
    </row>
    <row r="352" spans="2:20" s="153" customFormat="1" ht="14.1" customHeight="1" x14ac:dyDescent="0.2">
      <c r="B352" s="158"/>
      <c r="C352" s="157" t="s">
        <v>1100</v>
      </c>
      <c r="D352" s="157"/>
      <c r="E352" s="784"/>
      <c r="F352" s="784"/>
      <c r="G352" s="160"/>
      <c r="H352" s="160"/>
      <c r="I352" s="160"/>
      <c r="J352" s="160"/>
      <c r="K352" s="156"/>
      <c r="L352" s="159"/>
      <c r="M352" s="154"/>
      <c r="N352" s="154"/>
      <c r="O352" s="154"/>
      <c r="P352" s="154"/>
      <c r="Q352" s="154"/>
      <c r="R352" s="154"/>
      <c r="S352" s="154"/>
    </row>
    <row r="353" spans="19:19" x14ac:dyDescent="0.2">
      <c r="S353" s="151"/>
    </row>
    <row r="354" spans="19:19" x14ac:dyDescent="0.2">
      <c r="S354" s="151"/>
    </row>
    <row r="355" spans="19:19" x14ac:dyDescent="0.2">
      <c r="S355" s="151"/>
    </row>
  </sheetData>
  <mergeCells count="5">
    <mergeCell ref="B1:S1"/>
    <mergeCell ref="G3:K3"/>
    <mergeCell ref="G4:H4"/>
    <mergeCell ref="E352:F352"/>
    <mergeCell ref="B2:E2"/>
  </mergeCells>
  <hyperlinks>
    <hyperlink ref="B2" location="Contents!A1" display="ï Return to contents"/>
  </hyperlinks>
  <pageMargins left="0.75" right="0.75" top="1" bottom="1" header="0.5" footer="0.5"/>
  <pageSetup paperSize="9" scale="53" fitToHeight="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P411"/>
  <sheetViews>
    <sheetView showGridLines="0" zoomScale="80" zoomScaleNormal="80" zoomScaleSheetLayoutView="100" workbookViewId="0">
      <pane xSplit="4" ySplit="7" topLeftCell="E8" activePane="bottomRight" state="frozen"/>
      <selection activeCell="J18" sqref="J18"/>
      <selection pane="topRight" activeCell="J18" sqref="J18"/>
      <selection pane="bottomLeft" activeCell="J18" sqref="J18"/>
      <selection pane="bottomRight" activeCell="J18" sqref="J18"/>
    </sheetView>
  </sheetViews>
  <sheetFormatPr defaultColWidth="10.28515625" defaultRowHeight="14.25" x14ac:dyDescent="0.2"/>
  <cols>
    <col min="1" max="1" width="8" style="228" customWidth="1"/>
    <col min="2" max="2" width="10.28515625" style="228" customWidth="1"/>
    <col min="3" max="3" width="25.7109375" style="15" customWidth="1"/>
    <col min="4" max="4" width="11.42578125" style="15" customWidth="1"/>
    <col min="5" max="5" width="16.7109375" style="31" customWidth="1"/>
    <col min="6" max="6" width="2" style="3" customWidth="1"/>
    <col min="7" max="7" width="16.7109375" style="1" customWidth="1"/>
    <col min="8" max="9" width="16.7109375" style="2" customWidth="1"/>
    <col min="10" max="10" width="16.7109375" style="3" customWidth="1"/>
    <col min="11" max="11" width="8.5703125" style="20" customWidth="1"/>
    <col min="12" max="12" width="2" style="3" customWidth="1"/>
    <col min="13" max="13" width="16.7109375" style="2" customWidth="1"/>
    <col min="14" max="14" width="16.7109375" style="3" customWidth="1"/>
    <col min="15" max="15" width="8.5703125" style="20" customWidth="1"/>
    <col min="16" max="16" width="2" style="3" customWidth="1"/>
    <col min="17" max="17" width="16.7109375" style="2" customWidth="1"/>
    <col min="18" max="18" width="16.7109375" style="3" customWidth="1"/>
    <col min="19" max="19" width="8.5703125" style="20" customWidth="1"/>
    <col min="20" max="22" width="9.42578125" style="3" customWidth="1"/>
    <col min="23" max="16384" width="10.28515625" style="3"/>
  </cols>
  <sheetData>
    <row r="1" spans="1:68" ht="15.75" x14ac:dyDescent="0.25">
      <c r="A1" s="16" t="s">
        <v>697</v>
      </c>
      <c r="B1" s="16"/>
      <c r="C1" s="21"/>
      <c r="D1" s="21"/>
      <c r="E1" s="52"/>
      <c r="F1" s="19"/>
      <c r="G1" s="18"/>
      <c r="H1" s="17"/>
      <c r="I1" s="17"/>
      <c r="J1" s="19"/>
      <c r="K1" s="22"/>
      <c r="L1" s="19"/>
      <c r="M1" s="17"/>
      <c r="N1" s="19"/>
      <c r="O1" s="22"/>
      <c r="P1" s="19"/>
      <c r="Q1" s="17"/>
      <c r="R1" s="19"/>
      <c r="S1" s="22"/>
    </row>
    <row r="2" spans="1:68" s="252" customFormat="1" ht="12.75" customHeight="1" thickBot="1" x14ac:dyDescent="0.25">
      <c r="A2" s="786" t="s">
        <v>1099</v>
      </c>
      <c r="B2" s="786"/>
      <c r="C2" s="786"/>
      <c r="D2" s="441"/>
      <c r="E2" s="53"/>
      <c r="F2" s="268"/>
      <c r="G2" s="55"/>
      <c r="H2" s="56"/>
      <c r="I2" s="56"/>
      <c r="J2" s="14"/>
      <c r="K2" s="265"/>
      <c r="L2" s="268"/>
      <c r="M2" s="267"/>
      <c r="N2" s="266"/>
      <c r="O2" s="265"/>
      <c r="P2" s="268"/>
      <c r="Q2" s="267"/>
      <c r="R2" s="266"/>
      <c r="S2" s="265"/>
    </row>
    <row r="3" spans="1:68" s="5" customFormat="1" ht="39" customHeight="1" x14ac:dyDescent="0.2">
      <c r="A3" s="262"/>
      <c r="B3" s="262"/>
      <c r="C3" s="4"/>
      <c r="D3" s="4"/>
      <c r="E3" s="788" t="s">
        <v>353</v>
      </c>
      <c r="F3" s="264"/>
      <c r="G3" s="790" t="s">
        <v>351</v>
      </c>
      <c r="H3" s="790"/>
      <c r="I3" s="790"/>
      <c r="J3" s="790"/>
      <c r="K3" s="791" t="s">
        <v>3</v>
      </c>
      <c r="L3" s="263"/>
      <c r="M3" s="797" t="s">
        <v>352</v>
      </c>
      <c r="N3" s="795" t="s">
        <v>354</v>
      </c>
      <c r="O3" s="791" t="s">
        <v>3</v>
      </c>
      <c r="P3" s="263"/>
      <c r="Q3" s="793" t="s">
        <v>355</v>
      </c>
      <c r="R3" s="795" t="s">
        <v>354</v>
      </c>
      <c r="S3" s="791" t="s">
        <v>3</v>
      </c>
    </row>
    <row r="4" spans="1:68" s="5" customFormat="1" ht="51" customHeight="1" thickBot="1" x14ac:dyDescent="0.25">
      <c r="A4" s="262"/>
      <c r="B4" s="262"/>
      <c r="C4" s="261" t="s">
        <v>356</v>
      </c>
      <c r="D4" s="261"/>
      <c r="E4" s="789"/>
      <c r="F4" s="6"/>
      <c r="G4" s="260" t="s">
        <v>5</v>
      </c>
      <c r="H4" s="260" t="s">
        <v>6</v>
      </c>
      <c r="I4" s="259" t="s">
        <v>7</v>
      </c>
      <c r="J4" s="258" t="s">
        <v>354</v>
      </c>
      <c r="K4" s="792"/>
      <c r="L4" s="6"/>
      <c r="M4" s="798"/>
      <c r="N4" s="796"/>
      <c r="O4" s="792"/>
      <c r="P4" s="7"/>
      <c r="Q4" s="794"/>
      <c r="R4" s="796"/>
      <c r="S4" s="792"/>
    </row>
    <row r="5" spans="1:68" ht="14.25" customHeight="1" x14ac:dyDescent="0.2">
      <c r="C5" s="252"/>
      <c r="D5" s="252"/>
      <c r="E5" s="54"/>
      <c r="F5" s="8"/>
      <c r="G5" s="57"/>
      <c r="H5" s="9"/>
      <c r="I5" s="9"/>
      <c r="J5" s="9"/>
      <c r="K5" s="23"/>
      <c r="L5" s="8"/>
      <c r="M5" s="8"/>
      <c r="N5" s="8"/>
      <c r="O5" s="23"/>
      <c r="P5" s="10"/>
      <c r="Q5" s="11"/>
      <c r="R5" s="12"/>
      <c r="S5" s="23"/>
      <c r="T5" s="12"/>
      <c r="U5" s="12"/>
      <c r="V5" s="12"/>
      <c r="W5" s="11"/>
      <c r="X5" s="12"/>
      <c r="Y5" s="11"/>
      <c r="Z5" s="12"/>
      <c r="AA5" s="12"/>
      <c r="AB5" s="12"/>
      <c r="AC5" s="11"/>
      <c r="AD5" s="12"/>
      <c r="AE5" s="11"/>
      <c r="AF5" s="12"/>
      <c r="AG5" s="12"/>
      <c r="AH5" s="12"/>
      <c r="AI5" s="2"/>
      <c r="AJ5" s="11"/>
      <c r="AK5" s="2"/>
      <c r="AL5" s="11"/>
      <c r="AM5" s="11"/>
      <c r="AN5" s="11"/>
      <c r="AO5" s="11"/>
      <c r="AP5" s="12"/>
      <c r="AQ5" s="11"/>
      <c r="AR5" s="12"/>
      <c r="AS5" s="12"/>
      <c r="AT5" s="12"/>
      <c r="AU5" s="11"/>
      <c r="AV5" s="12"/>
      <c r="AW5" s="11"/>
      <c r="AX5" s="12"/>
      <c r="AY5" s="12"/>
      <c r="AZ5" s="12"/>
      <c r="BA5" s="11"/>
      <c r="BB5" s="12"/>
      <c r="BC5" s="11"/>
      <c r="BD5" s="12"/>
      <c r="BE5" s="12"/>
      <c r="BF5" s="12"/>
      <c r="BG5" s="11"/>
      <c r="BH5" s="12"/>
      <c r="BI5" s="11"/>
      <c r="BJ5" s="12"/>
      <c r="BK5" s="12"/>
      <c r="BL5" s="12"/>
      <c r="BM5" s="11"/>
      <c r="BN5" s="12"/>
      <c r="BO5" s="11"/>
      <c r="BP5" s="12"/>
    </row>
    <row r="6" spans="1:68" s="24" customFormat="1" ht="14.25" customHeight="1" x14ac:dyDescent="0.25">
      <c r="A6" s="787" t="s">
        <v>1033</v>
      </c>
      <c r="B6" s="787" t="s">
        <v>1034</v>
      </c>
      <c r="C6" s="250" t="s">
        <v>8</v>
      </c>
      <c r="D6" s="250"/>
      <c r="E6" s="257">
        <v>21731</v>
      </c>
      <c r="F6" s="256"/>
      <c r="G6" s="247">
        <v>86000</v>
      </c>
      <c r="H6" s="247">
        <v>88800</v>
      </c>
      <c r="I6" s="247">
        <v>174800</v>
      </c>
      <c r="J6" s="245">
        <v>8</v>
      </c>
      <c r="K6" s="25"/>
      <c r="L6" s="247"/>
      <c r="M6" s="246">
        <v>24200</v>
      </c>
      <c r="N6" s="245">
        <v>1.1000000000000001</v>
      </c>
      <c r="O6" s="25"/>
      <c r="P6" s="247"/>
      <c r="Q6" s="246">
        <v>199000</v>
      </c>
      <c r="R6" s="245">
        <v>9.1999999999999993</v>
      </c>
      <c r="S6" s="25"/>
      <c r="AT6" s="26"/>
      <c r="AU6" s="26"/>
      <c r="AV6" s="26"/>
      <c r="AW6" s="26"/>
      <c r="AX6" s="26"/>
      <c r="AY6" s="26"/>
      <c r="AZ6" s="26"/>
      <c r="BA6" s="26"/>
      <c r="BB6" s="26"/>
      <c r="BC6" s="26"/>
    </row>
    <row r="7" spans="1:68" ht="14.25" customHeight="1" x14ac:dyDescent="0.2">
      <c r="A7" s="787"/>
      <c r="B7" s="787"/>
      <c r="C7" s="244"/>
      <c r="D7" s="244"/>
      <c r="E7" s="255" t="s">
        <v>11</v>
      </c>
      <c r="F7" s="254"/>
      <c r="G7" s="242"/>
      <c r="H7" s="242"/>
      <c r="I7" s="242"/>
      <c r="J7" s="240" t="s">
        <v>11</v>
      </c>
      <c r="K7" s="27"/>
      <c r="L7" s="242"/>
      <c r="M7" s="241"/>
      <c r="N7" s="240"/>
      <c r="O7" s="27"/>
      <c r="P7" s="242"/>
      <c r="Q7" s="241"/>
      <c r="R7" s="240"/>
      <c r="S7" s="27"/>
      <c r="U7" s="11"/>
      <c r="V7" s="12"/>
      <c r="AT7" s="12"/>
      <c r="AU7" s="12"/>
      <c r="AV7" s="12"/>
      <c r="AW7" s="12"/>
      <c r="AX7" s="12"/>
      <c r="AY7" s="12"/>
      <c r="AZ7" s="12"/>
      <c r="BA7" s="12"/>
      <c r="BB7" s="12"/>
      <c r="BC7" s="12"/>
    </row>
    <row r="8" spans="1:68" s="24" customFormat="1" ht="14.25" customHeight="1" x14ac:dyDescent="0.25">
      <c r="A8" s="251" t="s">
        <v>357</v>
      </c>
      <c r="B8" s="228" t="s">
        <v>699</v>
      </c>
      <c r="C8" s="250" t="s">
        <v>9</v>
      </c>
      <c r="D8" s="250"/>
      <c r="E8" s="249">
        <v>1112</v>
      </c>
      <c r="F8" s="248"/>
      <c r="G8" s="246">
        <v>5700</v>
      </c>
      <c r="H8" s="246">
        <v>4700</v>
      </c>
      <c r="I8" s="246">
        <v>10400</v>
      </c>
      <c r="J8" s="245">
        <v>9.4</v>
      </c>
      <c r="K8" s="25"/>
      <c r="L8" s="247"/>
      <c r="M8" s="246">
        <v>2700</v>
      </c>
      <c r="N8" s="245">
        <v>2.4</v>
      </c>
      <c r="O8" s="25"/>
      <c r="P8" s="247"/>
      <c r="Q8" s="246">
        <v>13100</v>
      </c>
      <c r="R8" s="245">
        <v>11.8</v>
      </c>
      <c r="S8" s="25"/>
      <c r="Z8" s="26"/>
      <c r="AA8" s="26"/>
      <c r="AB8" s="26"/>
    </row>
    <row r="9" spans="1:68" ht="14.25" customHeight="1" x14ac:dyDescent="0.2">
      <c r="A9" s="228" t="s">
        <v>11</v>
      </c>
      <c r="C9" s="244"/>
      <c r="D9" s="244"/>
      <c r="E9" s="243" t="s">
        <v>11</v>
      </c>
      <c r="F9" s="241"/>
      <c r="G9" s="241"/>
      <c r="H9" s="241"/>
      <c r="I9" s="241"/>
      <c r="J9" s="240"/>
      <c r="K9" s="27"/>
      <c r="L9" s="242"/>
      <c r="M9" s="241"/>
      <c r="N9" s="240"/>
      <c r="O9" s="27"/>
      <c r="P9" s="242"/>
      <c r="Q9" s="241"/>
      <c r="R9" s="240"/>
      <c r="S9" s="27"/>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68" ht="14.25" customHeight="1" x14ac:dyDescent="0.2">
      <c r="A10" s="228" t="s">
        <v>358</v>
      </c>
      <c r="B10" s="228" t="s">
        <v>700</v>
      </c>
      <c r="C10" s="244" t="s">
        <v>10</v>
      </c>
      <c r="D10" s="244"/>
      <c r="E10" s="243">
        <v>216</v>
      </c>
      <c r="F10" s="241"/>
      <c r="G10" s="241">
        <v>316</v>
      </c>
      <c r="H10" s="241">
        <v>615</v>
      </c>
      <c r="I10" s="241">
        <v>931</v>
      </c>
      <c r="J10" s="240">
        <v>4.3</v>
      </c>
      <c r="K10" s="27" t="s">
        <v>11</v>
      </c>
      <c r="L10" s="242"/>
      <c r="M10" s="241">
        <v>7</v>
      </c>
      <c r="N10" s="240" t="s">
        <v>1035</v>
      </c>
      <c r="O10" s="27" t="s">
        <v>11</v>
      </c>
      <c r="P10" s="242"/>
      <c r="Q10" s="241">
        <v>938</v>
      </c>
      <c r="R10" s="240">
        <v>4.3</v>
      </c>
      <c r="S10" s="27" t="s">
        <v>11</v>
      </c>
    </row>
    <row r="11" spans="1:68" ht="14.25" customHeight="1" x14ac:dyDescent="0.2">
      <c r="A11" s="228" t="s">
        <v>359</v>
      </c>
      <c r="B11" s="228" t="s">
        <v>701</v>
      </c>
      <c r="C11" s="244" t="s">
        <v>12</v>
      </c>
      <c r="D11" s="244"/>
      <c r="E11" s="243">
        <v>44</v>
      </c>
      <c r="F11" s="241"/>
      <c r="G11" s="241">
        <v>198</v>
      </c>
      <c r="H11" s="241">
        <v>373</v>
      </c>
      <c r="I11" s="241">
        <v>571</v>
      </c>
      <c r="J11" s="240">
        <v>13</v>
      </c>
      <c r="K11" s="27" t="s">
        <v>11</v>
      </c>
      <c r="L11" s="242"/>
      <c r="M11" s="241">
        <v>143</v>
      </c>
      <c r="N11" s="240">
        <v>3.3</v>
      </c>
      <c r="O11" s="27" t="s">
        <v>11</v>
      </c>
      <c r="P11" s="242"/>
      <c r="Q11" s="241">
        <v>714</v>
      </c>
      <c r="R11" s="240">
        <v>16.2</v>
      </c>
      <c r="S11" s="27" t="s">
        <v>11</v>
      </c>
    </row>
    <row r="12" spans="1:68" ht="14.25" customHeight="1" x14ac:dyDescent="0.2">
      <c r="A12" s="228" t="s">
        <v>360</v>
      </c>
      <c r="B12" s="228" t="s">
        <v>702</v>
      </c>
      <c r="C12" s="244" t="s">
        <v>13</v>
      </c>
      <c r="D12" s="244"/>
      <c r="E12" s="243">
        <v>85</v>
      </c>
      <c r="F12" s="241"/>
      <c r="G12" s="241">
        <v>1249</v>
      </c>
      <c r="H12" s="241">
        <v>818</v>
      </c>
      <c r="I12" s="241">
        <v>2067</v>
      </c>
      <c r="J12" s="240">
        <v>24.3</v>
      </c>
      <c r="K12" s="27" t="s">
        <v>11</v>
      </c>
      <c r="L12" s="242"/>
      <c r="M12" s="241">
        <v>9</v>
      </c>
      <c r="N12" s="240">
        <v>0.1</v>
      </c>
      <c r="O12" s="27" t="s">
        <v>11</v>
      </c>
      <c r="P12" s="242"/>
      <c r="Q12" s="241">
        <v>2076</v>
      </c>
      <c r="R12" s="240">
        <v>24.4</v>
      </c>
      <c r="S12" s="27" t="s">
        <v>11</v>
      </c>
    </row>
    <row r="13" spans="1:68" ht="14.25" customHeight="1" x14ac:dyDescent="0.2">
      <c r="A13" s="228" t="s">
        <v>361</v>
      </c>
      <c r="B13" s="228" t="s">
        <v>703</v>
      </c>
      <c r="C13" s="244" t="s">
        <v>14</v>
      </c>
      <c r="D13" s="244"/>
      <c r="E13" s="243">
        <v>39</v>
      </c>
      <c r="F13" s="241"/>
      <c r="G13" s="241">
        <v>32</v>
      </c>
      <c r="H13" s="241">
        <v>291</v>
      </c>
      <c r="I13" s="241">
        <v>323</v>
      </c>
      <c r="J13" s="240">
        <v>8.3000000000000007</v>
      </c>
      <c r="K13" s="27" t="s">
        <v>11</v>
      </c>
      <c r="L13" s="242"/>
      <c r="M13" s="241" t="s">
        <v>1035</v>
      </c>
      <c r="N13" s="240" t="s">
        <v>1035</v>
      </c>
      <c r="O13" s="27" t="s">
        <v>11</v>
      </c>
      <c r="P13" s="242"/>
      <c r="Q13" s="241">
        <v>323</v>
      </c>
      <c r="R13" s="240">
        <v>8.3000000000000007</v>
      </c>
      <c r="S13" s="27" t="s">
        <v>11</v>
      </c>
    </row>
    <row r="14" spans="1:68" ht="14.25" customHeight="1" x14ac:dyDescent="0.2">
      <c r="A14" s="228" t="s">
        <v>362</v>
      </c>
      <c r="B14" s="228" t="s">
        <v>704</v>
      </c>
      <c r="C14" s="244" t="s">
        <v>15</v>
      </c>
      <c r="D14" s="244"/>
      <c r="E14" s="243">
        <v>58</v>
      </c>
      <c r="F14" s="241"/>
      <c r="G14" s="241">
        <v>71</v>
      </c>
      <c r="H14" s="241">
        <v>328</v>
      </c>
      <c r="I14" s="241">
        <v>399</v>
      </c>
      <c r="J14" s="240">
        <v>6.9</v>
      </c>
      <c r="K14" s="27" t="s">
        <v>11</v>
      </c>
      <c r="L14" s="242"/>
      <c r="M14" s="241">
        <v>3</v>
      </c>
      <c r="N14" s="240">
        <v>0.1</v>
      </c>
      <c r="O14" s="27" t="s">
        <v>11</v>
      </c>
      <c r="P14" s="242"/>
      <c r="Q14" s="241">
        <v>402</v>
      </c>
      <c r="R14" s="240">
        <v>6.9</v>
      </c>
      <c r="S14" s="27" t="s">
        <v>11</v>
      </c>
    </row>
    <row r="15" spans="1:68" ht="14.25" customHeight="1" x14ac:dyDescent="0.2">
      <c r="A15" s="228" t="s">
        <v>363</v>
      </c>
      <c r="B15" s="228" t="s">
        <v>705</v>
      </c>
      <c r="C15" s="244" t="s">
        <v>16</v>
      </c>
      <c r="D15" s="244"/>
      <c r="E15" s="243">
        <v>119</v>
      </c>
      <c r="F15" s="241"/>
      <c r="G15" s="241">
        <v>2073</v>
      </c>
      <c r="H15" s="241" t="s">
        <v>1035</v>
      </c>
      <c r="I15" s="241">
        <v>2073</v>
      </c>
      <c r="J15" s="240">
        <v>17.399999999999999</v>
      </c>
      <c r="K15" s="27" t="s">
        <v>11</v>
      </c>
      <c r="L15" s="242"/>
      <c r="M15" s="241">
        <v>1725</v>
      </c>
      <c r="N15" s="240">
        <v>14.5</v>
      </c>
      <c r="O15" s="27" t="s">
        <v>11</v>
      </c>
      <c r="P15" s="242"/>
      <c r="Q15" s="241">
        <v>3798</v>
      </c>
      <c r="R15" s="240">
        <v>31.9</v>
      </c>
      <c r="S15" s="27" t="s">
        <v>11</v>
      </c>
    </row>
    <row r="16" spans="1:68" ht="14.25" customHeight="1" x14ac:dyDescent="0.2">
      <c r="A16" s="228" t="s">
        <v>364</v>
      </c>
      <c r="B16" s="228" t="s">
        <v>706</v>
      </c>
      <c r="C16" s="244" t="s">
        <v>17</v>
      </c>
      <c r="D16" s="244"/>
      <c r="E16" s="243">
        <v>89</v>
      </c>
      <c r="F16" s="241"/>
      <c r="G16" s="241">
        <v>728</v>
      </c>
      <c r="H16" s="241">
        <v>267</v>
      </c>
      <c r="I16" s="241">
        <v>995</v>
      </c>
      <c r="J16" s="240">
        <v>11.2</v>
      </c>
      <c r="K16" s="27"/>
      <c r="L16" s="242"/>
      <c r="M16" s="241">
        <v>10</v>
      </c>
      <c r="N16" s="240">
        <v>0.1</v>
      </c>
      <c r="O16" s="27" t="s">
        <v>11</v>
      </c>
      <c r="P16" s="242"/>
      <c r="Q16" s="241">
        <v>1005</v>
      </c>
      <c r="R16" s="240">
        <v>11.3</v>
      </c>
      <c r="S16" s="27" t="s">
        <v>11</v>
      </c>
    </row>
    <row r="17" spans="1:19" ht="14.25" customHeight="1" x14ac:dyDescent="0.2">
      <c r="A17" s="228" t="s">
        <v>365</v>
      </c>
      <c r="B17" s="228" t="s">
        <v>707</v>
      </c>
      <c r="C17" s="244" t="s">
        <v>19</v>
      </c>
      <c r="D17" s="244"/>
      <c r="E17" s="243">
        <v>136</v>
      </c>
      <c r="F17" s="241"/>
      <c r="G17" s="241">
        <v>175</v>
      </c>
      <c r="H17" s="241">
        <v>357</v>
      </c>
      <c r="I17" s="241">
        <v>532</v>
      </c>
      <c r="J17" s="240">
        <v>3.9</v>
      </c>
      <c r="K17" s="27" t="s">
        <v>11</v>
      </c>
      <c r="L17" s="242"/>
      <c r="M17" s="241">
        <v>17</v>
      </c>
      <c r="N17" s="240">
        <v>0.1</v>
      </c>
      <c r="O17" s="27" t="s">
        <v>11</v>
      </c>
      <c r="P17" s="242"/>
      <c r="Q17" s="241">
        <v>549</v>
      </c>
      <c r="R17" s="240">
        <v>4</v>
      </c>
      <c r="S17" s="27" t="s">
        <v>11</v>
      </c>
    </row>
    <row r="18" spans="1:19" ht="14.25" customHeight="1" x14ac:dyDescent="0.2">
      <c r="A18" s="228" t="s">
        <v>366</v>
      </c>
      <c r="B18" s="228" t="s">
        <v>708</v>
      </c>
      <c r="C18" s="244" t="s">
        <v>20</v>
      </c>
      <c r="D18" s="244"/>
      <c r="E18" s="243">
        <v>58</v>
      </c>
      <c r="F18" s="241"/>
      <c r="G18" s="241">
        <v>120</v>
      </c>
      <c r="H18" s="241" t="s">
        <v>1035</v>
      </c>
      <c r="I18" s="241">
        <v>120</v>
      </c>
      <c r="J18" s="240">
        <v>2.1</v>
      </c>
      <c r="K18" s="27" t="s">
        <v>11</v>
      </c>
      <c r="L18" s="242"/>
      <c r="M18" s="241">
        <v>310</v>
      </c>
      <c r="N18" s="240">
        <v>5.3</v>
      </c>
      <c r="O18" s="27" t="s">
        <v>11</v>
      </c>
      <c r="P18" s="242"/>
      <c r="Q18" s="241">
        <v>430</v>
      </c>
      <c r="R18" s="240">
        <v>7.4</v>
      </c>
      <c r="S18" s="27" t="s">
        <v>11</v>
      </c>
    </row>
    <row r="19" spans="1:19" ht="14.25" customHeight="1" x14ac:dyDescent="0.2">
      <c r="A19" s="228" t="s">
        <v>367</v>
      </c>
      <c r="B19" s="228" t="s">
        <v>709</v>
      </c>
      <c r="C19" s="244" t="s">
        <v>21</v>
      </c>
      <c r="D19" s="244"/>
      <c r="E19" s="243">
        <v>68</v>
      </c>
      <c r="F19" s="241"/>
      <c r="G19" s="241">
        <v>542</v>
      </c>
      <c r="H19" s="241">
        <v>374</v>
      </c>
      <c r="I19" s="241">
        <v>916</v>
      </c>
      <c r="J19" s="240">
        <v>13.5</v>
      </c>
      <c r="K19" s="27" t="s">
        <v>11</v>
      </c>
      <c r="L19" s="242"/>
      <c r="M19" s="241">
        <v>384</v>
      </c>
      <c r="N19" s="240">
        <v>5.6</v>
      </c>
      <c r="O19" s="27" t="s">
        <v>11</v>
      </c>
      <c r="P19" s="242"/>
      <c r="Q19" s="241">
        <v>1300</v>
      </c>
      <c r="R19" s="240">
        <v>19.100000000000001</v>
      </c>
      <c r="S19" s="27" t="s">
        <v>11</v>
      </c>
    </row>
    <row r="20" spans="1:19" ht="14.25" customHeight="1" x14ac:dyDescent="0.2">
      <c r="A20" s="228" t="s">
        <v>368</v>
      </c>
      <c r="B20" s="228" t="s">
        <v>710</v>
      </c>
      <c r="C20" s="244" t="s">
        <v>22</v>
      </c>
      <c r="D20" s="244"/>
      <c r="E20" s="243">
        <v>79</v>
      </c>
      <c r="F20" s="241"/>
      <c r="G20" s="241">
        <v>165</v>
      </c>
      <c r="H20" s="241">
        <v>572</v>
      </c>
      <c r="I20" s="241">
        <v>737</v>
      </c>
      <c r="J20" s="240">
        <v>9.3000000000000007</v>
      </c>
      <c r="K20" s="27" t="s">
        <v>11</v>
      </c>
      <c r="L20" s="242"/>
      <c r="M20" s="241">
        <v>68</v>
      </c>
      <c r="N20" s="240">
        <v>0.9</v>
      </c>
      <c r="O20" s="27" t="s">
        <v>11</v>
      </c>
      <c r="P20" s="242"/>
      <c r="Q20" s="241">
        <v>805</v>
      </c>
      <c r="R20" s="240">
        <v>10.199999999999999</v>
      </c>
      <c r="S20" s="27" t="s">
        <v>11</v>
      </c>
    </row>
    <row r="21" spans="1:19" ht="14.25" customHeight="1" x14ac:dyDescent="0.2">
      <c r="A21" s="228" t="s">
        <v>369</v>
      </c>
      <c r="B21" s="228" t="s">
        <v>711</v>
      </c>
      <c r="C21" s="244" t="s">
        <v>23</v>
      </c>
      <c r="D21" s="244"/>
      <c r="E21" s="243">
        <v>121</v>
      </c>
      <c r="F21" s="241"/>
      <c r="G21" s="241">
        <v>76</v>
      </c>
      <c r="H21" s="241">
        <v>689</v>
      </c>
      <c r="I21" s="241">
        <v>765</v>
      </c>
      <c r="J21" s="240">
        <v>6.3</v>
      </c>
      <c r="K21" s="27" t="s">
        <v>11</v>
      </c>
      <c r="L21" s="242"/>
      <c r="M21" s="241">
        <v>29</v>
      </c>
      <c r="N21" s="240">
        <v>0.2</v>
      </c>
      <c r="O21" s="27" t="s">
        <v>11</v>
      </c>
      <c r="P21" s="242"/>
      <c r="Q21" s="241">
        <v>794</v>
      </c>
      <c r="R21" s="240">
        <v>6.6</v>
      </c>
      <c r="S21" s="27" t="s">
        <v>11</v>
      </c>
    </row>
    <row r="22" spans="1:19" ht="14.25" customHeight="1" x14ac:dyDescent="0.2">
      <c r="A22" s="228" t="s">
        <v>11</v>
      </c>
      <c r="C22" s="244"/>
      <c r="D22" s="244"/>
      <c r="E22" s="243" t="s">
        <v>11</v>
      </c>
      <c r="F22" s="241"/>
      <c r="G22" s="241"/>
      <c r="H22" s="241"/>
      <c r="I22" s="241"/>
      <c r="J22" s="240"/>
      <c r="K22" s="27"/>
      <c r="L22" s="242"/>
      <c r="M22" s="241"/>
      <c r="N22" s="240"/>
      <c r="O22" s="27"/>
      <c r="P22" s="242"/>
      <c r="Q22" s="241"/>
      <c r="R22" s="240"/>
      <c r="S22" s="27"/>
    </row>
    <row r="23" spans="1:19" s="24" customFormat="1" ht="14.25" customHeight="1" x14ac:dyDescent="0.25">
      <c r="A23" s="251" t="s">
        <v>370</v>
      </c>
      <c r="B23" s="228" t="s">
        <v>712</v>
      </c>
      <c r="C23" s="250" t="s">
        <v>24</v>
      </c>
      <c r="D23" s="250"/>
      <c r="E23" s="249">
        <v>2935</v>
      </c>
      <c r="F23" s="248"/>
      <c r="G23" s="246">
        <v>9100</v>
      </c>
      <c r="H23" s="246">
        <v>9900</v>
      </c>
      <c r="I23" s="246">
        <v>18900</v>
      </c>
      <c r="J23" s="245">
        <v>6.4</v>
      </c>
      <c r="K23" s="25"/>
      <c r="L23" s="247"/>
      <c r="M23" s="246">
        <v>2000</v>
      </c>
      <c r="N23" s="245">
        <v>0.7</v>
      </c>
      <c r="O23" s="25"/>
      <c r="P23" s="247"/>
      <c r="Q23" s="246">
        <v>20900</v>
      </c>
      <c r="R23" s="245">
        <v>7.1</v>
      </c>
      <c r="S23" s="25"/>
    </row>
    <row r="24" spans="1:19" ht="14.25" customHeight="1" x14ac:dyDescent="0.2">
      <c r="A24" s="228" t="s">
        <v>11</v>
      </c>
      <c r="C24" s="244"/>
      <c r="D24" s="244"/>
      <c r="E24" s="243" t="s">
        <v>11</v>
      </c>
      <c r="F24" s="241"/>
      <c r="G24" s="241"/>
      <c r="H24" s="241"/>
      <c r="I24" s="241"/>
      <c r="J24" s="240"/>
      <c r="K24" s="27"/>
      <c r="L24" s="242"/>
      <c r="M24" s="241"/>
      <c r="N24" s="240"/>
      <c r="O24" s="27"/>
      <c r="P24" s="242"/>
      <c r="Q24" s="241"/>
      <c r="R24" s="240"/>
      <c r="S24" s="27"/>
    </row>
    <row r="25" spans="1:19" ht="14.25" customHeight="1" x14ac:dyDescent="0.2">
      <c r="A25" s="228" t="s">
        <v>371</v>
      </c>
      <c r="B25" s="228" t="s">
        <v>713</v>
      </c>
      <c r="C25" s="244" t="s">
        <v>25</v>
      </c>
      <c r="D25" s="244"/>
      <c r="E25" s="243">
        <v>41</v>
      </c>
      <c r="F25" s="241"/>
      <c r="G25" s="241">
        <v>31</v>
      </c>
      <c r="H25" s="241">
        <v>74</v>
      </c>
      <c r="I25" s="241">
        <v>105</v>
      </c>
      <c r="J25" s="240">
        <v>2.6</v>
      </c>
      <c r="K25" s="27" t="s">
        <v>11</v>
      </c>
      <c r="L25" s="242"/>
      <c r="M25" s="241">
        <v>1</v>
      </c>
      <c r="N25" s="240" t="s">
        <v>1035</v>
      </c>
      <c r="O25" s="27" t="s">
        <v>11</v>
      </c>
      <c r="P25" s="242"/>
      <c r="Q25" s="241">
        <v>106</v>
      </c>
      <c r="R25" s="240">
        <v>2.6</v>
      </c>
      <c r="S25" s="27" t="s">
        <v>11</v>
      </c>
    </row>
    <row r="26" spans="1:19" ht="14.25" customHeight="1" x14ac:dyDescent="0.2">
      <c r="A26" s="228" t="s">
        <v>372</v>
      </c>
      <c r="B26" s="228" t="s">
        <v>714</v>
      </c>
      <c r="C26" s="244" t="s">
        <v>26</v>
      </c>
      <c r="D26" s="244"/>
      <c r="E26" s="243">
        <v>31</v>
      </c>
      <c r="F26" s="241"/>
      <c r="G26" s="241">
        <v>12</v>
      </c>
      <c r="H26" s="241">
        <v>89</v>
      </c>
      <c r="I26" s="241">
        <v>101</v>
      </c>
      <c r="J26" s="240">
        <v>3.3</v>
      </c>
      <c r="K26" s="27" t="s">
        <v>11</v>
      </c>
      <c r="L26" s="242"/>
      <c r="M26" s="241">
        <v>1</v>
      </c>
      <c r="N26" s="240" t="s">
        <v>1035</v>
      </c>
      <c r="O26" s="27" t="s">
        <v>11</v>
      </c>
      <c r="P26" s="242"/>
      <c r="Q26" s="241">
        <v>102</v>
      </c>
      <c r="R26" s="240">
        <v>3.3</v>
      </c>
      <c r="S26" s="27" t="s">
        <v>11</v>
      </c>
    </row>
    <row r="27" spans="1:19" ht="14.25" customHeight="1" x14ac:dyDescent="0.2">
      <c r="A27" s="228" t="s">
        <v>373</v>
      </c>
      <c r="B27" s="228" t="s">
        <v>715</v>
      </c>
      <c r="C27" s="244" t="s">
        <v>27</v>
      </c>
      <c r="D27" s="244"/>
      <c r="E27" s="243">
        <v>54</v>
      </c>
      <c r="F27" s="241"/>
      <c r="G27" s="241">
        <v>190</v>
      </c>
      <c r="H27" s="241">
        <v>350</v>
      </c>
      <c r="I27" s="241">
        <v>540</v>
      </c>
      <c r="J27" s="240">
        <v>10</v>
      </c>
      <c r="K27" s="27" t="s">
        <v>11</v>
      </c>
      <c r="L27" s="242"/>
      <c r="M27" s="241">
        <v>8</v>
      </c>
      <c r="N27" s="240">
        <v>0.1</v>
      </c>
      <c r="O27" s="27" t="s">
        <v>11</v>
      </c>
      <c r="P27" s="242"/>
      <c r="Q27" s="241">
        <v>548</v>
      </c>
      <c r="R27" s="240">
        <v>10.1</v>
      </c>
      <c r="S27" s="27" t="s">
        <v>11</v>
      </c>
    </row>
    <row r="28" spans="1:19" ht="14.25" customHeight="1" x14ac:dyDescent="0.2">
      <c r="A28" s="228" t="s">
        <v>374</v>
      </c>
      <c r="B28" s="228" t="s">
        <v>716</v>
      </c>
      <c r="C28" s="244" t="s">
        <v>28</v>
      </c>
      <c r="D28" s="244"/>
      <c r="E28" s="243">
        <v>63</v>
      </c>
      <c r="F28" s="241"/>
      <c r="G28" s="241">
        <v>260</v>
      </c>
      <c r="H28" s="241">
        <v>210</v>
      </c>
      <c r="I28" s="241">
        <v>470</v>
      </c>
      <c r="J28" s="240">
        <v>7.5</v>
      </c>
      <c r="K28" s="27" t="s">
        <v>11</v>
      </c>
      <c r="L28" s="242"/>
      <c r="M28" s="241">
        <v>89</v>
      </c>
      <c r="N28" s="240">
        <v>1.4</v>
      </c>
      <c r="O28" s="27" t="s">
        <v>11</v>
      </c>
      <c r="P28" s="242"/>
      <c r="Q28" s="241">
        <v>559</v>
      </c>
      <c r="R28" s="240">
        <v>8.9</v>
      </c>
      <c r="S28" s="27" t="s">
        <v>11</v>
      </c>
    </row>
    <row r="29" spans="1:19" ht="14.25" customHeight="1" x14ac:dyDescent="0.2">
      <c r="A29" s="228" t="s">
        <v>375</v>
      </c>
      <c r="B29" s="228" t="s">
        <v>717</v>
      </c>
      <c r="C29" s="244" t="s">
        <v>29</v>
      </c>
      <c r="D29" s="244"/>
      <c r="E29" s="243">
        <v>111</v>
      </c>
      <c r="F29" s="241"/>
      <c r="G29" s="241">
        <v>342</v>
      </c>
      <c r="H29" s="241" t="s">
        <v>1035</v>
      </c>
      <c r="I29" s="241">
        <v>342</v>
      </c>
      <c r="J29" s="240">
        <v>3.1</v>
      </c>
      <c r="K29" s="27" t="s">
        <v>11</v>
      </c>
      <c r="L29" s="242"/>
      <c r="M29" s="241">
        <v>635</v>
      </c>
      <c r="N29" s="240">
        <v>5.7</v>
      </c>
      <c r="O29" s="27" t="s">
        <v>11</v>
      </c>
      <c r="P29" s="242"/>
      <c r="Q29" s="241">
        <v>977</v>
      </c>
      <c r="R29" s="240">
        <v>8.8000000000000007</v>
      </c>
      <c r="S29" s="27" t="s">
        <v>11</v>
      </c>
    </row>
    <row r="30" spans="1:19" ht="14.25" customHeight="1" x14ac:dyDescent="0.2">
      <c r="A30" s="228" t="s">
        <v>376</v>
      </c>
      <c r="B30" s="228" t="s">
        <v>718</v>
      </c>
      <c r="C30" s="244" t="s">
        <v>30</v>
      </c>
      <c r="D30" s="244"/>
      <c r="E30" s="243">
        <v>36</v>
      </c>
      <c r="F30" s="241"/>
      <c r="G30" s="241">
        <v>130</v>
      </c>
      <c r="H30" s="241">
        <v>49</v>
      </c>
      <c r="I30" s="241">
        <v>179</v>
      </c>
      <c r="J30" s="240">
        <v>5</v>
      </c>
      <c r="K30" s="27" t="s">
        <v>11</v>
      </c>
      <c r="L30" s="242"/>
      <c r="M30" s="241">
        <v>11</v>
      </c>
      <c r="N30" s="240">
        <v>0.3</v>
      </c>
      <c r="O30" s="27" t="s">
        <v>11</v>
      </c>
      <c r="P30" s="242"/>
      <c r="Q30" s="241">
        <v>190</v>
      </c>
      <c r="R30" s="240">
        <v>5.3</v>
      </c>
      <c r="S30" s="27" t="s">
        <v>11</v>
      </c>
    </row>
    <row r="31" spans="1:19" ht="14.25" customHeight="1" x14ac:dyDescent="0.2">
      <c r="A31" s="228" t="s">
        <v>377</v>
      </c>
      <c r="B31" s="228" t="s">
        <v>719</v>
      </c>
      <c r="C31" s="244" t="s">
        <v>31</v>
      </c>
      <c r="D31" s="244"/>
      <c r="E31" s="243">
        <v>76</v>
      </c>
      <c r="F31" s="241"/>
      <c r="G31" s="241">
        <v>45</v>
      </c>
      <c r="H31" s="241">
        <v>190</v>
      </c>
      <c r="I31" s="241">
        <v>235</v>
      </c>
      <c r="J31" s="240">
        <v>3.1</v>
      </c>
      <c r="K31" s="27" t="s">
        <v>11</v>
      </c>
      <c r="L31" s="242"/>
      <c r="M31" s="241" t="s">
        <v>1035</v>
      </c>
      <c r="N31" s="240" t="s">
        <v>1035</v>
      </c>
      <c r="O31" s="27" t="s">
        <v>11</v>
      </c>
      <c r="P31" s="242"/>
      <c r="Q31" s="241">
        <v>235</v>
      </c>
      <c r="R31" s="240">
        <v>3.1</v>
      </c>
      <c r="S31" s="27" t="s">
        <v>11</v>
      </c>
    </row>
    <row r="32" spans="1:19" ht="14.25" customHeight="1" x14ac:dyDescent="0.2">
      <c r="A32" s="228" t="s">
        <v>378</v>
      </c>
      <c r="B32" s="228" t="s">
        <v>720</v>
      </c>
      <c r="C32" s="244" t="s">
        <v>32</v>
      </c>
      <c r="D32" s="244"/>
      <c r="E32" s="243">
        <v>47</v>
      </c>
      <c r="F32" s="241"/>
      <c r="G32" s="241">
        <v>21</v>
      </c>
      <c r="H32" s="241">
        <v>21</v>
      </c>
      <c r="I32" s="241">
        <v>42</v>
      </c>
      <c r="J32" s="240">
        <v>0.9</v>
      </c>
      <c r="K32" s="27" t="s">
        <v>11</v>
      </c>
      <c r="L32" s="242"/>
      <c r="M32" s="241">
        <v>52</v>
      </c>
      <c r="N32" s="240">
        <v>1.1000000000000001</v>
      </c>
      <c r="O32" s="27" t="s">
        <v>11</v>
      </c>
      <c r="P32" s="242"/>
      <c r="Q32" s="241">
        <v>94</v>
      </c>
      <c r="R32" s="240">
        <v>2</v>
      </c>
      <c r="S32" s="27" t="s">
        <v>11</v>
      </c>
    </row>
    <row r="33" spans="1:19" ht="14.25" customHeight="1" x14ac:dyDescent="0.2">
      <c r="A33" s="228" t="s">
        <v>379</v>
      </c>
      <c r="B33" s="228" t="s">
        <v>721</v>
      </c>
      <c r="C33" s="244" t="s">
        <v>33</v>
      </c>
      <c r="D33" s="244"/>
      <c r="E33" s="243">
        <v>155</v>
      </c>
      <c r="F33" s="241"/>
      <c r="G33" s="241">
        <v>100</v>
      </c>
      <c r="H33" s="241">
        <v>610</v>
      </c>
      <c r="I33" s="241">
        <v>710</v>
      </c>
      <c r="J33" s="240">
        <v>4.5999999999999996</v>
      </c>
      <c r="K33" s="27" t="s">
        <v>11</v>
      </c>
      <c r="L33" s="242"/>
      <c r="M33" s="241">
        <v>14</v>
      </c>
      <c r="N33" s="240">
        <v>0.1</v>
      </c>
      <c r="O33" s="27" t="s">
        <v>11</v>
      </c>
      <c r="P33" s="242"/>
      <c r="Q33" s="241">
        <v>724</v>
      </c>
      <c r="R33" s="240">
        <v>4.7</v>
      </c>
      <c r="S33" s="27" t="s">
        <v>11</v>
      </c>
    </row>
    <row r="34" spans="1:19" ht="14.25" customHeight="1" x14ac:dyDescent="0.2">
      <c r="A34" s="228" t="s">
        <v>380</v>
      </c>
      <c r="B34" s="228" t="s">
        <v>722</v>
      </c>
      <c r="C34" s="244" t="s">
        <v>34</v>
      </c>
      <c r="D34" s="244"/>
      <c r="E34" s="243">
        <v>137</v>
      </c>
      <c r="F34" s="241"/>
      <c r="G34" s="241">
        <v>622</v>
      </c>
      <c r="H34" s="241">
        <v>970</v>
      </c>
      <c r="I34" s="241">
        <v>1592</v>
      </c>
      <c r="J34" s="240">
        <v>11.6</v>
      </c>
      <c r="K34" s="27" t="s">
        <v>11</v>
      </c>
      <c r="L34" s="242"/>
      <c r="M34" s="241">
        <v>1</v>
      </c>
      <c r="N34" s="240" t="s">
        <v>1035</v>
      </c>
      <c r="O34" s="27" t="s">
        <v>11</v>
      </c>
      <c r="P34" s="242"/>
      <c r="Q34" s="241">
        <v>1593</v>
      </c>
      <c r="R34" s="240">
        <v>11.6</v>
      </c>
      <c r="S34" s="27" t="s">
        <v>11</v>
      </c>
    </row>
    <row r="35" spans="1:19" ht="14.25" customHeight="1" x14ac:dyDescent="0.2">
      <c r="A35" s="228" t="s">
        <v>381</v>
      </c>
      <c r="B35" s="228" t="s">
        <v>723</v>
      </c>
      <c r="C35" s="244" t="s">
        <v>35</v>
      </c>
      <c r="D35" s="244"/>
      <c r="E35" s="243">
        <v>44</v>
      </c>
      <c r="F35" s="241"/>
      <c r="G35" s="241">
        <v>107</v>
      </c>
      <c r="H35" s="241">
        <v>107</v>
      </c>
      <c r="I35" s="241">
        <v>214</v>
      </c>
      <c r="J35" s="240">
        <v>4.9000000000000004</v>
      </c>
      <c r="K35" s="27" t="s">
        <v>11</v>
      </c>
      <c r="L35" s="242"/>
      <c r="M35" s="241" t="s">
        <v>1035</v>
      </c>
      <c r="N35" s="240" t="s">
        <v>1035</v>
      </c>
      <c r="O35" s="27" t="s">
        <v>11</v>
      </c>
      <c r="P35" s="242"/>
      <c r="Q35" s="241">
        <v>214</v>
      </c>
      <c r="R35" s="240">
        <v>4.9000000000000004</v>
      </c>
      <c r="S35" s="27" t="s">
        <v>11</v>
      </c>
    </row>
    <row r="36" spans="1:19" ht="14.25" customHeight="1" x14ac:dyDescent="0.2">
      <c r="A36" s="228" t="s">
        <v>382</v>
      </c>
      <c r="B36" s="228" t="s">
        <v>724</v>
      </c>
      <c r="C36" s="244" t="s">
        <v>36</v>
      </c>
      <c r="D36" s="244"/>
      <c r="E36" s="243">
        <v>31</v>
      </c>
      <c r="F36" s="241"/>
      <c r="G36" s="241">
        <v>25</v>
      </c>
      <c r="H36" s="241">
        <v>61</v>
      </c>
      <c r="I36" s="241">
        <v>86</v>
      </c>
      <c r="J36" s="240">
        <v>2.8</v>
      </c>
      <c r="K36" s="27" t="s">
        <v>11</v>
      </c>
      <c r="L36" s="242"/>
      <c r="M36" s="241" t="s">
        <v>1035</v>
      </c>
      <c r="N36" s="240" t="s">
        <v>1035</v>
      </c>
      <c r="O36" s="27" t="s">
        <v>11</v>
      </c>
      <c r="P36" s="242"/>
      <c r="Q36" s="241">
        <v>86</v>
      </c>
      <c r="R36" s="240">
        <v>2.8</v>
      </c>
      <c r="S36" s="27" t="s">
        <v>11</v>
      </c>
    </row>
    <row r="37" spans="1:19" ht="14.25" customHeight="1" x14ac:dyDescent="0.2">
      <c r="A37" s="228" t="s">
        <v>383</v>
      </c>
      <c r="B37" s="228" t="s">
        <v>725</v>
      </c>
      <c r="C37" s="244" t="s">
        <v>37</v>
      </c>
      <c r="D37" s="244"/>
      <c r="E37" s="243">
        <v>23</v>
      </c>
      <c r="F37" s="241"/>
      <c r="G37" s="241">
        <v>8</v>
      </c>
      <c r="H37" s="241">
        <v>62</v>
      </c>
      <c r="I37" s="241">
        <v>70</v>
      </c>
      <c r="J37" s="240">
        <v>3</v>
      </c>
      <c r="K37" s="27" t="s">
        <v>11</v>
      </c>
      <c r="L37" s="242"/>
      <c r="M37" s="241">
        <v>11</v>
      </c>
      <c r="N37" s="240">
        <v>0.5</v>
      </c>
      <c r="O37" s="27" t="s">
        <v>11</v>
      </c>
      <c r="P37" s="242"/>
      <c r="Q37" s="241">
        <v>81</v>
      </c>
      <c r="R37" s="240">
        <v>3.5</v>
      </c>
      <c r="S37" s="27" t="s">
        <v>11</v>
      </c>
    </row>
    <row r="38" spans="1:19" ht="14.25" customHeight="1" x14ac:dyDescent="0.2">
      <c r="A38" s="228" t="s">
        <v>384</v>
      </c>
      <c r="B38" s="228" t="s">
        <v>726</v>
      </c>
      <c r="C38" s="244" t="s">
        <v>38</v>
      </c>
      <c r="D38" s="244"/>
      <c r="E38" s="243">
        <v>35</v>
      </c>
      <c r="F38" s="241"/>
      <c r="G38" s="241">
        <v>20</v>
      </c>
      <c r="H38" s="241">
        <v>44</v>
      </c>
      <c r="I38" s="241">
        <v>64</v>
      </c>
      <c r="J38" s="240">
        <v>1.8</v>
      </c>
      <c r="K38" s="27" t="s">
        <v>11</v>
      </c>
      <c r="L38" s="242"/>
      <c r="M38" s="241">
        <v>9</v>
      </c>
      <c r="N38" s="240">
        <v>0.3</v>
      </c>
      <c r="O38" s="27" t="s">
        <v>11</v>
      </c>
      <c r="P38" s="242"/>
      <c r="Q38" s="241">
        <v>73</v>
      </c>
      <c r="R38" s="240">
        <v>2.1</v>
      </c>
      <c r="S38" s="27" t="s">
        <v>11</v>
      </c>
    </row>
    <row r="39" spans="1:19" ht="14.25" customHeight="1" x14ac:dyDescent="0.2">
      <c r="A39" s="228" t="s">
        <v>385</v>
      </c>
      <c r="B39" s="228" t="s">
        <v>727</v>
      </c>
      <c r="C39" s="244" t="s">
        <v>39</v>
      </c>
      <c r="D39" s="244"/>
      <c r="E39" s="243">
        <v>49</v>
      </c>
      <c r="F39" s="241"/>
      <c r="G39" s="241">
        <v>323</v>
      </c>
      <c r="H39" s="241">
        <v>236</v>
      </c>
      <c r="I39" s="241">
        <v>559</v>
      </c>
      <c r="J39" s="240">
        <v>11.4</v>
      </c>
      <c r="K39" s="27" t="s">
        <v>11</v>
      </c>
      <c r="L39" s="242"/>
      <c r="M39" s="241" t="s">
        <v>1035</v>
      </c>
      <c r="N39" s="240" t="s">
        <v>1035</v>
      </c>
      <c r="O39" s="27" t="s">
        <v>11</v>
      </c>
      <c r="P39" s="242"/>
      <c r="Q39" s="241">
        <v>559</v>
      </c>
      <c r="R39" s="240">
        <v>11.4</v>
      </c>
      <c r="S39" s="27" t="s">
        <v>11</v>
      </c>
    </row>
    <row r="40" spans="1:19" ht="14.25" customHeight="1" x14ac:dyDescent="0.2">
      <c r="A40" s="228" t="s">
        <v>386</v>
      </c>
      <c r="B40" s="228" t="s">
        <v>728</v>
      </c>
      <c r="C40" s="244" t="s">
        <v>40</v>
      </c>
      <c r="D40" s="244"/>
      <c r="E40" s="243">
        <v>33</v>
      </c>
      <c r="F40" s="241"/>
      <c r="G40" s="241">
        <v>95</v>
      </c>
      <c r="H40" s="241">
        <v>153</v>
      </c>
      <c r="I40" s="241">
        <v>248</v>
      </c>
      <c r="J40" s="240">
        <v>7.5</v>
      </c>
      <c r="K40" s="27" t="s">
        <v>11</v>
      </c>
      <c r="L40" s="242"/>
      <c r="M40" s="241" t="s">
        <v>1035</v>
      </c>
      <c r="N40" s="240" t="s">
        <v>1035</v>
      </c>
      <c r="O40" s="27" t="s">
        <v>11</v>
      </c>
      <c r="P40" s="242"/>
      <c r="Q40" s="241">
        <v>248</v>
      </c>
      <c r="R40" s="240">
        <v>7.5</v>
      </c>
      <c r="S40" s="27" t="s">
        <v>11</v>
      </c>
    </row>
    <row r="41" spans="1:19" ht="14.25" customHeight="1" x14ac:dyDescent="0.2">
      <c r="A41" s="228" t="s">
        <v>387</v>
      </c>
      <c r="B41" s="228" t="s">
        <v>729</v>
      </c>
      <c r="C41" s="244" t="s">
        <v>41</v>
      </c>
      <c r="D41" s="244"/>
      <c r="E41" s="243">
        <v>62</v>
      </c>
      <c r="F41" s="241"/>
      <c r="G41" s="241">
        <v>207</v>
      </c>
      <c r="H41" s="241">
        <v>511</v>
      </c>
      <c r="I41" s="241">
        <v>718</v>
      </c>
      <c r="J41" s="240">
        <v>11.6</v>
      </c>
      <c r="K41" s="27" t="s">
        <v>11</v>
      </c>
      <c r="L41" s="242"/>
      <c r="M41" s="241">
        <v>4</v>
      </c>
      <c r="N41" s="240">
        <v>0.1</v>
      </c>
      <c r="O41" s="27" t="s">
        <v>11</v>
      </c>
      <c r="P41" s="242"/>
      <c r="Q41" s="241">
        <v>722</v>
      </c>
      <c r="R41" s="240">
        <v>11.6</v>
      </c>
      <c r="S41" s="27" t="s">
        <v>11</v>
      </c>
    </row>
    <row r="42" spans="1:19" ht="14.25" customHeight="1" x14ac:dyDescent="0.2">
      <c r="A42" s="228" t="s">
        <v>388</v>
      </c>
      <c r="B42" s="228" t="s">
        <v>730</v>
      </c>
      <c r="C42" s="244" t="s">
        <v>42</v>
      </c>
      <c r="D42" s="244"/>
      <c r="E42" s="243">
        <v>60</v>
      </c>
      <c r="F42" s="241"/>
      <c r="G42" s="241">
        <v>168</v>
      </c>
      <c r="H42" s="241">
        <v>199</v>
      </c>
      <c r="I42" s="241">
        <v>367</v>
      </c>
      <c r="J42" s="240">
        <v>6.1</v>
      </c>
      <c r="K42" s="27" t="s">
        <v>11</v>
      </c>
      <c r="L42" s="242"/>
      <c r="M42" s="241">
        <v>23</v>
      </c>
      <c r="N42" s="240">
        <v>0.4</v>
      </c>
      <c r="O42" s="27" t="s">
        <v>11</v>
      </c>
      <c r="P42" s="242"/>
      <c r="Q42" s="241">
        <v>390</v>
      </c>
      <c r="R42" s="240">
        <v>6.5</v>
      </c>
      <c r="S42" s="27" t="s">
        <v>11</v>
      </c>
    </row>
    <row r="43" spans="1:19" ht="14.25" customHeight="1" x14ac:dyDescent="0.2">
      <c r="A43" s="228" t="s">
        <v>389</v>
      </c>
      <c r="B43" s="228" t="s">
        <v>731</v>
      </c>
      <c r="C43" s="244" t="s">
        <v>43</v>
      </c>
      <c r="D43" s="244"/>
      <c r="E43" s="243">
        <v>193</v>
      </c>
      <c r="F43" s="241"/>
      <c r="G43" s="241">
        <v>620</v>
      </c>
      <c r="H43" s="241">
        <v>313</v>
      </c>
      <c r="I43" s="241">
        <v>933</v>
      </c>
      <c r="J43" s="240">
        <v>4.8</v>
      </c>
      <c r="K43" s="27" t="s">
        <v>11</v>
      </c>
      <c r="L43" s="242"/>
      <c r="M43" s="241">
        <v>586</v>
      </c>
      <c r="N43" s="240">
        <v>3</v>
      </c>
      <c r="O43" s="27" t="s">
        <v>11</v>
      </c>
      <c r="P43" s="242"/>
      <c r="Q43" s="241">
        <v>1519</v>
      </c>
      <c r="R43" s="240">
        <v>7.9</v>
      </c>
      <c r="S43" s="27" t="s">
        <v>11</v>
      </c>
    </row>
    <row r="44" spans="1:19" ht="14.25" customHeight="1" x14ac:dyDescent="0.2">
      <c r="A44" s="228" t="s">
        <v>390</v>
      </c>
      <c r="B44" s="228" t="s">
        <v>732</v>
      </c>
      <c r="C44" s="244" t="s">
        <v>44</v>
      </c>
      <c r="D44" s="244"/>
      <c r="E44" s="243">
        <v>202</v>
      </c>
      <c r="F44" s="241"/>
      <c r="G44" s="241">
        <v>666</v>
      </c>
      <c r="H44" s="241">
        <v>815</v>
      </c>
      <c r="I44" s="241">
        <v>1481</v>
      </c>
      <c r="J44" s="240">
        <v>7.3</v>
      </c>
      <c r="K44" s="27" t="s">
        <v>11</v>
      </c>
      <c r="L44" s="242"/>
      <c r="M44" s="241">
        <v>138</v>
      </c>
      <c r="N44" s="240">
        <v>0.7</v>
      </c>
      <c r="O44" s="27" t="s">
        <v>11</v>
      </c>
      <c r="P44" s="242"/>
      <c r="Q44" s="241">
        <v>1619</v>
      </c>
      <c r="R44" s="240">
        <v>8</v>
      </c>
      <c r="S44" s="27" t="s">
        <v>11</v>
      </c>
    </row>
    <row r="45" spans="1:19" ht="14.25" customHeight="1" x14ac:dyDescent="0.2">
      <c r="A45" s="228" t="s">
        <v>391</v>
      </c>
      <c r="B45" s="228" t="s">
        <v>733</v>
      </c>
      <c r="C45" s="244" t="s">
        <v>45</v>
      </c>
      <c r="D45" s="244"/>
      <c r="E45" s="243">
        <v>89</v>
      </c>
      <c r="F45" s="241"/>
      <c r="G45" s="241">
        <v>871</v>
      </c>
      <c r="H45" s="241">
        <v>416</v>
      </c>
      <c r="I45" s="241">
        <v>1287</v>
      </c>
      <c r="J45" s="240">
        <v>14.5</v>
      </c>
      <c r="K45" s="27" t="s">
        <v>11</v>
      </c>
      <c r="L45" s="242"/>
      <c r="M45" s="241">
        <v>51</v>
      </c>
      <c r="N45" s="240">
        <v>0.6</v>
      </c>
      <c r="O45" s="27" t="s">
        <v>11</v>
      </c>
      <c r="P45" s="242"/>
      <c r="Q45" s="241">
        <v>1338</v>
      </c>
      <c r="R45" s="240">
        <v>15</v>
      </c>
      <c r="S45" s="27" t="s">
        <v>11</v>
      </c>
    </row>
    <row r="46" spans="1:19" ht="14.25" customHeight="1" x14ac:dyDescent="0.2">
      <c r="A46" s="228" t="s">
        <v>392</v>
      </c>
      <c r="B46" s="228" t="s">
        <v>734</v>
      </c>
      <c r="C46" s="244" t="s">
        <v>46</v>
      </c>
      <c r="D46" s="244"/>
      <c r="E46" s="243">
        <v>37</v>
      </c>
      <c r="F46" s="241"/>
      <c r="G46" s="241">
        <v>37</v>
      </c>
      <c r="H46" s="241">
        <v>172</v>
      </c>
      <c r="I46" s="241">
        <v>209</v>
      </c>
      <c r="J46" s="240">
        <v>5.6</v>
      </c>
      <c r="K46" s="27" t="s">
        <v>11</v>
      </c>
      <c r="L46" s="242"/>
      <c r="M46" s="241" t="s">
        <v>1035</v>
      </c>
      <c r="N46" s="240" t="s">
        <v>1035</v>
      </c>
      <c r="O46" s="27" t="s">
        <v>11</v>
      </c>
      <c r="P46" s="242"/>
      <c r="Q46" s="241">
        <v>209</v>
      </c>
      <c r="R46" s="240">
        <v>5.6</v>
      </c>
      <c r="S46" s="27" t="s">
        <v>11</v>
      </c>
    </row>
    <row r="47" spans="1:19" ht="14.25" customHeight="1" x14ac:dyDescent="0.2">
      <c r="A47" s="228" t="s">
        <v>393</v>
      </c>
      <c r="B47" s="228" t="s">
        <v>735</v>
      </c>
      <c r="C47" s="244" t="s">
        <v>47</v>
      </c>
      <c r="D47" s="244"/>
      <c r="E47" s="243">
        <v>56</v>
      </c>
      <c r="F47" s="241"/>
      <c r="G47" s="241">
        <v>66</v>
      </c>
      <c r="H47" s="241">
        <v>207</v>
      </c>
      <c r="I47" s="241">
        <v>273</v>
      </c>
      <c r="J47" s="240">
        <v>4.9000000000000004</v>
      </c>
      <c r="K47" s="27" t="s">
        <v>11</v>
      </c>
      <c r="L47" s="242"/>
      <c r="M47" s="241">
        <v>4</v>
      </c>
      <c r="N47" s="240">
        <v>0.1</v>
      </c>
      <c r="O47" s="27" t="s">
        <v>11</v>
      </c>
      <c r="P47" s="242"/>
      <c r="Q47" s="241">
        <v>277</v>
      </c>
      <c r="R47" s="240">
        <v>4.9000000000000004</v>
      </c>
      <c r="S47" s="27" t="s">
        <v>11</v>
      </c>
    </row>
    <row r="48" spans="1:19" ht="14.25" customHeight="1" x14ac:dyDescent="0.2">
      <c r="A48" s="228" t="s">
        <v>394</v>
      </c>
      <c r="B48" s="228" t="s">
        <v>736</v>
      </c>
      <c r="C48" s="244" t="s">
        <v>48</v>
      </c>
      <c r="D48" s="244"/>
      <c r="E48" s="243">
        <v>24</v>
      </c>
      <c r="F48" s="241"/>
      <c r="G48" s="241">
        <v>15</v>
      </c>
      <c r="H48" s="241">
        <v>61</v>
      </c>
      <c r="I48" s="241">
        <v>76</v>
      </c>
      <c r="J48" s="240">
        <v>3.2</v>
      </c>
      <c r="K48" s="27" t="s">
        <v>11</v>
      </c>
      <c r="L48" s="242"/>
      <c r="M48" s="241" t="s">
        <v>1035</v>
      </c>
      <c r="N48" s="240" t="s">
        <v>1035</v>
      </c>
      <c r="O48" s="27" t="s">
        <v>11</v>
      </c>
      <c r="P48" s="242"/>
      <c r="Q48" s="241">
        <v>76</v>
      </c>
      <c r="R48" s="240">
        <v>3.2</v>
      </c>
      <c r="S48" s="27" t="s">
        <v>11</v>
      </c>
    </row>
    <row r="49" spans="1:19" ht="14.25" customHeight="1" x14ac:dyDescent="0.2">
      <c r="A49" s="228" t="s">
        <v>395</v>
      </c>
      <c r="B49" s="228" t="s">
        <v>737</v>
      </c>
      <c r="C49" s="244" t="s">
        <v>49</v>
      </c>
      <c r="D49" s="244"/>
      <c r="E49" s="243">
        <v>84</v>
      </c>
      <c r="F49" s="241"/>
      <c r="G49" s="241">
        <v>581</v>
      </c>
      <c r="H49" s="241">
        <v>361</v>
      </c>
      <c r="I49" s="241">
        <v>942</v>
      </c>
      <c r="J49" s="240">
        <v>11.2</v>
      </c>
      <c r="K49" s="27" t="s">
        <v>11</v>
      </c>
      <c r="L49" s="242"/>
      <c r="M49" s="241">
        <v>88</v>
      </c>
      <c r="N49" s="240">
        <v>1</v>
      </c>
      <c r="O49" s="27" t="s">
        <v>11</v>
      </c>
      <c r="P49" s="242"/>
      <c r="Q49" s="241">
        <v>1030</v>
      </c>
      <c r="R49" s="240">
        <v>12.3</v>
      </c>
      <c r="S49" s="27" t="s">
        <v>11</v>
      </c>
    </row>
    <row r="50" spans="1:19" ht="14.25" customHeight="1" x14ac:dyDescent="0.2">
      <c r="A50" s="228" t="s">
        <v>396</v>
      </c>
      <c r="B50" s="228" t="s">
        <v>738</v>
      </c>
      <c r="C50" s="244" t="s">
        <v>50</v>
      </c>
      <c r="D50" s="244"/>
      <c r="E50" s="243">
        <v>28</v>
      </c>
      <c r="F50" s="241"/>
      <c r="G50" s="241">
        <v>35</v>
      </c>
      <c r="H50" s="241">
        <v>147</v>
      </c>
      <c r="I50" s="241">
        <v>182</v>
      </c>
      <c r="J50" s="240">
        <v>6.5</v>
      </c>
      <c r="K50" s="27" t="s">
        <v>11</v>
      </c>
      <c r="L50" s="242"/>
      <c r="M50" s="241">
        <v>1</v>
      </c>
      <c r="N50" s="240" t="s">
        <v>1035</v>
      </c>
      <c r="O50" s="27" t="s">
        <v>11</v>
      </c>
      <c r="P50" s="242"/>
      <c r="Q50" s="241">
        <v>183</v>
      </c>
      <c r="R50" s="240">
        <v>6.5</v>
      </c>
      <c r="S50" s="27" t="s">
        <v>11</v>
      </c>
    </row>
    <row r="51" spans="1:19" ht="14.25" customHeight="1" x14ac:dyDescent="0.2">
      <c r="A51" s="228" t="s">
        <v>397</v>
      </c>
      <c r="B51" s="228" t="s">
        <v>739</v>
      </c>
      <c r="C51" s="244" t="s">
        <v>51</v>
      </c>
      <c r="D51" s="244"/>
      <c r="E51" s="243">
        <v>98</v>
      </c>
      <c r="F51" s="241"/>
      <c r="G51" s="241">
        <v>195</v>
      </c>
      <c r="H51" s="241">
        <v>273</v>
      </c>
      <c r="I51" s="241">
        <v>468</v>
      </c>
      <c r="J51" s="240">
        <v>4.8</v>
      </c>
      <c r="K51" s="27" t="s">
        <v>11</v>
      </c>
      <c r="L51" s="242"/>
      <c r="M51" s="241" t="s">
        <v>1035</v>
      </c>
      <c r="N51" s="240" t="s">
        <v>1035</v>
      </c>
      <c r="O51" s="27" t="s">
        <v>11</v>
      </c>
      <c r="P51" s="242"/>
      <c r="Q51" s="241">
        <v>468</v>
      </c>
      <c r="R51" s="240">
        <v>4.8</v>
      </c>
      <c r="S51" s="27" t="s">
        <v>11</v>
      </c>
    </row>
    <row r="52" spans="1:19" ht="14.25" customHeight="1" x14ac:dyDescent="0.2">
      <c r="A52" s="228" t="s">
        <v>398</v>
      </c>
      <c r="B52" s="228" t="s">
        <v>740</v>
      </c>
      <c r="C52" s="244" t="s">
        <v>52</v>
      </c>
      <c r="D52" s="244"/>
      <c r="E52" s="243">
        <v>117</v>
      </c>
      <c r="F52" s="241"/>
      <c r="G52" s="241">
        <v>153</v>
      </c>
      <c r="H52" s="241">
        <v>261</v>
      </c>
      <c r="I52" s="241">
        <v>414</v>
      </c>
      <c r="J52" s="240">
        <v>3.5</v>
      </c>
      <c r="K52" s="27" t="s">
        <v>11</v>
      </c>
      <c r="L52" s="242"/>
      <c r="M52" s="241">
        <v>31</v>
      </c>
      <c r="N52" s="240">
        <v>0.3</v>
      </c>
      <c r="O52" s="27" t="s">
        <v>11</v>
      </c>
      <c r="P52" s="242"/>
      <c r="Q52" s="241">
        <v>445</v>
      </c>
      <c r="R52" s="240">
        <v>3.8</v>
      </c>
      <c r="S52" s="27" t="s">
        <v>11</v>
      </c>
    </row>
    <row r="53" spans="1:19" ht="14.25" customHeight="1" x14ac:dyDescent="0.2">
      <c r="A53" s="228" t="s">
        <v>399</v>
      </c>
      <c r="B53" s="228" t="s">
        <v>741</v>
      </c>
      <c r="C53" s="244" t="s">
        <v>53</v>
      </c>
      <c r="D53" s="244"/>
      <c r="E53" s="243">
        <v>46</v>
      </c>
      <c r="F53" s="241"/>
      <c r="G53" s="241">
        <v>55</v>
      </c>
      <c r="H53" s="241">
        <v>17</v>
      </c>
      <c r="I53" s="241">
        <v>72</v>
      </c>
      <c r="J53" s="240">
        <v>1.6</v>
      </c>
      <c r="K53" s="27" t="s">
        <v>11</v>
      </c>
      <c r="L53" s="242"/>
      <c r="M53" s="241">
        <v>50</v>
      </c>
      <c r="N53" s="240">
        <v>1.1000000000000001</v>
      </c>
      <c r="O53" s="27" t="s">
        <v>11</v>
      </c>
      <c r="P53" s="242"/>
      <c r="Q53" s="241">
        <v>122</v>
      </c>
      <c r="R53" s="240">
        <v>2.7</v>
      </c>
      <c r="S53" s="27" t="s">
        <v>11</v>
      </c>
    </row>
    <row r="54" spans="1:19" ht="14.25" customHeight="1" x14ac:dyDescent="0.2">
      <c r="A54" s="228" t="s">
        <v>400</v>
      </c>
      <c r="B54" s="228" t="s">
        <v>742</v>
      </c>
      <c r="C54" s="244" t="s">
        <v>54</v>
      </c>
      <c r="D54" s="244"/>
      <c r="E54" s="243">
        <v>45</v>
      </c>
      <c r="F54" s="241"/>
      <c r="G54" s="241">
        <v>142</v>
      </c>
      <c r="H54" s="241">
        <v>229</v>
      </c>
      <c r="I54" s="241">
        <v>371</v>
      </c>
      <c r="J54" s="240">
        <v>8.1999999999999993</v>
      </c>
      <c r="K54" s="27" t="s">
        <v>11</v>
      </c>
      <c r="L54" s="242"/>
      <c r="M54" s="241">
        <v>43</v>
      </c>
      <c r="N54" s="240">
        <v>1</v>
      </c>
      <c r="O54" s="27" t="s">
        <v>11</v>
      </c>
      <c r="P54" s="242"/>
      <c r="Q54" s="241">
        <v>414</v>
      </c>
      <c r="R54" s="240">
        <v>9.1999999999999993</v>
      </c>
      <c r="S54" s="27" t="s">
        <v>11</v>
      </c>
    </row>
    <row r="55" spans="1:19" ht="14.25" customHeight="1" x14ac:dyDescent="0.2">
      <c r="A55" s="228" t="s">
        <v>401</v>
      </c>
      <c r="B55" s="228" t="s">
        <v>743</v>
      </c>
      <c r="C55" s="244" t="s">
        <v>55</v>
      </c>
      <c r="D55" s="244"/>
      <c r="E55" s="243">
        <v>75</v>
      </c>
      <c r="F55" s="241"/>
      <c r="G55" s="241">
        <v>130</v>
      </c>
      <c r="H55" s="241">
        <v>346</v>
      </c>
      <c r="I55" s="241">
        <v>476</v>
      </c>
      <c r="J55" s="240">
        <v>6.3</v>
      </c>
      <c r="K55" s="27" t="s">
        <v>11</v>
      </c>
      <c r="L55" s="242"/>
      <c r="M55" s="241">
        <v>4</v>
      </c>
      <c r="N55" s="240">
        <v>0.1</v>
      </c>
      <c r="O55" s="27" t="s">
        <v>11</v>
      </c>
      <c r="P55" s="242"/>
      <c r="Q55" s="241">
        <v>480</v>
      </c>
      <c r="R55" s="240">
        <v>6.4</v>
      </c>
      <c r="S55" s="27" t="s">
        <v>11</v>
      </c>
    </row>
    <row r="56" spans="1:19" ht="14.25" customHeight="1" x14ac:dyDescent="0.2">
      <c r="A56" s="228" t="s">
        <v>402</v>
      </c>
      <c r="B56" s="228" t="s">
        <v>744</v>
      </c>
      <c r="C56" s="244" t="s">
        <v>56</v>
      </c>
      <c r="D56" s="244"/>
      <c r="E56" s="243">
        <v>123</v>
      </c>
      <c r="F56" s="241"/>
      <c r="G56" s="241">
        <v>1038</v>
      </c>
      <c r="H56" s="241">
        <v>315</v>
      </c>
      <c r="I56" s="241">
        <v>1353</v>
      </c>
      <c r="J56" s="240">
        <v>11</v>
      </c>
      <c r="K56" s="27" t="s">
        <v>11</v>
      </c>
      <c r="L56" s="242"/>
      <c r="M56" s="241">
        <v>107</v>
      </c>
      <c r="N56" s="240">
        <v>0.9</v>
      </c>
      <c r="O56" s="27" t="s">
        <v>11</v>
      </c>
      <c r="P56" s="242"/>
      <c r="Q56" s="241">
        <v>1460</v>
      </c>
      <c r="R56" s="240">
        <v>11.9</v>
      </c>
      <c r="S56" s="27" t="s">
        <v>11</v>
      </c>
    </row>
    <row r="57" spans="1:19" ht="14.25" customHeight="1" x14ac:dyDescent="0.2">
      <c r="A57" s="228" t="s">
        <v>403</v>
      </c>
      <c r="B57" s="228" t="s">
        <v>745</v>
      </c>
      <c r="C57" s="244" t="s">
        <v>57</v>
      </c>
      <c r="D57" s="244"/>
      <c r="E57" s="243">
        <v>92</v>
      </c>
      <c r="F57" s="241"/>
      <c r="G57" s="241">
        <v>403</v>
      </c>
      <c r="H57" s="241">
        <v>228</v>
      </c>
      <c r="I57" s="241">
        <v>631</v>
      </c>
      <c r="J57" s="240">
        <v>6.9</v>
      </c>
      <c r="K57" s="27" t="s">
        <v>11</v>
      </c>
      <c r="L57" s="242"/>
      <c r="M57" s="241">
        <v>31</v>
      </c>
      <c r="N57" s="240">
        <v>0.3</v>
      </c>
      <c r="O57" s="27" t="s">
        <v>11</v>
      </c>
      <c r="P57" s="242"/>
      <c r="Q57" s="241">
        <v>662</v>
      </c>
      <c r="R57" s="240">
        <v>7.2</v>
      </c>
      <c r="S57" s="27" t="s">
        <v>11</v>
      </c>
    </row>
    <row r="58" spans="1:19" ht="14.25" customHeight="1" x14ac:dyDescent="0.2">
      <c r="A58" s="228" t="s">
        <v>404</v>
      </c>
      <c r="B58" s="228" t="s">
        <v>746</v>
      </c>
      <c r="C58" s="244" t="s">
        <v>58</v>
      </c>
      <c r="D58" s="244"/>
      <c r="E58" s="243">
        <v>93</v>
      </c>
      <c r="F58" s="241"/>
      <c r="G58" s="241">
        <v>256</v>
      </c>
      <c r="H58" s="241">
        <v>273</v>
      </c>
      <c r="I58" s="241">
        <v>529</v>
      </c>
      <c r="J58" s="240">
        <v>5.7</v>
      </c>
      <c r="K58" s="27" t="s">
        <v>11</v>
      </c>
      <c r="L58" s="242"/>
      <c r="M58" s="241">
        <v>5</v>
      </c>
      <c r="N58" s="240">
        <v>0.1</v>
      </c>
      <c r="O58" s="27" t="s">
        <v>11</v>
      </c>
      <c r="P58" s="242"/>
      <c r="Q58" s="241">
        <v>534</v>
      </c>
      <c r="R58" s="240">
        <v>5.7</v>
      </c>
      <c r="S58" s="27" t="s">
        <v>11</v>
      </c>
    </row>
    <row r="59" spans="1:19" ht="14.25" customHeight="1" x14ac:dyDescent="0.2">
      <c r="A59" s="228" t="s">
        <v>405</v>
      </c>
      <c r="B59" s="228" t="s">
        <v>747</v>
      </c>
      <c r="C59" s="244" t="s">
        <v>59</v>
      </c>
      <c r="D59" s="244"/>
      <c r="E59" s="243">
        <v>82</v>
      </c>
      <c r="F59" s="241"/>
      <c r="G59" s="241">
        <v>240</v>
      </c>
      <c r="H59" s="241">
        <v>133</v>
      </c>
      <c r="I59" s="241">
        <v>373</v>
      </c>
      <c r="J59" s="240">
        <v>4.5</v>
      </c>
      <c r="K59" s="27" t="s">
        <v>11</v>
      </c>
      <c r="L59" s="242"/>
      <c r="M59" s="241" t="s">
        <v>1035</v>
      </c>
      <c r="N59" s="240" t="s">
        <v>1035</v>
      </c>
      <c r="O59" s="27" t="s">
        <v>11</v>
      </c>
      <c r="P59" s="242"/>
      <c r="Q59" s="241">
        <v>373</v>
      </c>
      <c r="R59" s="240">
        <v>4.5</v>
      </c>
      <c r="S59" s="27" t="s">
        <v>11</v>
      </c>
    </row>
    <row r="60" spans="1:19" ht="14.25" customHeight="1" x14ac:dyDescent="0.2">
      <c r="A60" s="228" t="s">
        <v>406</v>
      </c>
      <c r="B60" s="228" t="s">
        <v>748</v>
      </c>
      <c r="C60" s="244" t="s">
        <v>60</v>
      </c>
      <c r="D60" s="244"/>
      <c r="E60" s="243">
        <v>46</v>
      </c>
      <c r="F60" s="241"/>
      <c r="G60" s="241">
        <v>32</v>
      </c>
      <c r="H60" s="241">
        <v>4</v>
      </c>
      <c r="I60" s="241">
        <v>36</v>
      </c>
      <c r="J60" s="240">
        <v>0.8</v>
      </c>
      <c r="K60" s="27" t="s">
        <v>11</v>
      </c>
      <c r="L60" s="242"/>
      <c r="M60" s="241">
        <v>7</v>
      </c>
      <c r="N60" s="240">
        <v>0.2</v>
      </c>
      <c r="O60" s="27" t="s">
        <v>11</v>
      </c>
      <c r="P60" s="242"/>
      <c r="Q60" s="241">
        <v>43</v>
      </c>
      <c r="R60" s="240">
        <v>0.9</v>
      </c>
      <c r="S60" s="27" t="s">
        <v>11</v>
      </c>
    </row>
    <row r="61" spans="1:19" ht="14.25" customHeight="1" x14ac:dyDescent="0.2">
      <c r="A61" s="228" t="s">
        <v>407</v>
      </c>
      <c r="B61" s="228" t="s">
        <v>749</v>
      </c>
      <c r="C61" s="244" t="s">
        <v>61</v>
      </c>
      <c r="D61" s="244"/>
      <c r="E61" s="243">
        <v>130</v>
      </c>
      <c r="F61" s="241"/>
      <c r="G61" s="241">
        <v>405</v>
      </c>
      <c r="H61" s="241">
        <v>682</v>
      </c>
      <c r="I61" s="241">
        <v>1087</v>
      </c>
      <c r="J61" s="240">
        <v>8.4</v>
      </c>
      <c r="K61" s="27" t="s">
        <v>11</v>
      </c>
      <c r="L61" s="242"/>
      <c r="M61" s="241">
        <v>1</v>
      </c>
      <c r="N61" s="240" t="s">
        <v>1035</v>
      </c>
      <c r="O61" s="27" t="s">
        <v>11</v>
      </c>
      <c r="P61" s="242"/>
      <c r="Q61" s="241">
        <v>1088</v>
      </c>
      <c r="R61" s="240">
        <v>8.4</v>
      </c>
      <c r="S61" s="27" t="s">
        <v>11</v>
      </c>
    </row>
    <row r="62" spans="1:19" ht="14.25" customHeight="1" x14ac:dyDescent="0.2">
      <c r="A62" s="228" t="s">
        <v>408</v>
      </c>
      <c r="B62" s="228" t="s">
        <v>750</v>
      </c>
      <c r="C62" s="244" t="s">
        <v>62</v>
      </c>
      <c r="D62" s="244"/>
      <c r="E62" s="243">
        <v>135</v>
      </c>
      <c r="F62" s="241"/>
      <c r="G62" s="241">
        <v>304</v>
      </c>
      <c r="H62" s="241">
        <v>488</v>
      </c>
      <c r="I62" s="241">
        <v>792</v>
      </c>
      <c r="J62" s="240">
        <v>5.9</v>
      </c>
      <c r="K62" s="27" t="s">
        <v>11</v>
      </c>
      <c r="L62" s="242"/>
      <c r="M62" s="241">
        <v>6</v>
      </c>
      <c r="N62" s="240" t="s">
        <v>1035</v>
      </c>
      <c r="O62" s="27" t="s">
        <v>11</v>
      </c>
      <c r="P62" s="242"/>
      <c r="Q62" s="241">
        <v>798</v>
      </c>
      <c r="R62" s="240">
        <v>5.9</v>
      </c>
      <c r="S62" s="27" t="s">
        <v>11</v>
      </c>
    </row>
    <row r="63" spans="1:19" ht="14.25" customHeight="1" x14ac:dyDescent="0.2">
      <c r="A63" s="228" t="s">
        <v>409</v>
      </c>
      <c r="B63" s="228" t="s">
        <v>751</v>
      </c>
      <c r="C63" s="244" t="s">
        <v>63</v>
      </c>
      <c r="D63" s="244"/>
      <c r="E63" s="243">
        <v>49</v>
      </c>
      <c r="F63" s="241"/>
      <c r="G63" s="241">
        <v>107</v>
      </c>
      <c r="H63" s="241">
        <v>173</v>
      </c>
      <c r="I63" s="241">
        <v>280</v>
      </c>
      <c r="J63" s="240">
        <v>5.7</v>
      </c>
      <c r="K63" s="27" t="s">
        <v>11</v>
      </c>
      <c r="L63" s="242"/>
      <c r="M63" s="241">
        <v>4</v>
      </c>
      <c r="N63" s="240">
        <v>0.1</v>
      </c>
      <c r="O63" s="27" t="s">
        <v>11</v>
      </c>
      <c r="P63" s="242"/>
      <c r="Q63" s="241">
        <v>284</v>
      </c>
      <c r="R63" s="240">
        <v>5.8</v>
      </c>
      <c r="S63" s="27" t="s">
        <v>11</v>
      </c>
    </row>
    <row r="64" spans="1:19" ht="14.25" customHeight="1" x14ac:dyDescent="0.2">
      <c r="A64" s="228" t="s">
        <v>11</v>
      </c>
      <c r="C64" s="244"/>
      <c r="D64" s="244"/>
      <c r="E64" s="243" t="s">
        <v>11</v>
      </c>
      <c r="F64" s="241"/>
      <c r="G64" s="241"/>
      <c r="H64" s="241"/>
      <c r="I64" s="241"/>
      <c r="J64" s="240"/>
      <c r="K64" s="27"/>
      <c r="L64" s="242"/>
      <c r="M64" s="241"/>
      <c r="N64" s="240"/>
      <c r="O64" s="27"/>
      <c r="P64" s="242"/>
      <c r="Q64" s="241"/>
      <c r="R64" s="240"/>
      <c r="S64" s="27"/>
    </row>
    <row r="65" spans="1:19" s="24" customFormat="1" ht="14.25" customHeight="1" x14ac:dyDescent="0.25">
      <c r="A65" s="251" t="s">
        <v>410</v>
      </c>
      <c r="B65" s="228" t="s">
        <v>752</v>
      </c>
      <c r="C65" s="250" t="s">
        <v>64</v>
      </c>
      <c r="D65" s="250"/>
      <c r="E65" s="249">
        <v>2203</v>
      </c>
      <c r="F65" s="248"/>
      <c r="G65" s="246">
        <v>13800</v>
      </c>
      <c r="H65" s="246">
        <v>7600</v>
      </c>
      <c r="I65" s="246">
        <v>21500</v>
      </c>
      <c r="J65" s="245">
        <v>9.8000000000000007</v>
      </c>
      <c r="K65" s="25"/>
      <c r="L65" s="247"/>
      <c r="M65" s="246">
        <v>3900</v>
      </c>
      <c r="N65" s="245">
        <v>1.8</v>
      </c>
      <c r="O65" s="25"/>
      <c r="P65" s="247"/>
      <c r="Q65" s="246">
        <v>25300</v>
      </c>
      <c r="R65" s="245">
        <v>11.5</v>
      </c>
      <c r="S65" s="25"/>
    </row>
    <row r="66" spans="1:19" ht="14.25" customHeight="1" x14ac:dyDescent="0.2">
      <c r="A66" s="228" t="s">
        <v>11</v>
      </c>
      <c r="C66" s="244"/>
      <c r="D66" s="244"/>
      <c r="E66" s="243" t="s">
        <v>11</v>
      </c>
      <c r="F66" s="241"/>
      <c r="G66" s="241"/>
      <c r="H66" s="241"/>
      <c r="I66" s="241"/>
      <c r="J66" s="240"/>
      <c r="K66" s="27"/>
      <c r="L66" s="242"/>
      <c r="M66" s="241"/>
      <c r="N66" s="240"/>
      <c r="O66" s="27"/>
      <c r="P66" s="242"/>
      <c r="Q66" s="241"/>
      <c r="R66" s="240"/>
      <c r="S66" s="27"/>
    </row>
    <row r="67" spans="1:19" ht="14.25" customHeight="1" x14ac:dyDescent="0.2">
      <c r="A67" s="228" t="s">
        <v>411</v>
      </c>
      <c r="B67" s="228" t="s">
        <v>753</v>
      </c>
      <c r="C67" s="244" t="s">
        <v>65</v>
      </c>
      <c r="D67" s="244"/>
      <c r="E67" s="243">
        <v>96</v>
      </c>
      <c r="F67" s="241"/>
      <c r="G67" s="241">
        <v>438</v>
      </c>
      <c r="H67" s="241">
        <v>263</v>
      </c>
      <c r="I67" s="241">
        <v>701</v>
      </c>
      <c r="J67" s="240">
        <v>7.3</v>
      </c>
      <c r="K67" s="27" t="s">
        <v>11</v>
      </c>
      <c r="L67" s="242"/>
      <c r="M67" s="241">
        <v>7</v>
      </c>
      <c r="N67" s="240">
        <v>0.1</v>
      </c>
      <c r="O67" s="27" t="s">
        <v>11</v>
      </c>
      <c r="P67" s="242"/>
      <c r="Q67" s="241">
        <v>708</v>
      </c>
      <c r="R67" s="240">
        <v>7.4</v>
      </c>
      <c r="S67" s="27" t="s">
        <v>11</v>
      </c>
    </row>
    <row r="68" spans="1:19" ht="14.25" customHeight="1" x14ac:dyDescent="0.2">
      <c r="A68" s="228" t="s">
        <v>412</v>
      </c>
      <c r="B68" s="228" t="s">
        <v>754</v>
      </c>
      <c r="C68" s="244" t="s">
        <v>66</v>
      </c>
      <c r="D68" s="244"/>
      <c r="E68" s="243">
        <v>192</v>
      </c>
      <c r="F68" s="241"/>
      <c r="G68" s="241">
        <v>1460</v>
      </c>
      <c r="H68" s="241" t="s">
        <v>1035</v>
      </c>
      <c r="I68" s="241">
        <v>1460</v>
      </c>
      <c r="J68" s="240">
        <v>7.6</v>
      </c>
      <c r="K68" s="27" t="s">
        <v>11</v>
      </c>
      <c r="L68" s="242"/>
      <c r="M68" s="241">
        <v>2343</v>
      </c>
      <c r="N68" s="240">
        <v>12.2</v>
      </c>
      <c r="O68" s="27" t="s">
        <v>11</v>
      </c>
      <c r="P68" s="242"/>
      <c r="Q68" s="241">
        <v>3803</v>
      </c>
      <c r="R68" s="240">
        <v>19.8</v>
      </c>
      <c r="S68" s="27" t="s">
        <v>11</v>
      </c>
    </row>
    <row r="69" spans="1:19" ht="14.25" customHeight="1" x14ac:dyDescent="0.2">
      <c r="A69" s="228" t="s">
        <v>413</v>
      </c>
      <c r="B69" s="228" t="s">
        <v>755</v>
      </c>
      <c r="C69" s="244" t="s">
        <v>67</v>
      </c>
      <c r="D69" s="244"/>
      <c r="E69" s="243">
        <v>86</v>
      </c>
      <c r="F69" s="241"/>
      <c r="G69" s="241">
        <v>129</v>
      </c>
      <c r="H69" s="241">
        <v>236</v>
      </c>
      <c r="I69" s="241">
        <v>365</v>
      </c>
      <c r="J69" s="240">
        <v>4.2</v>
      </c>
      <c r="K69" s="27" t="s">
        <v>11</v>
      </c>
      <c r="L69" s="242"/>
      <c r="M69" s="241">
        <v>48</v>
      </c>
      <c r="N69" s="240">
        <v>0.6</v>
      </c>
      <c r="O69" s="27" t="s">
        <v>11</v>
      </c>
      <c r="P69" s="242"/>
      <c r="Q69" s="241">
        <v>413</v>
      </c>
      <c r="R69" s="240">
        <v>4.8</v>
      </c>
      <c r="S69" s="27" t="s">
        <v>11</v>
      </c>
    </row>
    <row r="70" spans="1:19" ht="14.25" customHeight="1" x14ac:dyDescent="0.2">
      <c r="A70" s="228" t="s">
        <v>414</v>
      </c>
      <c r="B70" s="228" t="s">
        <v>756</v>
      </c>
      <c r="C70" s="244" t="s">
        <v>68</v>
      </c>
      <c r="D70" s="244"/>
      <c r="E70" s="243">
        <v>24</v>
      </c>
      <c r="F70" s="241"/>
      <c r="G70" s="241">
        <v>93</v>
      </c>
      <c r="H70" s="241">
        <v>58</v>
      </c>
      <c r="I70" s="241">
        <v>151</v>
      </c>
      <c r="J70" s="240">
        <v>6.3</v>
      </c>
      <c r="K70" s="27" t="s">
        <v>11</v>
      </c>
      <c r="L70" s="242"/>
      <c r="M70" s="241">
        <v>7</v>
      </c>
      <c r="N70" s="240">
        <v>0.3</v>
      </c>
      <c r="O70" s="27" t="s">
        <v>11</v>
      </c>
      <c r="P70" s="242"/>
      <c r="Q70" s="241">
        <v>158</v>
      </c>
      <c r="R70" s="240">
        <v>6.6</v>
      </c>
      <c r="S70" s="27" t="s">
        <v>11</v>
      </c>
    </row>
    <row r="71" spans="1:19" ht="14.25" customHeight="1" x14ac:dyDescent="0.2">
      <c r="A71" s="228" t="s">
        <v>415</v>
      </c>
      <c r="B71" s="228" t="s">
        <v>757</v>
      </c>
      <c r="C71" s="244" t="s">
        <v>69</v>
      </c>
      <c r="D71" s="244"/>
      <c r="E71" s="243">
        <v>122</v>
      </c>
      <c r="F71" s="241"/>
      <c r="G71" s="241">
        <v>35</v>
      </c>
      <c r="H71" s="241">
        <v>494</v>
      </c>
      <c r="I71" s="241">
        <v>529</v>
      </c>
      <c r="J71" s="240">
        <v>4.3</v>
      </c>
      <c r="K71" s="27" t="s">
        <v>11</v>
      </c>
      <c r="L71" s="242"/>
      <c r="M71" s="241">
        <v>15</v>
      </c>
      <c r="N71" s="240">
        <v>0.1</v>
      </c>
      <c r="O71" s="27" t="s">
        <v>11</v>
      </c>
      <c r="P71" s="242"/>
      <c r="Q71" s="241">
        <v>544</v>
      </c>
      <c r="R71" s="240">
        <v>4.5</v>
      </c>
      <c r="S71" s="27" t="s">
        <v>11</v>
      </c>
    </row>
    <row r="72" spans="1:19" ht="14.25" customHeight="1" x14ac:dyDescent="0.2">
      <c r="A72" s="228" t="s">
        <v>416</v>
      </c>
      <c r="B72" s="228" t="s">
        <v>758</v>
      </c>
      <c r="C72" s="244" t="s">
        <v>70</v>
      </c>
      <c r="D72" s="244"/>
      <c r="E72" s="243">
        <v>144</v>
      </c>
      <c r="F72" s="241"/>
      <c r="G72" s="241">
        <v>1091</v>
      </c>
      <c r="H72" s="241">
        <v>119</v>
      </c>
      <c r="I72" s="241">
        <v>1210</v>
      </c>
      <c r="J72" s="240">
        <v>8.4</v>
      </c>
      <c r="K72" s="27" t="s">
        <v>11</v>
      </c>
      <c r="L72" s="242"/>
      <c r="M72" s="241">
        <v>5</v>
      </c>
      <c r="N72" s="240" t="s">
        <v>1035</v>
      </c>
      <c r="O72" s="27" t="s">
        <v>11</v>
      </c>
      <c r="P72" s="242"/>
      <c r="Q72" s="241">
        <v>1215</v>
      </c>
      <c r="R72" s="240">
        <v>8.4</v>
      </c>
      <c r="S72" s="27" t="s">
        <v>11</v>
      </c>
    </row>
    <row r="73" spans="1:19" ht="14.25" customHeight="1" x14ac:dyDescent="0.2">
      <c r="A73" s="228" t="s">
        <v>417</v>
      </c>
      <c r="B73" s="228" t="s">
        <v>759</v>
      </c>
      <c r="C73" s="244" t="s">
        <v>71</v>
      </c>
      <c r="D73" s="244"/>
      <c r="E73" s="243">
        <v>37</v>
      </c>
      <c r="F73" s="241"/>
      <c r="G73" s="241">
        <v>86</v>
      </c>
      <c r="H73" s="241">
        <v>176</v>
      </c>
      <c r="I73" s="241">
        <v>262</v>
      </c>
      <c r="J73" s="240">
        <v>7.1</v>
      </c>
      <c r="K73" s="27" t="s">
        <v>11</v>
      </c>
      <c r="L73" s="242"/>
      <c r="M73" s="241" t="s">
        <v>1035</v>
      </c>
      <c r="N73" s="240" t="s">
        <v>1035</v>
      </c>
      <c r="O73" s="27" t="s">
        <v>11</v>
      </c>
      <c r="P73" s="242"/>
      <c r="Q73" s="241">
        <v>262</v>
      </c>
      <c r="R73" s="240">
        <v>7.1</v>
      </c>
      <c r="S73" s="27" t="s">
        <v>11</v>
      </c>
    </row>
    <row r="74" spans="1:19" ht="14.25" customHeight="1" x14ac:dyDescent="0.2">
      <c r="A74" s="228" t="s">
        <v>418</v>
      </c>
      <c r="B74" s="228" t="s">
        <v>760</v>
      </c>
      <c r="C74" s="244" t="s">
        <v>72</v>
      </c>
      <c r="D74" s="244"/>
      <c r="E74" s="243">
        <v>67</v>
      </c>
      <c r="F74" s="241"/>
      <c r="G74" s="241">
        <v>451</v>
      </c>
      <c r="H74" s="241">
        <v>183</v>
      </c>
      <c r="I74" s="241">
        <v>634</v>
      </c>
      <c r="J74" s="240">
        <v>9.5</v>
      </c>
      <c r="K74" s="27" t="s">
        <v>11</v>
      </c>
      <c r="L74" s="242"/>
      <c r="M74" s="241" t="s">
        <v>1035</v>
      </c>
      <c r="N74" s="240" t="s">
        <v>1035</v>
      </c>
      <c r="O74" s="27" t="s">
        <v>11</v>
      </c>
      <c r="P74" s="242"/>
      <c r="Q74" s="241">
        <v>634</v>
      </c>
      <c r="R74" s="240">
        <v>9.5</v>
      </c>
      <c r="S74" s="27" t="s">
        <v>11</v>
      </c>
    </row>
    <row r="75" spans="1:19" ht="14.25" customHeight="1" x14ac:dyDescent="0.2">
      <c r="A75" s="228" t="s">
        <v>419</v>
      </c>
      <c r="B75" s="228" t="s">
        <v>761</v>
      </c>
      <c r="C75" s="244" t="s">
        <v>73</v>
      </c>
      <c r="D75" s="244"/>
      <c r="E75" s="243">
        <v>115</v>
      </c>
      <c r="F75" s="241"/>
      <c r="G75" s="241">
        <v>4679</v>
      </c>
      <c r="H75" s="241">
        <v>435</v>
      </c>
      <c r="I75" s="241">
        <v>5114</v>
      </c>
      <c r="J75" s="240">
        <v>44.5</v>
      </c>
      <c r="K75" s="27" t="s">
        <v>11</v>
      </c>
      <c r="L75" s="242"/>
      <c r="M75" s="241">
        <v>442</v>
      </c>
      <c r="N75" s="240">
        <v>3.8</v>
      </c>
      <c r="O75" s="27" t="s">
        <v>11</v>
      </c>
      <c r="P75" s="242"/>
      <c r="Q75" s="241">
        <v>5556</v>
      </c>
      <c r="R75" s="240">
        <v>48.3</v>
      </c>
      <c r="S75" s="27" t="s">
        <v>11</v>
      </c>
    </row>
    <row r="76" spans="1:19" ht="14.25" customHeight="1" x14ac:dyDescent="0.2">
      <c r="A76" s="228" t="s">
        <v>420</v>
      </c>
      <c r="B76" s="228" t="s">
        <v>762</v>
      </c>
      <c r="C76" s="244" t="s">
        <v>74</v>
      </c>
      <c r="D76" s="244"/>
      <c r="E76" s="243">
        <v>167</v>
      </c>
      <c r="F76" s="241"/>
      <c r="G76" s="241">
        <v>1154</v>
      </c>
      <c r="H76" s="241" t="s">
        <v>1035</v>
      </c>
      <c r="I76" s="241">
        <v>1154</v>
      </c>
      <c r="J76" s="240">
        <v>6.9</v>
      </c>
      <c r="K76" s="27" t="s">
        <v>11</v>
      </c>
      <c r="L76" s="242"/>
      <c r="M76" s="241">
        <v>214</v>
      </c>
      <c r="N76" s="240">
        <v>1.3</v>
      </c>
      <c r="O76" s="27" t="s">
        <v>11</v>
      </c>
      <c r="P76" s="242"/>
      <c r="Q76" s="241">
        <v>1368</v>
      </c>
      <c r="R76" s="240">
        <v>8.1999999999999993</v>
      </c>
      <c r="S76" s="27" t="s">
        <v>11</v>
      </c>
    </row>
    <row r="77" spans="1:19" ht="14.25" customHeight="1" x14ac:dyDescent="0.2">
      <c r="A77" s="228" t="s">
        <v>421</v>
      </c>
      <c r="B77" s="228" t="s">
        <v>763</v>
      </c>
      <c r="C77" s="244" t="s">
        <v>75</v>
      </c>
      <c r="D77" s="244"/>
      <c r="E77" s="243">
        <v>334</v>
      </c>
      <c r="F77" s="241"/>
      <c r="G77" s="241">
        <v>1271</v>
      </c>
      <c r="H77" s="241">
        <v>2193</v>
      </c>
      <c r="I77" s="241">
        <v>3464</v>
      </c>
      <c r="J77" s="240">
        <v>10.4</v>
      </c>
      <c r="K77" s="27" t="s">
        <v>11</v>
      </c>
      <c r="L77" s="242"/>
      <c r="M77" s="241">
        <v>133</v>
      </c>
      <c r="N77" s="240">
        <v>0.4</v>
      </c>
      <c r="O77" s="27" t="s">
        <v>11</v>
      </c>
      <c r="P77" s="242"/>
      <c r="Q77" s="241">
        <v>3597</v>
      </c>
      <c r="R77" s="240">
        <v>10.8</v>
      </c>
      <c r="S77" s="27" t="s">
        <v>11</v>
      </c>
    </row>
    <row r="78" spans="1:19" ht="14.25" customHeight="1" x14ac:dyDescent="0.2">
      <c r="A78" s="228" t="s">
        <v>422</v>
      </c>
      <c r="B78" s="228" t="s">
        <v>764</v>
      </c>
      <c r="C78" s="244" t="s">
        <v>76</v>
      </c>
      <c r="D78" s="244"/>
      <c r="E78" s="243">
        <v>67</v>
      </c>
      <c r="F78" s="241"/>
      <c r="G78" s="241">
        <v>142</v>
      </c>
      <c r="H78" s="241">
        <v>481</v>
      </c>
      <c r="I78" s="241">
        <v>623</v>
      </c>
      <c r="J78" s="240">
        <v>9.3000000000000007</v>
      </c>
      <c r="K78" s="27" t="s">
        <v>11</v>
      </c>
      <c r="L78" s="242"/>
      <c r="M78" s="241">
        <v>18</v>
      </c>
      <c r="N78" s="240">
        <v>0.3</v>
      </c>
      <c r="O78" s="27" t="s">
        <v>11</v>
      </c>
      <c r="P78" s="242"/>
      <c r="Q78" s="241">
        <v>641</v>
      </c>
      <c r="R78" s="240">
        <v>9.6</v>
      </c>
      <c r="S78" s="27" t="s">
        <v>11</v>
      </c>
    </row>
    <row r="79" spans="1:19" ht="14.25" customHeight="1" x14ac:dyDescent="0.2">
      <c r="A79" s="228" t="s">
        <v>423</v>
      </c>
      <c r="B79" s="228" t="s">
        <v>765</v>
      </c>
      <c r="C79" s="244" t="s">
        <v>77</v>
      </c>
      <c r="D79" s="244"/>
      <c r="E79" s="243">
        <v>68</v>
      </c>
      <c r="F79" s="241"/>
      <c r="G79" s="241">
        <v>394</v>
      </c>
      <c r="H79" s="241">
        <v>612</v>
      </c>
      <c r="I79" s="241">
        <v>1006</v>
      </c>
      <c r="J79" s="240">
        <v>14.8</v>
      </c>
      <c r="K79" s="27" t="s">
        <v>11</v>
      </c>
      <c r="L79" s="242"/>
      <c r="M79" s="241">
        <v>4</v>
      </c>
      <c r="N79" s="240">
        <v>0.1</v>
      </c>
      <c r="O79" s="27" t="s">
        <v>11</v>
      </c>
      <c r="P79" s="242"/>
      <c r="Q79" s="241">
        <v>1010</v>
      </c>
      <c r="R79" s="240">
        <v>14.9</v>
      </c>
      <c r="S79" s="27" t="s">
        <v>11</v>
      </c>
    </row>
    <row r="80" spans="1:19" ht="14.25" customHeight="1" x14ac:dyDescent="0.2">
      <c r="A80" s="228" t="s">
        <v>424</v>
      </c>
      <c r="B80" s="228" t="s">
        <v>766</v>
      </c>
      <c r="C80" s="244" t="s">
        <v>78</v>
      </c>
      <c r="D80" s="244"/>
      <c r="E80" s="243">
        <v>20</v>
      </c>
      <c r="F80" s="241"/>
      <c r="G80" s="241">
        <v>107</v>
      </c>
      <c r="H80" s="241">
        <v>101</v>
      </c>
      <c r="I80" s="241">
        <v>208</v>
      </c>
      <c r="J80" s="240">
        <v>10.4</v>
      </c>
      <c r="K80" s="27" t="s">
        <v>11</v>
      </c>
      <c r="L80" s="242"/>
      <c r="M80" s="241">
        <v>1</v>
      </c>
      <c r="N80" s="240">
        <v>0.1</v>
      </c>
      <c r="O80" s="27" t="s">
        <v>11</v>
      </c>
      <c r="P80" s="242"/>
      <c r="Q80" s="241">
        <v>209</v>
      </c>
      <c r="R80" s="240">
        <v>10.5</v>
      </c>
      <c r="S80" s="27" t="s">
        <v>11</v>
      </c>
    </row>
    <row r="81" spans="1:19" ht="14.25" customHeight="1" x14ac:dyDescent="0.2">
      <c r="A81" s="228" t="s">
        <v>425</v>
      </c>
      <c r="B81" s="228" t="s">
        <v>767</v>
      </c>
      <c r="C81" s="244" t="s">
        <v>79</v>
      </c>
      <c r="D81" s="244"/>
      <c r="E81" s="243">
        <v>106</v>
      </c>
      <c r="F81" s="241"/>
      <c r="G81" s="241">
        <v>107</v>
      </c>
      <c r="H81" s="241">
        <v>456</v>
      </c>
      <c r="I81" s="241">
        <v>563</v>
      </c>
      <c r="J81" s="240">
        <v>5.3</v>
      </c>
      <c r="K81" s="27" t="s">
        <v>11</v>
      </c>
      <c r="L81" s="242"/>
      <c r="M81" s="241">
        <v>2</v>
      </c>
      <c r="N81" s="240" t="s">
        <v>1035</v>
      </c>
      <c r="O81" s="27" t="s">
        <v>11</v>
      </c>
      <c r="P81" s="242"/>
      <c r="Q81" s="241">
        <v>565</v>
      </c>
      <c r="R81" s="240">
        <v>5.3</v>
      </c>
      <c r="S81" s="27" t="s">
        <v>11</v>
      </c>
    </row>
    <row r="82" spans="1:19" ht="14.25" customHeight="1" x14ac:dyDescent="0.2">
      <c r="A82" s="228" t="s">
        <v>426</v>
      </c>
      <c r="B82" s="228" t="s">
        <v>768</v>
      </c>
      <c r="C82" s="244" t="s">
        <v>80</v>
      </c>
      <c r="D82" s="244"/>
      <c r="E82" s="243">
        <v>23</v>
      </c>
      <c r="F82" s="241"/>
      <c r="G82" s="241">
        <v>89</v>
      </c>
      <c r="H82" s="241">
        <v>104</v>
      </c>
      <c r="I82" s="241">
        <v>193</v>
      </c>
      <c r="J82" s="240">
        <v>8.4</v>
      </c>
      <c r="K82" s="27" t="s">
        <v>11</v>
      </c>
      <c r="L82" s="242"/>
      <c r="M82" s="241">
        <v>2</v>
      </c>
      <c r="N82" s="240">
        <v>0.1</v>
      </c>
      <c r="O82" s="27" t="s">
        <v>11</v>
      </c>
      <c r="P82" s="242"/>
      <c r="Q82" s="241">
        <v>195</v>
      </c>
      <c r="R82" s="240">
        <v>8.5</v>
      </c>
      <c r="S82" s="27" t="s">
        <v>11</v>
      </c>
    </row>
    <row r="83" spans="1:19" ht="14.25" customHeight="1" x14ac:dyDescent="0.2">
      <c r="A83" s="228" t="s">
        <v>427</v>
      </c>
      <c r="B83" s="228" t="s">
        <v>769</v>
      </c>
      <c r="C83" s="244" t="s">
        <v>81</v>
      </c>
      <c r="D83" s="244"/>
      <c r="E83" s="243">
        <v>49</v>
      </c>
      <c r="F83" s="241"/>
      <c r="G83" s="241">
        <v>233</v>
      </c>
      <c r="H83" s="241">
        <v>522</v>
      </c>
      <c r="I83" s="241">
        <v>755</v>
      </c>
      <c r="J83" s="240">
        <v>15.4</v>
      </c>
      <c r="K83" s="27" t="s">
        <v>11</v>
      </c>
      <c r="L83" s="242"/>
      <c r="M83" s="241">
        <v>4</v>
      </c>
      <c r="N83" s="240">
        <v>0.1</v>
      </c>
      <c r="O83" s="27" t="s">
        <v>11</v>
      </c>
      <c r="P83" s="242"/>
      <c r="Q83" s="241">
        <v>759</v>
      </c>
      <c r="R83" s="240">
        <v>15.5</v>
      </c>
      <c r="S83" s="27" t="s">
        <v>11</v>
      </c>
    </row>
    <row r="84" spans="1:19" ht="14.25" customHeight="1" x14ac:dyDescent="0.2">
      <c r="A84" s="228" t="s">
        <v>428</v>
      </c>
      <c r="B84" s="228" t="s">
        <v>770</v>
      </c>
      <c r="C84" s="244" t="s">
        <v>82</v>
      </c>
      <c r="D84" s="244"/>
      <c r="E84" s="243">
        <v>33</v>
      </c>
      <c r="F84" s="241"/>
      <c r="G84" s="241">
        <v>78</v>
      </c>
      <c r="H84" s="241">
        <v>61</v>
      </c>
      <c r="I84" s="241">
        <v>139</v>
      </c>
      <c r="J84" s="240">
        <v>4.2</v>
      </c>
      <c r="K84" s="27" t="s">
        <v>11</v>
      </c>
      <c r="L84" s="242"/>
      <c r="M84" s="241">
        <v>46</v>
      </c>
      <c r="N84" s="240">
        <v>1.4</v>
      </c>
      <c r="O84" s="27" t="s">
        <v>11</v>
      </c>
      <c r="P84" s="242"/>
      <c r="Q84" s="241">
        <v>185</v>
      </c>
      <c r="R84" s="240">
        <v>5.6</v>
      </c>
      <c r="S84" s="27" t="s">
        <v>11</v>
      </c>
    </row>
    <row r="85" spans="1:19" ht="14.25" customHeight="1" x14ac:dyDescent="0.2">
      <c r="A85" s="228" t="s">
        <v>429</v>
      </c>
      <c r="B85" s="228" t="s">
        <v>771</v>
      </c>
      <c r="C85" s="244" t="s">
        <v>83</v>
      </c>
      <c r="D85" s="244"/>
      <c r="E85" s="243">
        <v>230</v>
      </c>
      <c r="F85" s="241"/>
      <c r="G85" s="241">
        <v>711</v>
      </c>
      <c r="H85" s="241">
        <v>326</v>
      </c>
      <c r="I85" s="241">
        <v>1037</v>
      </c>
      <c r="J85" s="240">
        <v>4.5</v>
      </c>
      <c r="K85" s="27" t="s">
        <v>11</v>
      </c>
      <c r="L85" s="242"/>
      <c r="M85" s="241">
        <v>437</v>
      </c>
      <c r="N85" s="240">
        <v>1.9</v>
      </c>
      <c r="O85" s="27" t="s">
        <v>11</v>
      </c>
      <c r="P85" s="242"/>
      <c r="Q85" s="241">
        <v>1474</v>
      </c>
      <c r="R85" s="240">
        <v>6.4</v>
      </c>
      <c r="S85" s="27" t="s">
        <v>11</v>
      </c>
    </row>
    <row r="86" spans="1:19" ht="14.25" customHeight="1" x14ac:dyDescent="0.2">
      <c r="A86" s="228" t="s">
        <v>430</v>
      </c>
      <c r="B86" s="228" t="s">
        <v>772</v>
      </c>
      <c r="C86" s="244" t="s">
        <v>84</v>
      </c>
      <c r="D86" s="244"/>
      <c r="E86" s="243">
        <v>139</v>
      </c>
      <c r="F86" s="241"/>
      <c r="G86" s="241">
        <v>684</v>
      </c>
      <c r="H86" s="241">
        <v>266</v>
      </c>
      <c r="I86" s="241">
        <v>950</v>
      </c>
      <c r="J86" s="240">
        <v>6.8</v>
      </c>
      <c r="K86" s="27" t="s">
        <v>11</v>
      </c>
      <c r="L86" s="242"/>
      <c r="M86" s="241">
        <v>77</v>
      </c>
      <c r="N86" s="240">
        <v>0.6</v>
      </c>
      <c r="O86" s="27" t="s">
        <v>11</v>
      </c>
      <c r="P86" s="242"/>
      <c r="Q86" s="241">
        <v>1027</v>
      </c>
      <c r="R86" s="240">
        <v>7.4</v>
      </c>
      <c r="S86" s="27" t="s">
        <v>11</v>
      </c>
    </row>
    <row r="87" spans="1:19" ht="14.25" customHeight="1" x14ac:dyDescent="0.2">
      <c r="A87" s="228" t="s">
        <v>431</v>
      </c>
      <c r="B87" s="228" t="s">
        <v>773</v>
      </c>
      <c r="C87" s="244" t="s">
        <v>85</v>
      </c>
      <c r="D87" s="244"/>
      <c r="E87" s="243">
        <v>84</v>
      </c>
      <c r="F87" s="241"/>
      <c r="G87" s="241">
        <v>399</v>
      </c>
      <c r="H87" s="241">
        <v>541</v>
      </c>
      <c r="I87" s="241">
        <v>940</v>
      </c>
      <c r="J87" s="240">
        <v>11.2</v>
      </c>
      <c r="K87" s="27" t="s">
        <v>11</v>
      </c>
      <c r="L87" s="242"/>
      <c r="M87" s="241">
        <v>53</v>
      </c>
      <c r="N87" s="240">
        <v>0.6</v>
      </c>
      <c r="O87" s="27" t="s">
        <v>11</v>
      </c>
      <c r="P87" s="242"/>
      <c r="Q87" s="241">
        <v>993</v>
      </c>
      <c r="R87" s="240">
        <v>11.8</v>
      </c>
      <c r="S87" s="27" t="s">
        <v>11</v>
      </c>
    </row>
    <row r="88" spans="1:19" ht="14.25" customHeight="1" x14ac:dyDescent="0.2">
      <c r="A88" s="228" t="s">
        <v>11</v>
      </c>
      <c r="C88" s="244"/>
      <c r="D88" s="244"/>
      <c r="E88" s="243" t="s">
        <v>11</v>
      </c>
      <c r="F88" s="241"/>
      <c r="G88" s="241"/>
      <c r="H88" s="241"/>
      <c r="I88" s="241"/>
      <c r="J88" s="240"/>
      <c r="K88" s="27"/>
      <c r="L88" s="242"/>
      <c r="M88" s="241"/>
      <c r="N88" s="240"/>
      <c r="O88" s="27"/>
      <c r="P88" s="242"/>
      <c r="Q88" s="241"/>
      <c r="R88" s="240"/>
      <c r="S88" s="27"/>
    </row>
    <row r="89" spans="1:19" s="24" customFormat="1" ht="14.25" customHeight="1" x14ac:dyDescent="0.25">
      <c r="A89" s="251" t="s">
        <v>432</v>
      </c>
      <c r="B89" s="228" t="s">
        <v>774</v>
      </c>
      <c r="C89" s="250" t="s">
        <v>86</v>
      </c>
      <c r="D89" s="250"/>
      <c r="E89" s="249">
        <v>1868</v>
      </c>
      <c r="F89" s="248"/>
      <c r="G89" s="246">
        <v>10100</v>
      </c>
      <c r="H89" s="246">
        <v>8000</v>
      </c>
      <c r="I89" s="246">
        <v>18100</v>
      </c>
      <c r="J89" s="245">
        <v>9.6999999999999993</v>
      </c>
      <c r="K89" s="25"/>
      <c r="L89" s="247"/>
      <c r="M89" s="246">
        <v>2100</v>
      </c>
      <c r="N89" s="245">
        <v>1.1000000000000001</v>
      </c>
      <c r="O89" s="25"/>
      <c r="P89" s="247"/>
      <c r="Q89" s="246">
        <v>20200</v>
      </c>
      <c r="R89" s="245">
        <v>10.8</v>
      </c>
      <c r="S89" s="25"/>
    </row>
    <row r="90" spans="1:19" ht="14.25" customHeight="1" x14ac:dyDescent="0.2">
      <c r="A90" s="228" t="s">
        <v>11</v>
      </c>
      <c r="C90" s="244"/>
      <c r="D90" s="244"/>
      <c r="E90" s="243" t="s">
        <v>11</v>
      </c>
      <c r="F90" s="241"/>
      <c r="G90" s="241"/>
      <c r="H90" s="241"/>
      <c r="I90" s="241"/>
      <c r="J90" s="240"/>
      <c r="K90" s="27"/>
      <c r="L90" s="242"/>
      <c r="M90" s="241"/>
      <c r="N90" s="240"/>
      <c r="O90" s="27"/>
      <c r="P90" s="242"/>
      <c r="Q90" s="241"/>
      <c r="R90" s="240"/>
      <c r="S90" s="27"/>
    </row>
    <row r="91" spans="1:19" ht="14.25" customHeight="1" x14ac:dyDescent="0.2">
      <c r="A91" s="228" t="s">
        <v>433</v>
      </c>
      <c r="B91" s="228" t="s">
        <v>775</v>
      </c>
      <c r="C91" s="244" t="s">
        <v>87</v>
      </c>
      <c r="D91" s="244"/>
      <c r="E91" s="243">
        <v>52</v>
      </c>
      <c r="F91" s="241"/>
      <c r="G91" s="241">
        <v>124</v>
      </c>
      <c r="H91" s="241" t="s">
        <v>1035</v>
      </c>
      <c r="I91" s="241">
        <v>124</v>
      </c>
      <c r="J91" s="240">
        <v>2.4</v>
      </c>
      <c r="K91" s="27" t="s">
        <v>11</v>
      </c>
      <c r="L91" s="242"/>
      <c r="M91" s="241">
        <v>296</v>
      </c>
      <c r="N91" s="240">
        <v>5.7</v>
      </c>
      <c r="O91" s="27" t="s">
        <v>11</v>
      </c>
      <c r="P91" s="242"/>
      <c r="Q91" s="241">
        <v>420</v>
      </c>
      <c r="R91" s="240">
        <v>8.1</v>
      </c>
      <c r="S91" s="27" t="s">
        <v>11</v>
      </c>
    </row>
    <row r="92" spans="1:19" ht="14.25" customHeight="1" x14ac:dyDescent="0.2">
      <c r="A92" s="228" t="s">
        <v>434</v>
      </c>
      <c r="B92" s="228" t="s">
        <v>776</v>
      </c>
      <c r="C92" s="244" t="s">
        <v>88</v>
      </c>
      <c r="D92" s="244"/>
      <c r="E92" s="243">
        <v>49</v>
      </c>
      <c r="F92" s="241"/>
      <c r="G92" s="241">
        <v>42</v>
      </c>
      <c r="H92" s="241" t="s">
        <v>1035</v>
      </c>
      <c r="I92" s="241">
        <v>42</v>
      </c>
      <c r="J92" s="240">
        <v>0.9</v>
      </c>
      <c r="K92" s="27" t="s">
        <v>11</v>
      </c>
      <c r="L92" s="242"/>
      <c r="M92" s="241">
        <v>60</v>
      </c>
      <c r="N92" s="240">
        <v>1.2</v>
      </c>
      <c r="O92" s="27" t="s">
        <v>11</v>
      </c>
      <c r="P92" s="242"/>
      <c r="Q92" s="241">
        <v>102</v>
      </c>
      <c r="R92" s="240">
        <v>2.1</v>
      </c>
      <c r="S92" s="27" t="s">
        <v>11</v>
      </c>
    </row>
    <row r="93" spans="1:19" ht="14.25" customHeight="1" x14ac:dyDescent="0.2">
      <c r="A93" s="228" t="s">
        <v>435</v>
      </c>
      <c r="B93" s="228" t="s">
        <v>777</v>
      </c>
      <c r="C93" s="244" t="s">
        <v>89</v>
      </c>
      <c r="D93" s="244"/>
      <c r="E93" s="243">
        <v>47</v>
      </c>
      <c r="F93" s="241"/>
      <c r="G93" s="241">
        <v>226</v>
      </c>
      <c r="H93" s="241">
        <v>27</v>
      </c>
      <c r="I93" s="241">
        <v>253</v>
      </c>
      <c r="J93" s="240">
        <v>5.4</v>
      </c>
      <c r="K93" s="27" t="s">
        <v>11</v>
      </c>
      <c r="L93" s="242"/>
      <c r="M93" s="241">
        <v>50</v>
      </c>
      <c r="N93" s="240">
        <v>1.1000000000000001</v>
      </c>
      <c r="O93" s="27" t="s">
        <v>11</v>
      </c>
      <c r="P93" s="242"/>
      <c r="Q93" s="241">
        <v>303</v>
      </c>
      <c r="R93" s="240">
        <v>6.4</v>
      </c>
      <c r="S93" s="27" t="s">
        <v>11</v>
      </c>
    </row>
    <row r="94" spans="1:19" ht="14.25" customHeight="1" x14ac:dyDescent="0.2">
      <c r="A94" s="228" t="s">
        <v>436</v>
      </c>
      <c r="B94" s="228" t="s">
        <v>778</v>
      </c>
      <c r="C94" s="244" t="s">
        <v>90</v>
      </c>
      <c r="D94" s="244"/>
      <c r="E94" s="243">
        <v>38</v>
      </c>
      <c r="F94" s="241"/>
      <c r="G94" s="241">
        <v>104</v>
      </c>
      <c r="H94" s="241">
        <v>5</v>
      </c>
      <c r="I94" s="241">
        <v>109</v>
      </c>
      <c r="J94" s="240">
        <v>2.9</v>
      </c>
      <c r="K94" s="27" t="s">
        <v>11</v>
      </c>
      <c r="L94" s="242"/>
      <c r="M94" s="241">
        <v>197</v>
      </c>
      <c r="N94" s="240">
        <v>5.2</v>
      </c>
      <c r="O94" s="27" t="s">
        <v>11</v>
      </c>
      <c r="P94" s="242"/>
      <c r="Q94" s="241">
        <v>306</v>
      </c>
      <c r="R94" s="240">
        <v>8.1</v>
      </c>
      <c r="S94" s="27" t="s">
        <v>11</v>
      </c>
    </row>
    <row r="95" spans="1:19" ht="14.25" customHeight="1" x14ac:dyDescent="0.2">
      <c r="A95" s="228" t="s">
        <v>437</v>
      </c>
      <c r="B95" s="228" t="s">
        <v>779</v>
      </c>
      <c r="C95" s="244" t="s">
        <v>91</v>
      </c>
      <c r="D95" s="244"/>
      <c r="E95" s="243">
        <v>32</v>
      </c>
      <c r="F95" s="241"/>
      <c r="G95" s="241">
        <v>46</v>
      </c>
      <c r="H95" s="241">
        <v>160</v>
      </c>
      <c r="I95" s="241">
        <v>206</v>
      </c>
      <c r="J95" s="240">
        <v>6.4</v>
      </c>
      <c r="K95" s="27" t="s">
        <v>11</v>
      </c>
      <c r="L95" s="242"/>
      <c r="M95" s="241" t="s">
        <v>1035</v>
      </c>
      <c r="N95" s="240" t="s">
        <v>1035</v>
      </c>
      <c r="O95" s="27" t="s">
        <v>11</v>
      </c>
      <c r="P95" s="242"/>
      <c r="Q95" s="241">
        <v>206</v>
      </c>
      <c r="R95" s="240">
        <v>6.4</v>
      </c>
      <c r="S95" s="27" t="s">
        <v>11</v>
      </c>
    </row>
    <row r="96" spans="1:19" ht="14.25" customHeight="1" x14ac:dyDescent="0.2">
      <c r="A96" s="228" t="s">
        <v>438</v>
      </c>
      <c r="B96" s="228" t="s">
        <v>780</v>
      </c>
      <c r="C96" s="244" t="s">
        <v>92</v>
      </c>
      <c r="D96" s="244"/>
      <c r="E96" s="243">
        <v>26</v>
      </c>
      <c r="F96" s="241"/>
      <c r="G96" s="241">
        <v>133</v>
      </c>
      <c r="H96" s="241">
        <v>16</v>
      </c>
      <c r="I96" s="241">
        <v>149</v>
      </c>
      <c r="J96" s="240">
        <v>5.7</v>
      </c>
      <c r="K96" s="27" t="s">
        <v>11</v>
      </c>
      <c r="L96" s="242"/>
      <c r="M96" s="241">
        <v>27</v>
      </c>
      <c r="N96" s="240">
        <v>1</v>
      </c>
      <c r="O96" s="27" t="s">
        <v>11</v>
      </c>
      <c r="P96" s="242"/>
      <c r="Q96" s="241">
        <v>176</v>
      </c>
      <c r="R96" s="240">
        <v>6.8</v>
      </c>
      <c r="S96" s="27" t="s">
        <v>11</v>
      </c>
    </row>
    <row r="97" spans="1:19" ht="14.25" customHeight="1" x14ac:dyDescent="0.2">
      <c r="A97" s="228" t="s">
        <v>439</v>
      </c>
      <c r="B97" s="228" t="s">
        <v>781</v>
      </c>
      <c r="C97" s="244" t="s">
        <v>93</v>
      </c>
      <c r="D97" s="244"/>
      <c r="E97" s="243">
        <v>48</v>
      </c>
      <c r="F97" s="241"/>
      <c r="G97" s="241">
        <v>30</v>
      </c>
      <c r="H97" s="241">
        <v>294</v>
      </c>
      <c r="I97" s="241">
        <v>324</v>
      </c>
      <c r="J97" s="240">
        <v>6.8</v>
      </c>
      <c r="K97" s="27" t="s">
        <v>11</v>
      </c>
      <c r="L97" s="242"/>
      <c r="M97" s="241">
        <v>4</v>
      </c>
      <c r="N97" s="240">
        <v>0.1</v>
      </c>
      <c r="O97" s="27" t="s">
        <v>11</v>
      </c>
      <c r="P97" s="242"/>
      <c r="Q97" s="241">
        <v>328</v>
      </c>
      <c r="R97" s="240">
        <v>6.8</v>
      </c>
      <c r="S97" s="27" t="s">
        <v>11</v>
      </c>
    </row>
    <row r="98" spans="1:19" ht="14.25" customHeight="1" x14ac:dyDescent="0.2">
      <c r="A98" s="228" t="s">
        <v>440</v>
      </c>
      <c r="B98" s="228" t="s">
        <v>782</v>
      </c>
      <c r="C98" s="244" t="s">
        <v>94</v>
      </c>
      <c r="D98" s="244"/>
      <c r="E98" s="243">
        <v>65</v>
      </c>
      <c r="F98" s="241"/>
      <c r="G98" s="241">
        <v>134</v>
      </c>
      <c r="H98" s="241">
        <v>150</v>
      </c>
      <c r="I98" s="241">
        <v>284</v>
      </c>
      <c r="J98" s="240">
        <v>4.4000000000000004</v>
      </c>
      <c r="K98" s="27" t="s">
        <v>11</v>
      </c>
      <c r="L98" s="242"/>
      <c r="M98" s="241">
        <v>2</v>
      </c>
      <c r="N98" s="240" t="s">
        <v>1035</v>
      </c>
      <c r="O98" s="27" t="s">
        <v>11</v>
      </c>
      <c r="P98" s="242"/>
      <c r="Q98" s="241">
        <v>286</v>
      </c>
      <c r="R98" s="240">
        <v>4.4000000000000004</v>
      </c>
      <c r="S98" s="27" t="s">
        <v>11</v>
      </c>
    </row>
    <row r="99" spans="1:19" ht="14.25" customHeight="1" x14ac:dyDescent="0.2">
      <c r="A99" s="228" t="s">
        <v>441</v>
      </c>
      <c r="B99" s="228" t="s">
        <v>783</v>
      </c>
      <c r="C99" s="244" t="s">
        <v>95</v>
      </c>
      <c r="D99" s="244"/>
      <c r="E99" s="243">
        <v>45</v>
      </c>
      <c r="F99" s="241"/>
      <c r="G99" s="241">
        <v>156</v>
      </c>
      <c r="H99" s="241">
        <v>82</v>
      </c>
      <c r="I99" s="241">
        <v>238</v>
      </c>
      <c r="J99" s="240">
        <v>5.3</v>
      </c>
      <c r="K99" s="27" t="s">
        <v>11</v>
      </c>
      <c r="L99" s="242"/>
      <c r="M99" s="241">
        <v>2</v>
      </c>
      <c r="N99" s="240" t="s">
        <v>1035</v>
      </c>
      <c r="O99" s="27" t="s">
        <v>11</v>
      </c>
      <c r="P99" s="242"/>
      <c r="Q99" s="241">
        <v>240</v>
      </c>
      <c r="R99" s="240">
        <v>5.3</v>
      </c>
      <c r="S99" s="27" t="s">
        <v>11</v>
      </c>
    </row>
    <row r="100" spans="1:19" ht="14.25" customHeight="1" x14ac:dyDescent="0.2">
      <c r="A100" s="228" t="s">
        <v>442</v>
      </c>
      <c r="B100" s="228" t="s">
        <v>784</v>
      </c>
      <c r="C100" s="244" t="s">
        <v>96</v>
      </c>
      <c r="D100" s="244"/>
      <c r="E100" s="243">
        <v>23</v>
      </c>
      <c r="F100" s="241"/>
      <c r="G100" s="241">
        <v>234</v>
      </c>
      <c r="H100" s="241">
        <v>347</v>
      </c>
      <c r="I100" s="241">
        <v>581</v>
      </c>
      <c r="J100" s="240">
        <v>25.3</v>
      </c>
      <c r="K100" s="27" t="s">
        <v>11</v>
      </c>
      <c r="L100" s="242"/>
      <c r="M100" s="241">
        <v>11</v>
      </c>
      <c r="N100" s="240">
        <v>0.5</v>
      </c>
      <c r="O100" s="27" t="s">
        <v>11</v>
      </c>
      <c r="P100" s="242"/>
      <c r="Q100" s="241">
        <v>592</v>
      </c>
      <c r="R100" s="240">
        <v>25.7</v>
      </c>
      <c r="S100" s="27" t="s">
        <v>11</v>
      </c>
    </row>
    <row r="101" spans="1:19" ht="14.25" customHeight="1" x14ac:dyDescent="0.2">
      <c r="A101" s="228" t="s">
        <v>443</v>
      </c>
      <c r="B101" s="228" t="s">
        <v>785</v>
      </c>
      <c r="C101" s="244" t="s">
        <v>97</v>
      </c>
      <c r="D101" s="244"/>
      <c r="E101" s="243">
        <v>32</v>
      </c>
      <c r="F101" s="241"/>
      <c r="G101" s="241">
        <v>8</v>
      </c>
      <c r="H101" s="241" t="s">
        <v>1035</v>
      </c>
      <c r="I101" s="241">
        <v>8</v>
      </c>
      <c r="J101" s="240">
        <v>0.3</v>
      </c>
      <c r="K101" s="27" t="s">
        <v>11</v>
      </c>
      <c r="L101" s="242"/>
      <c r="M101" s="241">
        <v>36</v>
      </c>
      <c r="N101" s="240">
        <v>1.1000000000000001</v>
      </c>
      <c r="O101" s="27" t="s">
        <v>11</v>
      </c>
      <c r="P101" s="242"/>
      <c r="Q101" s="241">
        <v>44</v>
      </c>
      <c r="R101" s="240">
        <v>1.4</v>
      </c>
      <c r="S101" s="27" t="s">
        <v>11</v>
      </c>
    </row>
    <row r="102" spans="1:19" ht="14.25" customHeight="1" x14ac:dyDescent="0.2">
      <c r="A102" s="228" t="s">
        <v>444</v>
      </c>
      <c r="B102" s="228" t="s">
        <v>786</v>
      </c>
      <c r="C102" s="244" t="s">
        <v>98</v>
      </c>
      <c r="D102" s="244"/>
      <c r="E102" s="243">
        <v>102</v>
      </c>
      <c r="F102" s="241"/>
      <c r="G102" s="241">
        <v>418</v>
      </c>
      <c r="H102" s="241">
        <v>1086</v>
      </c>
      <c r="I102" s="241">
        <v>1504</v>
      </c>
      <c r="J102" s="240">
        <v>14.7</v>
      </c>
      <c r="K102" s="27" t="s">
        <v>11</v>
      </c>
      <c r="L102" s="242"/>
      <c r="M102" s="241">
        <v>71</v>
      </c>
      <c r="N102" s="240">
        <v>0.7</v>
      </c>
      <c r="O102" s="27" t="s">
        <v>11</v>
      </c>
      <c r="P102" s="242"/>
      <c r="Q102" s="241">
        <v>1575</v>
      </c>
      <c r="R102" s="240">
        <v>15.4</v>
      </c>
      <c r="S102" s="27" t="s">
        <v>11</v>
      </c>
    </row>
    <row r="103" spans="1:19" ht="14.25" customHeight="1" x14ac:dyDescent="0.2">
      <c r="A103" s="228" t="s">
        <v>445</v>
      </c>
      <c r="B103" s="228" t="s">
        <v>787</v>
      </c>
      <c r="C103" s="244" t="s">
        <v>99</v>
      </c>
      <c r="D103" s="244"/>
      <c r="E103" s="243">
        <v>30</v>
      </c>
      <c r="F103" s="241"/>
      <c r="G103" s="241">
        <v>435</v>
      </c>
      <c r="H103" s="241">
        <v>170</v>
      </c>
      <c r="I103" s="241">
        <v>605</v>
      </c>
      <c r="J103" s="240">
        <v>20.2</v>
      </c>
      <c r="K103" s="27" t="s">
        <v>11</v>
      </c>
      <c r="L103" s="242"/>
      <c r="M103" s="241">
        <v>43</v>
      </c>
      <c r="N103" s="240">
        <v>1.4</v>
      </c>
      <c r="O103" s="27" t="s">
        <v>11</v>
      </c>
      <c r="P103" s="242"/>
      <c r="Q103" s="241">
        <v>648</v>
      </c>
      <c r="R103" s="240">
        <v>21.6</v>
      </c>
      <c r="S103" s="27" t="s">
        <v>11</v>
      </c>
    </row>
    <row r="104" spans="1:19" ht="14.25" customHeight="1" x14ac:dyDescent="0.2">
      <c r="A104" s="228" t="s">
        <v>446</v>
      </c>
      <c r="B104" s="228" t="s">
        <v>788</v>
      </c>
      <c r="C104" s="244" t="s">
        <v>100</v>
      </c>
      <c r="D104" s="244"/>
      <c r="E104" s="243">
        <v>62</v>
      </c>
      <c r="F104" s="241"/>
      <c r="G104" s="241">
        <v>146</v>
      </c>
      <c r="H104" s="241">
        <v>408</v>
      </c>
      <c r="I104" s="241">
        <v>554</v>
      </c>
      <c r="J104" s="240">
        <v>8.9</v>
      </c>
      <c r="K104" s="27" t="s">
        <v>11</v>
      </c>
      <c r="L104" s="242"/>
      <c r="M104" s="241">
        <v>45</v>
      </c>
      <c r="N104" s="240">
        <v>0.7</v>
      </c>
      <c r="O104" s="27" t="s">
        <v>11</v>
      </c>
      <c r="P104" s="242"/>
      <c r="Q104" s="241">
        <v>599</v>
      </c>
      <c r="R104" s="240">
        <v>9.6999999999999993</v>
      </c>
      <c r="S104" s="27" t="s">
        <v>11</v>
      </c>
    </row>
    <row r="105" spans="1:19" ht="14.25" customHeight="1" x14ac:dyDescent="0.2">
      <c r="A105" s="228" t="s">
        <v>447</v>
      </c>
      <c r="B105" s="228" t="s">
        <v>789</v>
      </c>
      <c r="C105" s="244" t="s">
        <v>101</v>
      </c>
      <c r="D105" s="244"/>
      <c r="E105" s="243">
        <v>35</v>
      </c>
      <c r="F105" s="241"/>
      <c r="G105" s="241">
        <v>47</v>
      </c>
      <c r="H105" s="241">
        <v>36</v>
      </c>
      <c r="I105" s="241">
        <v>83</v>
      </c>
      <c r="J105" s="240">
        <v>2.4</v>
      </c>
      <c r="K105" s="27" t="s">
        <v>11</v>
      </c>
      <c r="L105" s="242"/>
      <c r="M105" s="241">
        <v>23</v>
      </c>
      <c r="N105" s="240">
        <v>0.7</v>
      </c>
      <c r="O105" s="27" t="s">
        <v>11</v>
      </c>
      <c r="P105" s="242"/>
      <c r="Q105" s="241">
        <v>106</v>
      </c>
      <c r="R105" s="240">
        <v>3</v>
      </c>
      <c r="S105" s="27" t="s">
        <v>11</v>
      </c>
    </row>
    <row r="106" spans="1:19" ht="14.25" customHeight="1" x14ac:dyDescent="0.2">
      <c r="A106" s="228" t="s">
        <v>448</v>
      </c>
      <c r="B106" s="228" t="s">
        <v>790</v>
      </c>
      <c r="C106" s="244" t="s">
        <v>102</v>
      </c>
      <c r="D106" s="244"/>
      <c r="E106" s="243">
        <v>48</v>
      </c>
      <c r="F106" s="241"/>
      <c r="G106" s="241">
        <v>115</v>
      </c>
      <c r="H106" s="241">
        <v>466</v>
      </c>
      <c r="I106" s="241">
        <v>581</v>
      </c>
      <c r="J106" s="240">
        <v>12.1</v>
      </c>
      <c r="K106" s="27" t="s">
        <v>11</v>
      </c>
      <c r="L106" s="242"/>
      <c r="M106" s="241">
        <v>75</v>
      </c>
      <c r="N106" s="240">
        <v>1.6</v>
      </c>
      <c r="O106" s="27" t="s">
        <v>11</v>
      </c>
      <c r="P106" s="242"/>
      <c r="Q106" s="241">
        <v>656</v>
      </c>
      <c r="R106" s="240">
        <v>13.7</v>
      </c>
      <c r="S106" s="27" t="s">
        <v>11</v>
      </c>
    </row>
    <row r="107" spans="1:19" ht="14.25" customHeight="1" x14ac:dyDescent="0.2">
      <c r="A107" s="228" t="s">
        <v>449</v>
      </c>
      <c r="B107" s="228" t="s">
        <v>791</v>
      </c>
      <c r="C107" s="244" t="s">
        <v>103</v>
      </c>
      <c r="D107" s="244"/>
      <c r="E107" s="243">
        <v>49</v>
      </c>
      <c r="F107" s="241"/>
      <c r="G107" s="241">
        <v>52</v>
      </c>
      <c r="H107" s="241">
        <v>165</v>
      </c>
      <c r="I107" s="241">
        <v>217</v>
      </c>
      <c r="J107" s="240">
        <v>4.4000000000000004</v>
      </c>
      <c r="K107" s="27" t="s">
        <v>11</v>
      </c>
      <c r="L107" s="242"/>
      <c r="M107" s="241" t="s">
        <v>1035</v>
      </c>
      <c r="N107" s="240" t="s">
        <v>1035</v>
      </c>
      <c r="O107" s="27" t="s">
        <v>11</v>
      </c>
      <c r="P107" s="242"/>
      <c r="Q107" s="241">
        <v>217</v>
      </c>
      <c r="R107" s="240">
        <v>4.4000000000000004</v>
      </c>
      <c r="S107" s="27" t="s">
        <v>11</v>
      </c>
    </row>
    <row r="108" spans="1:19" ht="14.25" customHeight="1" x14ac:dyDescent="0.2">
      <c r="A108" s="228" t="s">
        <v>450</v>
      </c>
      <c r="B108" s="228" t="s">
        <v>792</v>
      </c>
      <c r="C108" s="244" t="s">
        <v>104</v>
      </c>
      <c r="D108" s="244"/>
      <c r="E108" s="243">
        <v>34</v>
      </c>
      <c r="F108" s="241"/>
      <c r="G108" s="241">
        <v>19</v>
      </c>
      <c r="H108" s="241">
        <v>73</v>
      </c>
      <c r="I108" s="241">
        <v>92</v>
      </c>
      <c r="J108" s="240">
        <v>2.7</v>
      </c>
      <c r="K108" s="27" t="s">
        <v>11</v>
      </c>
      <c r="L108" s="242"/>
      <c r="M108" s="241">
        <v>7</v>
      </c>
      <c r="N108" s="240">
        <v>0.2</v>
      </c>
      <c r="O108" s="27" t="s">
        <v>11</v>
      </c>
      <c r="P108" s="242"/>
      <c r="Q108" s="241">
        <v>99</v>
      </c>
      <c r="R108" s="240">
        <v>2.9</v>
      </c>
      <c r="S108" s="27" t="s">
        <v>11</v>
      </c>
    </row>
    <row r="109" spans="1:19" ht="14.25" customHeight="1" x14ac:dyDescent="0.2">
      <c r="A109" s="228" t="s">
        <v>451</v>
      </c>
      <c r="B109" s="228" t="s">
        <v>793</v>
      </c>
      <c r="C109" s="244" t="s">
        <v>105</v>
      </c>
      <c r="D109" s="244"/>
      <c r="E109" s="243">
        <v>39</v>
      </c>
      <c r="F109" s="241"/>
      <c r="G109" s="241">
        <v>47</v>
      </c>
      <c r="H109" s="241">
        <v>131</v>
      </c>
      <c r="I109" s="241">
        <v>178</v>
      </c>
      <c r="J109" s="240">
        <v>4.5999999999999996</v>
      </c>
      <c r="K109" s="27" t="s">
        <v>11</v>
      </c>
      <c r="L109" s="242"/>
      <c r="M109" s="241">
        <v>8</v>
      </c>
      <c r="N109" s="240">
        <v>0.2</v>
      </c>
      <c r="O109" s="27" t="s">
        <v>11</v>
      </c>
      <c r="P109" s="242"/>
      <c r="Q109" s="241">
        <v>186</v>
      </c>
      <c r="R109" s="240">
        <v>4.8</v>
      </c>
      <c r="S109" s="27" t="s">
        <v>11</v>
      </c>
    </row>
    <row r="110" spans="1:19" ht="14.25" customHeight="1" x14ac:dyDescent="0.2">
      <c r="A110" s="228" t="s">
        <v>452</v>
      </c>
      <c r="B110" s="228" t="s">
        <v>794</v>
      </c>
      <c r="C110" s="244" t="s">
        <v>106</v>
      </c>
      <c r="D110" s="244"/>
      <c r="E110" s="243">
        <v>44</v>
      </c>
      <c r="F110" s="241"/>
      <c r="G110" s="241">
        <v>336</v>
      </c>
      <c r="H110" s="241">
        <v>130</v>
      </c>
      <c r="I110" s="241">
        <v>466</v>
      </c>
      <c r="J110" s="240">
        <v>10.6</v>
      </c>
      <c r="K110" s="27" t="s">
        <v>11</v>
      </c>
      <c r="L110" s="242"/>
      <c r="M110" s="241">
        <v>127</v>
      </c>
      <c r="N110" s="240">
        <v>2.9</v>
      </c>
      <c r="O110" s="27" t="s">
        <v>11</v>
      </c>
      <c r="P110" s="242"/>
      <c r="Q110" s="241">
        <v>593</v>
      </c>
      <c r="R110" s="240">
        <v>13.5</v>
      </c>
      <c r="S110" s="27" t="s">
        <v>11</v>
      </c>
    </row>
    <row r="111" spans="1:19" ht="14.25" customHeight="1" x14ac:dyDescent="0.2">
      <c r="A111" s="228" t="s">
        <v>453</v>
      </c>
      <c r="B111" s="228" t="s">
        <v>795</v>
      </c>
      <c r="C111" s="244" t="s">
        <v>107</v>
      </c>
      <c r="D111" s="244"/>
      <c r="E111" s="243">
        <v>38</v>
      </c>
      <c r="F111" s="241"/>
      <c r="G111" s="241">
        <v>233</v>
      </c>
      <c r="H111" s="241">
        <v>228</v>
      </c>
      <c r="I111" s="241">
        <v>461</v>
      </c>
      <c r="J111" s="240">
        <v>12.1</v>
      </c>
      <c r="K111" s="27" t="s">
        <v>11</v>
      </c>
      <c r="L111" s="242"/>
      <c r="M111" s="241">
        <v>17</v>
      </c>
      <c r="N111" s="240">
        <v>0.4</v>
      </c>
      <c r="O111" s="27" t="s">
        <v>11</v>
      </c>
      <c r="P111" s="242"/>
      <c r="Q111" s="241">
        <v>478</v>
      </c>
      <c r="R111" s="240">
        <v>12.6</v>
      </c>
      <c r="S111" s="27" t="s">
        <v>11</v>
      </c>
    </row>
    <row r="112" spans="1:19" ht="14.25" customHeight="1" x14ac:dyDescent="0.2">
      <c r="A112" s="228" t="s">
        <v>454</v>
      </c>
      <c r="B112" s="228" t="s">
        <v>796</v>
      </c>
      <c r="C112" s="244" t="s">
        <v>108</v>
      </c>
      <c r="D112" s="244"/>
      <c r="E112" s="243">
        <v>121</v>
      </c>
      <c r="F112" s="241"/>
      <c r="G112" s="241">
        <v>1197</v>
      </c>
      <c r="H112" s="241">
        <v>405</v>
      </c>
      <c r="I112" s="241">
        <v>1602</v>
      </c>
      <c r="J112" s="240">
        <v>13.2</v>
      </c>
      <c r="K112" s="27" t="s">
        <v>11</v>
      </c>
      <c r="L112" s="242"/>
      <c r="M112" s="241">
        <v>206</v>
      </c>
      <c r="N112" s="240">
        <v>1.7</v>
      </c>
      <c r="O112" s="27" t="s">
        <v>11</v>
      </c>
      <c r="P112" s="242"/>
      <c r="Q112" s="241">
        <v>1808</v>
      </c>
      <c r="R112" s="240">
        <v>14.9</v>
      </c>
      <c r="S112" s="27" t="s">
        <v>11</v>
      </c>
    </row>
    <row r="113" spans="1:19" ht="14.25" customHeight="1" x14ac:dyDescent="0.2">
      <c r="A113" s="228" t="s">
        <v>455</v>
      </c>
      <c r="B113" s="228" t="s">
        <v>797</v>
      </c>
      <c r="C113" s="244" t="s">
        <v>109</v>
      </c>
      <c r="D113" s="244"/>
      <c r="E113" s="243">
        <v>38</v>
      </c>
      <c r="F113" s="241"/>
      <c r="G113" s="241">
        <v>255</v>
      </c>
      <c r="H113" s="241">
        <v>185</v>
      </c>
      <c r="I113" s="241">
        <v>440</v>
      </c>
      <c r="J113" s="240">
        <v>11.6</v>
      </c>
      <c r="K113" s="27" t="s">
        <v>11</v>
      </c>
      <c r="L113" s="242"/>
      <c r="M113" s="241" t="s">
        <v>1035</v>
      </c>
      <c r="N113" s="240" t="s">
        <v>1035</v>
      </c>
      <c r="O113" s="27" t="s">
        <v>11</v>
      </c>
      <c r="P113" s="242"/>
      <c r="Q113" s="241">
        <v>440</v>
      </c>
      <c r="R113" s="240">
        <v>11.6</v>
      </c>
      <c r="S113" s="27" t="s">
        <v>11</v>
      </c>
    </row>
    <row r="114" spans="1:19" ht="14.25" customHeight="1" x14ac:dyDescent="0.2">
      <c r="A114" s="228" t="s">
        <v>456</v>
      </c>
      <c r="B114" s="228" t="s">
        <v>798</v>
      </c>
      <c r="C114" s="244" t="s">
        <v>110</v>
      </c>
      <c r="D114" s="244"/>
      <c r="E114" s="243">
        <v>43</v>
      </c>
      <c r="F114" s="241"/>
      <c r="G114" s="241">
        <v>656</v>
      </c>
      <c r="H114" s="241">
        <v>4</v>
      </c>
      <c r="I114" s="241">
        <v>660</v>
      </c>
      <c r="J114" s="240">
        <v>15.3</v>
      </c>
      <c r="K114" s="27" t="s">
        <v>11</v>
      </c>
      <c r="L114" s="242"/>
      <c r="M114" s="241">
        <v>125</v>
      </c>
      <c r="N114" s="240">
        <v>2.9</v>
      </c>
      <c r="O114" s="27" t="s">
        <v>11</v>
      </c>
      <c r="P114" s="242"/>
      <c r="Q114" s="241">
        <v>785</v>
      </c>
      <c r="R114" s="240">
        <v>18.3</v>
      </c>
      <c r="S114" s="27" t="s">
        <v>11</v>
      </c>
    </row>
    <row r="115" spans="1:19" ht="14.25" customHeight="1" x14ac:dyDescent="0.2">
      <c r="A115" s="228" t="s">
        <v>457</v>
      </c>
      <c r="B115" s="228" t="s">
        <v>799</v>
      </c>
      <c r="C115" s="244" t="s">
        <v>111</v>
      </c>
      <c r="D115" s="244"/>
      <c r="E115" s="243">
        <v>20</v>
      </c>
      <c r="F115" s="241"/>
      <c r="G115" s="241">
        <v>7</v>
      </c>
      <c r="H115" s="241">
        <v>24</v>
      </c>
      <c r="I115" s="241">
        <v>31</v>
      </c>
      <c r="J115" s="240">
        <v>1.6</v>
      </c>
      <c r="K115" s="27" t="s">
        <v>11</v>
      </c>
      <c r="L115" s="242"/>
      <c r="M115" s="241" t="s">
        <v>1035</v>
      </c>
      <c r="N115" s="240" t="s">
        <v>1035</v>
      </c>
      <c r="O115" s="27" t="s">
        <v>11</v>
      </c>
      <c r="P115" s="242"/>
      <c r="Q115" s="241">
        <v>31</v>
      </c>
      <c r="R115" s="240">
        <v>1.6</v>
      </c>
      <c r="S115" s="27" t="s">
        <v>11</v>
      </c>
    </row>
    <row r="116" spans="1:19" ht="14.25" customHeight="1" x14ac:dyDescent="0.2">
      <c r="A116" s="228" t="s">
        <v>458</v>
      </c>
      <c r="B116" s="228" t="s">
        <v>800</v>
      </c>
      <c r="C116" s="244" t="s">
        <v>112</v>
      </c>
      <c r="D116" s="244"/>
      <c r="E116" s="243">
        <v>48</v>
      </c>
      <c r="F116" s="241"/>
      <c r="G116" s="241">
        <v>20</v>
      </c>
      <c r="H116" s="241" t="s">
        <v>1035</v>
      </c>
      <c r="I116" s="241">
        <v>20</v>
      </c>
      <c r="J116" s="240">
        <v>0.4</v>
      </c>
      <c r="K116" s="27" t="s">
        <v>11</v>
      </c>
      <c r="L116" s="242"/>
      <c r="M116" s="241">
        <v>87</v>
      </c>
      <c r="N116" s="240">
        <v>1.8</v>
      </c>
      <c r="O116" s="27" t="s">
        <v>11</v>
      </c>
      <c r="P116" s="242"/>
      <c r="Q116" s="241">
        <v>107</v>
      </c>
      <c r="R116" s="240">
        <v>2.2000000000000002</v>
      </c>
      <c r="S116" s="27" t="s">
        <v>11</v>
      </c>
    </row>
    <row r="117" spans="1:19" ht="14.25" customHeight="1" x14ac:dyDescent="0.2">
      <c r="A117" s="228" t="s">
        <v>459</v>
      </c>
      <c r="B117" s="228" t="s">
        <v>801</v>
      </c>
      <c r="C117" s="244" t="s">
        <v>113</v>
      </c>
      <c r="D117" s="244"/>
      <c r="E117" s="243">
        <v>42</v>
      </c>
      <c r="F117" s="241"/>
      <c r="G117" s="241">
        <v>105</v>
      </c>
      <c r="H117" s="241">
        <v>5</v>
      </c>
      <c r="I117" s="241">
        <v>110</v>
      </c>
      <c r="J117" s="240">
        <v>2.6</v>
      </c>
      <c r="K117" s="27" t="s">
        <v>11</v>
      </c>
      <c r="L117" s="242"/>
      <c r="M117" s="241">
        <v>74</v>
      </c>
      <c r="N117" s="240">
        <v>1.8</v>
      </c>
      <c r="O117" s="27" t="s">
        <v>11</v>
      </c>
      <c r="P117" s="242"/>
      <c r="Q117" s="241">
        <v>184</v>
      </c>
      <c r="R117" s="240">
        <v>4.4000000000000004</v>
      </c>
      <c r="S117" s="27" t="s">
        <v>11</v>
      </c>
    </row>
    <row r="118" spans="1:19" ht="14.25" customHeight="1" x14ac:dyDescent="0.2">
      <c r="A118" s="228" t="s">
        <v>460</v>
      </c>
      <c r="B118" s="228" t="s">
        <v>802</v>
      </c>
      <c r="C118" s="244" t="s">
        <v>114</v>
      </c>
      <c r="D118" s="244"/>
      <c r="E118" s="243">
        <v>44</v>
      </c>
      <c r="F118" s="241"/>
      <c r="G118" s="241">
        <v>235</v>
      </c>
      <c r="H118" s="241">
        <v>132</v>
      </c>
      <c r="I118" s="241">
        <v>367</v>
      </c>
      <c r="J118" s="240">
        <v>8.3000000000000007</v>
      </c>
      <c r="K118" s="27" t="s">
        <v>11</v>
      </c>
      <c r="L118" s="242"/>
      <c r="M118" s="241" t="s">
        <v>1035</v>
      </c>
      <c r="N118" s="240" t="s">
        <v>1035</v>
      </c>
      <c r="O118" s="27" t="s">
        <v>11</v>
      </c>
      <c r="P118" s="242"/>
      <c r="Q118" s="241">
        <v>367</v>
      </c>
      <c r="R118" s="240">
        <v>8.3000000000000007</v>
      </c>
      <c r="S118" s="27" t="s">
        <v>11</v>
      </c>
    </row>
    <row r="119" spans="1:19" ht="14.25" customHeight="1" x14ac:dyDescent="0.2">
      <c r="A119" s="228" t="s">
        <v>461</v>
      </c>
      <c r="B119" s="228" t="s">
        <v>803</v>
      </c>
      <c r="C119" s="244" t="s">
        <v>115</v>
      </c>
      <c r="D119" s="244"/>
      <c r="E119" s="243">
        <v>38</v>
      </c>
      <c r="F119" s="241"/>
      <c r="G119" s="241">
        <v>22</v>
      </c>
      <c r="H119" s="241">
        <v>41</v>
      </c>
      <c r="I119" s="241">
        <v>63</v>
      </c>
      <c r="J119" s="240">
        <v>1.7</v>
      </c>
      <c r="K119" s="27" t="s">
        <v>11</v>
      </c>
      <c r="L119" s="242"/>
      <c r="M119" s="241">
        <v>11</v>
      </c>
      <c r="N119" s="240">
        <v>0.3</v>
      </c>
      <c r="O119" s="27" t="s">
        <v>11</v>
      </c>
      <c r="P119" s="242"/>
      <c r="Q119" s="241">
        <v>74</v>
      </c>
      <c r="R119" s="240">
        <v>1.9</v>
      </c>
      <c r="S119" s="27" t="s">
        <v>11</v>
      </c>
    </row>
    <row r="120" spans="1:19" ht="14.25" customHeight="1" x14ac:dyDescent="0.2">
      <c r="A120" s="228" t="s">
        <v>462</v>
      </c>
      <c r="B120" s="228" t="s">
        <v>804</v>
      </c>
      <c r="C120" s="244" t="s">
        <v>116</v>
      </c>
      <c r="D120" s="244"/>
      <c r="E120" s="243">
        <v>90</v>
      </c>
      <c r="F120" s="241"/>
      <c r="G120" s="241">
        <v>1480</v>
      </c>
      <c r="H120" s="241">
        <v>401</v>
      </c>
      <c r="I120" s="241">
        <v>1881</v>
      </c>
      <c r="J120" s="240">
        <v>20.9</v>
      </c>
      <c r="K120" s="27" t="s">
        <v>11</v>
      </c>
      <c r="L120" s="242"/>
      <c r="M120" s="241" t="s">
        <v>1035</v>
      </c>
      <c r="N120" s="240" t="s">
        <v>1035</v>
      </c>
      <c r="O120" s="27" t="s">
        <v>11</v>
      </c>
      <c r="P120" s="242"/>
      <c r="Q120" s="241">
        <v>1881</v>
      </c>
      <c r="R120" s="240">
        <v>20.9</v>
      </c>
      <c r="S120" s="27" t="s">
        <v>11</v>
      </c>
    </row>
    <row r="121" spans="1:19" ht="14.25" customHeight="1" x14ac:dyDescent="0.2">
      <c r="A121" s="228" t="s">
        <v>463</v>
      </c>
      <c r="B121" s="228" t="s">
        <v>805</v>
      </c>
      <c r="C121" s="244" t="s">
        <v>117</v>
      </c>
      <c r="D121" s="244"/>
      <c r="E121" s="243">
        <v>129</v>
      </c>
      <c r="F121" s="241"/>
      <c r="G121" s="241">
        <v>2012</v>
      </c>
      <c r="H121" s="241">
        <v>2009</v>
      </c>
      <c r="I121" s="241">
        <v>4021</v>
      </c>
      <c r="J121" s="240">
        <v>31.2</v>
      </c>
      <c r="K121" s="27" t="s">
        <v>11</v>
      </c>
      <c r="L121" s="242"/>
      <c r="M121" s="241">
        <v>194</v>
      </c>
      <c r="N121" s="240">
        <v>1.5</v>
      </c>
      <c r="O121" s="27" t="s">
        <v>11</v>
      </c>
      <c r="P121" s="242"/>
      <c r="Q121" s="241">
        <v>4215</v>
      </c>
      <c r="R121" s="240">
        <v>32.700000000000003</v>
      </c>
      <c r="S121" s="27" t="s">
        <v>11</v>
      </c>
    </row>
    <row r="122" spans="1:19" ht="14.25" customHeight="1" x14ac:dyDescent="0.2">
      <c r="A122" s="228" t="s">
        <v>464</v>
      </c>
      <c r="B122" s="228" t="s">
        <v>806</v>
      </c>
      <c r="C122" s="244" t="s">
        <v>118</v>
      </c>
      <c r="D122" s="244"/>
      <c r="E122" s="243">
        <v>23</v>
      </c>
      <c r="F122" s="241"/>
      <c r="G122" s="241">
        <v>34</v>
      </c>
      <c r="H122" s="241" t="s">
        <v>1035</v>
      </c>
      <c r="I122" s="241">
        <v>34</v>
      </c>
      <c r="J122" s="240">
        <v>1.5</v>
      </c>
      <c r="K122" s="27" t="s">
        <v>11</v>
      </c>
      <c r="L122" s="242"/>
      <c r="M122" s="241">
        <v>126</v>
      </c>
      <c r="N122" s="240">
        <v>5.5</v>
      </c>
      <c r="O122" s="27" t="s">
        <v>11</v>
      </c>
      <c r="P122" s="242"/>
      <c r="Q122" s="241">
        <v>160</v>
      </c>
      <c r="R122" s="240">
        <v>7</v>
      </c>
      <c r="S122" s="27" t="s">
        <v>11</v>
      </c>
    </row>
    <row r="123" spans="1:19" ht="14.25" customHeight="1" x14ac:dyDescent="0.2">
      <c r="A123" s="228" t="s">
        <v>465</v>
      </c>
      <c r="B123" s="228" t="s">
        <v>807</v>
      </c>
      <c r="C123" s="244" t="s">
        <v>119</v>
      </c>
      <c r="D123" s="244"/>
      <c r="E123" s="243">
        <v>47</v>
      </c>
      <c r="F123" s="241"/>
      <c r="G123" s="241">
        <v>39</v>
      </c>
      <c r="H123" s="241">
        <v>122</v>
      </c>
      <c r="I123" s="241">
        <v>161</v>
      </c>
      <c r="J123" s="240">
        <v>3.4</v>
      </c>
      <c r="K123" s="27" t="s">
        <v>11</v>
      </c>
      <c r="L123" s="242"/>
      <c r="M123" s="241">
        <v>41</v>
      </c>
      <c r="N123" s="240">
        <v>0.9</v>
      </c>
      <c r="O123" s="27" t="s">
        <v>11</v>
      </c>
      <c r="P123" s="242"/>
      <c r="Q123" s="241">
        <v>202</v>
      </c>
      <c r="R123" s="240">
        <v>4.3</v>
      </c>
      <c r="S123" s="27" t="s">
        <v>11</v>
      </c>
    </row>
    <row r="124" spans="1:19" ht="14.25" customHeight="1" x14ac:dyDescent="0.2">
      <c r="A124" s="228" t="s">
        <v>466</v>
      </c>
      <c r="B124" s="228" t="s">
        <v>808</v>
      </c>
      <c r="C124" s="244" t="s">
        <v>120</v>
      </c>
      <c r="D124" s="244"/>
      <c r="E124" s="243">
        <v>15</v>
      </c>
      <c r="F124" s="241"/>
      <c r="G124" s="241">
        <v>363</v>
      </c>
      <c r="H124" s="241">
        <v>21</v>
      </c>
      <c r="I124" s="241">
        <v>384</v>
      </c>
      <c r="J124" s="240">
        <v>25.6</v>
      </c>
      <c r="K124" s="27" t="s">
        <v>11</v>
      </c>
      <c r="L124" s="242"/>
      <c r="M124" s="241">
        <v>7</v>
      </c>
      <c r="N124" s="240">
        <v>0.5</v>
      </c>
      <c r="O124" s="27" t="s">
        <v>11</v>
      </c>
      <c r="P124" s="242"/>
      <c r="Q124" s="241">
        <v>391</v>
      </c>
      <c r="R124" s="240">
        <v>26.1</v>
      </c>
      <c r="S124" s="27" t="s">
        <v>11</v>
      </c>
    </row>
    <row r="125" spans="1:19" ht="14.25" customHeight="1" x14ac:dyDescent="0.2">
      <c r="A125" s="228" t="s">
        <v>467</v>
      </c>
      <c r="B125" s="228" t="s">
        <v>809</v>
      </c>
      <c r="C125" s="244" t="s">
        <v>121</v>
      </c>
      <c r="D125" s="244"/>
      <c r="E125" s="243">
        <v>37</v>
      </c>
      <c r="F125" s="241"/>
      <c r="G125" s="241">
        <v>8</v>
      </c>
      <c r="H125" s="241">
        <v>10</v>
      </c>
      <c r="I125" s="241">
        <v>18</v>
      </c>
      <c r="J125" s="240">
        <v>0.5</v>
      </c>
      <c r="K125" s="27">
        <v>3</v>
      </c>
      <c r="L125" s="242"/>
      <c r="M125" s="241">
        <v>9</v>
      </c>
      <c r="N125" s="240">
        <v>0.2</v>
      </c>
      <c r="O125" s="27">
        <v>3</v>
      </c>
      <c r="P125" s="242"/>
      <c r="Q125" s="241">
        <v>27</v>
      </c>
      <c r="R125" s="240">
        <v>0.7</v>
      </c>
      <c r="S125" s="27">
        <v>3</v>
      </c>
    </row>
    <row r="126" spans="1:19" ht="14.25" customHeight="1" x14ac:dyDescent="0.2">
      <c r="A126" s="228" t="s">
        <v>468</v>
      </c>
      <c r="B126" s="228" t="s">
        <v>810</v>
      </c>
      <c r="C126" s="244" t="s">
        <v>122</v>
      </c>
      <c r="D126" s="244"/>
      <c r="E126" s="243">
        <v>36</v>
      </c>
      <c r="F126" s="241"/>
      <c r="G126" s="241">
        <v>78</v>
      </c>
      <c r="H126" s="241">
        <v>203</v>
      </c>
      <c r="I126" s="241">
        <v>281</v>
      </c>
      <c r="J126" s="240">
        <v>7.8</v>
      </c>
      <c r="K126" s="27" t="s">
        <v>11</v>
      </c>
      <c r="L126" s="242"/>
      <c r="M126" s="241">
        <v>7</v>
      </c>
      <c r="N126" s="240">
        <v>0.2</v>
      </c>
      <c r="O126" s="27" t="s">
        <v>11</v>
      </c>
      <c r="P126" s="242"/>
      <c r="Q126" s="241">
        <v>288</v>
      </c>
      <c r="R126" s="240">
        <v>8</v>
      </c>
      <c r="S126" s="27" t="s">
        <v>11</v>
      </c>
    </row>
    <row r="127" spans="1:19" ht="14.25" customHeight="1" x14ac:dyDescent="0.2">
      <c r="A127" s="228" t="s">
        <v>469</v>
      </c>
      <c r="B127" s="228" t="s">
        <v>811</v>
      </c>
      <c r="C127" s="244" t="s">
        <v>123</v>
      </c>
      <c r="D127" s="244"/>
      <c r="E127" s="243">
        <v>55</v>
      </c>
      <c r="F127" s="241"/>
      <c r="G127" s="241">
        <v>183</v>
      </c>
      <c r="H127" s="241">
        <v>162</v>
      </c>
      <c r="I127" s="241">
        <v>345</v>
      </c>
      <c r="J127" s="240">
        <v>6.3</v>
      </c>
      <c r="K127" s="27" t="s">
        <v>11</v>
      </c>
      <c r="L127" s="242"/>
      <c r="M127" s="241">
        <v>9</v>
      </c>
      <c r="N127" s="240">
        <v>0.2</v>
      </c>
      <c r="O127" s="27" t="s">
        <v>11</v>
      </c>
      <c r="P127" s="242"/>
      <c r="Q127" s="241">
        <v>354</v>
      </c>
      <c r="R127" s="240">
        <v>6.4</v>
      </c>
      <c r="S127" s="27" t="s">
        <v>11</v>
      </c>
    </row>
    <row r="128" spans="1:19" ht="14.25" customHeight="1" x14ac:dyDescent="0.2">
      <c r="A128" s="228" t="s">
        <v>470</v>
      </c>
      <c r="B128" s="228" t="s">
        <v>812</v>
      </c>
      <c r="C128" s="244" t="s">
        <v>124</v>
      </c>
      <c r="D128" s="244"/>
      <c r="E128" s="243">
        <v>36</v>
      </c>
      <c r="F128" s="241"/>
      <c r="G128" s="241">
        <v>140</v>
      </c>
      <c r="H128" s="241">
        <v>114</v>
      </c>
      <c r="I128" s="241">
        <v>254</v>
      </c>
      <c r="J128" s="240">
        <v>7.1</v>
      </c>
      <c r="K128" s="27" t="s">
        <v>11</v>
      </c>
      <c r="L128" s="242"/>
      <c r="M128" s="241">
        <v>39</v>
      </c>
      <c r="N128" s="240">
        <v>1.1000000000000001</v>
      </c>
      <c r="O128" s="27" t="s">
        <v>11</v>
      </c>
      <c r="P128" s="242"/>
      <c r="Q128" s="241">
        <v>293</v>
      </c>
      <c r="R128" s="240">
        <v>8.1</v>
      </c>
      <c r="S128" s="27" t="s">
        <v>11</v>
      </c>
    </row>
    <row r="129" spans="1:19" ht="14.25" customHeight="1" x14ac:dyDescent="0.2">
      <c r="A129" s="228" t="s">
        <v>471</v>
      </c>
      <c r="B129" s="228" t="s">
        <v>813</v>
      </c>
      <c r="C129" s="244" t="s">
        <v>125</v>
      </c>
      <c r="D129" s="244"/>
      <c r="E129" s="243">
        <v>32</v>
      </c>
      <c r="F129" s="241"/>
      <c r="G129" s="241">
        <v>62</v>
      </c>
      <c r="H129" s="241">
        <v>123</v>
      </c>
      <c r="I129" s="241">
        <v>185</v>
      </c>
      <c r="J129" s="240">
        <v>5.8</v>
      </c>
      <c r="K129" s="27" t="s">
        <v>11</v>
      </c>
      <c r="L129" s="242"/>
      <c r="M129" s="241">
        <v>25</v>
      </c>
      <c r="N129" s="240">
        <v>0.8</v>
      </c>
      <c r="O129" s="27" t="s">
        <v>11</v>
      </c>
      <c r="P129" s="242"/>
      <c r="Q129" s="241">
        <v>210</v>
      </c>
      <c r="R129" s="240">
        <v>6.6</v>
      </c>
      <c r="S129" s="27" t="s">
        <v>11</v>
      </c>
    </row>
    <row r="130" spans="1:19" ht="14.25" customHeight="1" x14ac:dyDescent="0.2">
      <c r="A130" s="228" t="s">
        <v>472</v>
      </c>
      <c r="B130" s="228" t="s">
        <v>814</v>
      </c>
      <c r="C130" s="244" t="s">
        <v>126</v>
      </c>
      <c r="D130" s="244"/>
      <c r="E130" s="243">
        <v>37</v>
      </c>
      <c r="F130" s="241"/>
      <c r="G130" s="241">
        <v>73</v>
      </c>
      <c r="H130" s="241">
        <v>78</v>
      </c>
      <c r="I130" s="241">
        <v>151</v>
      </c>
      <c r="J130" s="240">
        <v>4.0999999999999996</v>
      </c>
      <c r="K130" s="27" t="s">
        <v>11</v>
      </c>
      <c r="L130" s="242"/>
      <c r="M130" s="241">
        <v>52</v>
      </c>
      <c r="N130" s="240">
        <v>1.4</v>
      </c>
      <c r="O130" s="27" t="s">
        <v>11</v>
      </c>
      <c r="P130" s="242"/>
      <c r="Q130" s="241">
        <v>203</v>
      </c>
      <c r="R130" s="240">
        <v>5.5</v>
      </c>
      <c r="S130" s="27" t="s">
        <v>11</v>
      </c>
    </row>
    <row r="131" spans="1:19" ht="14.25" customHeight="1" x14ac:dyDescent="0.2">
      <c r="A131" s="228" t="s">
        <v>11</v>
      </c>
      <c r="C131" s="244"/>
      <c r="D131" s="244"/>
      <c r="E131" s="243" t="s">
        <v>11</v>
      </c>
      <c r="F131" s="241"/>
      <c r="G131" s="241"/>
      <c r="H131" s="241"/>
      <c r="I131" s="241"/>
      <c r="J131" s="240"/>
      <c r="K131" s="27"/>
      <c r="L131" s="242"/>
      <c r="M131" s="241"/>
      <c r="N131" s="240"/>
      <c r="O131" s="27"/>
      <c r="P131" s="242"/>
      <c r="Q131" s="241"/>
      <c r="R131" s="240"/>
      <c r="S131" s="27"/>
    </row>
    <row r="132" spans="1:19" s="24" customFormat="1" ht="14.25" customHeight="1" x14ac:dyDescent="0.25">
      <c r="A132" s="251" t="s">
        <v>473</v>
      </c>
      <c r="B132" s="228" t="s">
        <v>815</v>
      </c>
      <c r="C132" s="250" t="s">
        <v>127</v>
      </c>
      <c r="D132" s="250"/>
      <c r="E132" s="249">
        <v>2242</v>
      </c>
      <c r="F132" s="248"/>
      <c r="G132" s="246">
        <v>9800</v>
      </c>
      <c r="H132" s="246">
        <v>15000</v>
      </c>
      <c r="I132" s="246">
        <v>24800</v>
      </c>
      <c r="J132" s="245">
        <v>11.1</v>
      </c>
      <c r="K132" s="27"/>
      <c r="L132" s="247"/>
      <c r="M132" s="246">
        <v>1400</v>
      </c>
      <c r="N132" s="245">
        <v>0.6</v>
      </c>
      <c r="O132" s="25"/>
      <c r="P132" s="247"/>
      <c r="Q132" s="246">
        <v>26200</v>
      </c>
      <c r="R132" s="245">
        <v>11.7</v>
      </c>
      <c r="S132" s="25"/>
    </row>
    <row r="133" spans="1:19" ht="14.25" customHeight="1" x14ac:dyDescent="0.2">
      <c r="A133" s="228" t="s">
        <v>11</v>
      </c>
      <c r="C133" s="244"/>
      <c r="D133" s="244"/>
      <c r="E133" s="243" t="s">
        <v>11</v>
      </c>
      <c r="F133" s="241"/>
      <c r="G133" s="241"/>
      <c r="H133" s="241"/>
      <c r="I133" s="241"/>
      <c r="J133" s="240"/>
      <c r="K133" s="27"/>
      <c r="L133" s="242"/>
      <c r="M133" s="241"/>
      <c r="N133" s="240"/>
      <c r="O133" s="27"/>
      <c r="P133" s="242"/>
      <c r="Q133" s="241"/>
      <c r="R133" s="240"/>
      <c r="S133" s="27"/>
    </row>
    <row r="134" spans="1:19" ht="14.25" customHeight="1" x14ac:dyDescent="0.2">
      <c r="A134" s="228" t="s">
        <v>474</v>
      </c>
      <c r="B134" s="228" t="s">
        <v>816</v>
      </c>
      <c r="C134" s="244" t="s">
        <v>128</v>
      </c>
      <c r="D134" s="244"/>
      <c r="E134" s="243">
        <v>406</v>
      </c>
      <c r="F134" s="241"/>
      <c r="G134" s="241">
        <v>3139</v>
      </c>
      <c r="H134" s="241">
        <v>4138</v>
      </c>
      <c r="I134" s="241">
        <v>7277</v>
      </c>
      <c r="J134" s="240">
        <v>17.899999999999999</v>
      </c>
      <c r="K134" s="27" t="s">
        <v>11</v>
      </c>
      <c r="L134" s="242"/>
      <c r="M134" s="241" t="s">
        <v>1035</v>
      </c>
      <c r="N134" s="240" t="s">
        <v>1035</v>
      </c>
      <c r="O134" s="27" t="s">
        <v>11</v>
      </c>
      <c r="P134" s="242"/>
      <c r="Q134" s="241">
        <v>7277</v>
      </c>
      <c r="R134" s="240">
        <v>17.899999999999999</v>
      </c>
      <c r="S134" s="27" t="s">
        <v>11</v>
      </c>
    </row>
    <row r="135" spans="1:19" ht="14.25" customHeight="1" x14ac:dyDescent="0.2">
      <c r="A135" s="228" t="s">
        <v>475</v>
      </c>
      <c r="B135" s="228" t="s">
        <v>817</v>
      </c>
      <c r="C135" s="244" t="s">
        <v>129</v>
      </c>
      <c r="D135" s="244"/>
      <c r="E135" s="243">
        <v>38</v>
      </c>
      <c r="F135" s="241"/>
      <c r="G135" s="241">
        <v>70</v>
      </c>
      <c r="H135" s="241">
        <v>126</v>
      </c>
      <c r="I135" s="241">
        <v>196</v>
      </c>
      <c r="J135" s="240">
        <v>5.2</v>
      </c>
      <c r="K135" s="27" t="s">
        <v>11</v>
      </c>
      <c r="L135" s="242"/>
      <c r="M135" s="241">
        <v>8</v>
      </c>
      <c r="N135" s="240">
        <v>0.2</v>
      </c>
      <c r="O135" s="27" t="s">
        <v>11</v>
      </c>
      <c r="P135" s="242"/>
      <c r="Q135" s="241">
        <v>204</v>
      </c>
      <c r="R135" s="240">
        <v>5.4</v>
      </c>
      <c r="S135" s="27" t="s">
        <v>11</v>
      </c>
    </row>
    <row r="136" spans="1:19" ht="14.25" customHeight="1" x14ac:dyDescent="0.2">
      <c r="A136" s="228" t="s">
        <v>476</v>
      </c>
      <c r="B136" s="228" t="s">
        <v>818</v>
      </c>
      <c r="C136" s="244" t="s">
        <v>130</v>
      </c>
      <c r="D136" s="244"/>
      <c r="E136" s="243">
        <v>39</v>
      </c>
      <c r="F136" s="241"/>
      <c r="G136" s="241">
        <v>290</v>
      </c>
      <c r="H136" s="241" t="s">
        <v>1035</v>
      </c>
      <c r="I136" s="241">
        <v>290</v>
      </c>
      <c r="J136" s="240">
        <v>7.4</v>
      </c>
      <c r="K136" s="27" t="s">
        <v>11</v>
      </c>
      <c r="L136" s="242"/>
      <c r="M136" s="241">
        <v>493</v>
      </c>
      <c r="N136" s="240">
        <v>12.6</v>
      </c>
      <c r="O136" s="27" t="s">
        <v>11</v>
      </c>
      <c r="P136" s="242"/>
      <c r="Q136" s="241">
        <v>783</v>
      </c>
      <c r="R136" s="240">
        <v>20.100000000000001</v>
      </c>
      <c r="S136" s="27" t="s">
        <v>11</v>
      </c>
    </row>
    <row r="137" spans="1:19" ht="14.25" customHeight="1" x14ac:dyDescent="0.2">
      <c r="A137" s="228" t="s">
        <v>477</v>
      </c>
      <c r="B137" s="228" t="s">
        <v>819</v>
      </c>
      <c r="C137" s="244" t="s">
        <v>131</v>
      </c>
      <c r="D137" s="244"/>
      <c r="E137" s="243">
        <v>127</v>
      </c>
      <c r="F137" s="241"/>
      <c r="G137" s="241">
        <v>111</v>
      </c>
      <c r="H137" s="241">
        <v>1373</v>
      </c>
      <c r="I137" s="241">
        <v>1484</v>
      </c>
      <c r="J137" s="240">
        <v>11.7</v>
      </c>
      <c r="K137" s="27" t="s">
        <v>11</v>
      </c>
      <c r="L137" s="242"/>
      <c r="M137" s="241">
        <v>3</v>
      </c>
      <c r="N137" s="240" t="s">
        <v>1035</v>
      </c>
      <c r="O137" s="27" t="s">
        <v>11</v>
      </c>
      <c r="P137" s="242"/>
      <c r="Q137" s="241">
        <v>1487</v>
      </c>
      <c r="R137" s="240">
        <v>11.7</v>
      </c>
      <c r="S137" s="27" t="s">
        <v>11</v>
      </c>
    </row>
    <row r="138" spans="1:19" ht="14.25" customHeight="1" x14ac:dyDescent="0.2">
      <c r="A138" s="228" t="s">
        <v>478</v>
      </c>
      <c r="B138" s="228" t="s">
        <v>820</v>
      </c>
      <c r="C138" s="244" t="s">
        <v>132</v>
      </c>
      <c r="D138" s="244"/>
      <c r="E138" s="243">
        <v>127</v>
      </c>
      <c r="F138" s="241"/>
      <c r="G138" s="241">
        <v>378</v>
      </c>
      <c r="H138" s="241">
        <v>266</v>
      </c>
      <c r="I138" s="241">
        <v>644</v>
      </c>
      <c r="J138" s="240">
        <v>5.0999999999999996</v>
      </c>
      <c r="K138" s="27" t="s">
        <v>11</v>
      </c>
      <c r="L138" s="242"/>
      <c r="M138" s="241">
        <v>1</v>
      </c>
      <c r="N138" s="240" t="s">
        <v>1035</v>
      </c>
      <c r="O138" s="27" t="s">
        <v>11</v>
      </c>
      <c r="P138" s="242"/>
      <c r="Q138" s="241">
        <v>645</v>
      </c>
      <c r="R138" s="240">
        <v>5.0999999999999996</v>
      </c>
      <c r="S138" s="27" t="s">
        <v>11</v>
      </c>
    </row>
    <row r="139" spans="1:19" ht="14.25" customHeight="1" x14ac:dyDescent="0.2">
      <c r="A139" s="228" t="s">
        <v>479</v>
      </c>
      <c r="B139" s="228" t="s">
        <v>821</v>
      </c>
      <c r="C139" s="244" t="s">
        <v>133</v>
      </c>
      <c r="D139" s="244"/>
      <c r="E139" s="243">
        <v>45</v>
      </c>
      <c r="F139" s="241"/>
      <c r="G139" s="241">
        <v>34</v>
      </c>
      <c r="H139" s="241">
        <v>52</v>
      </c>
      <c r="I139" s="241">
        <v>86</v>
      </c>
      <c r="J139" s="240">
        <v>1.9</v>
      </c>
      <c r="K139" s="27" t="s">
        <v>11</v>
      </c>
      <c r="L139" s="242"/>
      <c r="M139" s="241">
        <v>10</v>
      </c>
      <c r="N139" s="240">
        <v>0.2</v>
      </c>
      <c r="O139" s="27" t="s">
        <v>11</v>
      </c>
      <c r="P139" s="242"/>
      <c r="Q139" s="241">
        <v>96</v>
      </c>
      <c r="R139" s="240">
        <v>2.1</v>
      </c>
      <c r="S139" s="27" t="s">
        <v>11</v>
      </c>
    </row>
    <row r="140" spans="1:19" ht="14.25" customHeight="1" x14ac:dyDescent="0.2">
      <c r="A140" s="228" t="s">
        <v>480</v>
      </c>
      <c r="B140" s="228" t="s">
        <v>822</v>
      </c>
      <c r="C140" s="244" t="s">
        <v>134</v>
      </c>
      <c r="D140" s="244"/>
      <c r="E140" s="243">
        <v>78</v>
      </c>
      <c r="F140" s="241"/>
      <c r="G140" s="241">
        <v>453</v>
      </c>
      <c r="H140" s="241">
        <v>774</v>
      </c>
      <c r="I140" s="241">
        <v>1227</v>
      </c>
      <c r="J140" s="240">
        <v>15.7</v>
      </c>
      <c r="K140" s="27" t="s">
        <v>11</v>
      </c>
      <c r="L140" s="242"/>
      <c r="M140" s="241">
        <v>235</v>
      </c>
      <c r="N140" s="240">
        <v>3</v>
      </c>
      <c r="O140" s="27" t="s">
        <v>11</v>
      </c>
      <c r="P140" s="242"/>
      <c r="Q140" s="241">
        <v>1462</v>
      </c>
      <c r="R140" s="240">
        <v>18.7</v>
      </c>
      <c r="S140" s="27" t="s">
        <v>11</v>
      </c>
    </row>
    <row r="141" spans="1:19" ht="14.25" customHeight="1" x14ac:dyDescent="0.2">
      <c r="A141" s="228" t="s">
        <v>481</v>
      </c>
      <c r="B141" s="228" t="s">
        <v>823</v>
      </c>
      <c r="C141" s="244" t="s">
        <v>135</v>
      </c>
      <c r="D141" s="244"/>
      <c r="E141" s="243">
        <v>40</v>
      </c>
      <c r="F141" s="241"/>
      <c r="G141" s="241">
        <v>31</v>
      </c>
      <c r="H141" s="241">
        <v>73</v>
      </c>
      <c r="I141" s="241">
        <v>104</v>
      </c>
      <c r="J141" s="240">
        <v>2.6</v>
      </c>
      <c r="K141" s="27" t="s">
        <v>11</v>
      </c>
      <c r="L141" s="242"/>
      <c r="M141" s="241">
        <v>39</v>
      </c>
      <c r="N141" s="240">
        <v>1</v>
      </c>
      <c r="O141" s="27" t="s">
        <v>11</v>
      </c>
      <c r="P141" s="242"/>
      <c r="Q141" s="241">
        <v>143</v>
      </c>
      <c r="R141" s="240">
        <v>3.6</v>
      </c>
      <c r="S141" s="27" t="s">
        <v>11</v>
      </c>
    </row>
    <row r="142" spans="1:19" ht="14.25" customHeight="1" x14ac:dyDescent="0.2">
      <c r="A142" s="228" t="s">
        <v>482</v>
      </c>
      <c r="B142" s="228" t="s">
        <v>824</v>
      </c>
      <c r="C142" s="244" t="s">
        <v>136</v>
      </c>
      <c r="D142" s="244"/>
      <c r="E142" s="243">
        <v>32</v>
      </c>
      <c r="F142" s="241"/>
      <c r="G142" s="241">
        <v>19</v>
      </c>
      <c r="H142" s="241">
        <v>180</v>
      </c>
      <c r="I142" s="241">
        <v>199</v>
      </c>
      <c r="J142" s="240">
        <v>6.2</v>
      </c>
      <c r="K142" s="27" t="s">
        <v>11</v>
      </c>
      <c r="L142" s="242"/>
      <c r="M142" s="241" t="s">
        <v>1035</v>
      </c>
      <c r="N142" s="240" t="s">
        <v>1035</v>
      </c>
      <c r="O142" s="27" t="s">
        <v>11</v>
      </c>
      <c r="P142" s="242"/>
      <c r="Q142" s="241">
        <v>199</v>
      </c>
      <c r="R142" s="240">
        <v>6.2</v>
      </c>
      <c r="S142" s="27" t="s">
        <v>11</v>
      </c>
    </row>
    <row r="143" spans="1:19" ht="14.25" customHeight="1" x14ac:dyDescent="0.2">
      <c r="A143" s="228" t="s">
        <v>483</v>
      </c>
      <c r="B143" s="228" t="s">
        <v>825</v>
      </c>
      <c r="C143" s="244" t="s">
        <v>137</v>
      </c>
      <c r="D143" s="244"/>
      <c r="E143" s="243">
        <v>53</v>
      </c>
      <c r="F143" s="241"/>
      <c r="G143" s="241">
        <v>102</v>
      </c>
      <c r="H143" s="241">
        <v>466</v>
      </c>
      <c r="I143" s="241">
        <v>568</v>
      </c>
      <c r="J143" s="240">
        <v>10.7</v>
      </c>
      <c r="K143" s="27" t="s">
        <v>11</v>
      </c>
      <c r="L143" s="242"/>
      <c r="M143" s="241">
        <v>1</v>
      </c>
      <c r="N143" s="240" t="s">
        <v>1035</v>
      </c>
      <c r="O143" s="27" t="s">
        <v>11</v>
      </c>
      <c r="P143" s="242"/>
      <c r="Q143" s="241">
        <v>569</v>
      </c>
      <c r="R143" s="240">
        <v>10.7</v>
      </c>
      <c r="S143" s="27" t="s">
        <v>11</v>
      </c>
    </row>
    <row r="144" spans="1:19" ht="14.25" customHeight="1" x14ac:dyDescent="0.2">
      <c r="A144" s="228" t="s">
        <v>484</v>
      </c>
      <c r="B144" s="228" t="s">
        <v>826</v>
      </c>
      <c r="C144" s="244" t="s">
        <v>138</v>
      </c>
      <c r="D144" s="244"/>
      <c r="E144" s="243">
        <v>26</v>
      </c>
      <c r="F144" s="241"/>
      <c r="G144" s="241">
        <v>28</v>
      </c>
      <c r="H144" s="241" t="s">
        <v>1035</v>
      </c>
      <c r="I144" s="241">
        <v>28</v>
      </c>
      <c r="J144" s="240">
        <v>1.1000000000000001</v>
      </c>
      <c r="K144" s="27" t="s">
        <v>11</v>
      </c>
      <c r="L144" s="242"/>
      <c r="M144" s="241">
        <v>19</v>
      </c>
      <c r="N144" s="240">
        <v>0.7</v>
      </c>
      <c r="O144" s="27" t="s">
        <v>11</v>
      </c>
      <c r="P144" s="242"/>
      <c r="Q144" s="241">
        <v>47</v>
      </c>
      <c r="R144" s="240">
        <v>1.8</v>
      </c>
      <c r="S144" s="27" t="s">
        <v>11</v>
      </c>
    </row>
    <row r="145" spans="1:19" ht="14.25" customHeight="1" x14ac:dyDescent="0.2">
      <c r="A145" s="228" t="s">
        <v>485</v>
      </c>
      <c r="B145" s="228" t="s">
        <v>827</v>
      </c>
      <c r="C145" s="244" t="s">
        <v>139</v>
      </c>
      <c r="D145" s="244"/>
      <c r="E145" s="243">
        <v>51</v>
      </c>
      <c r="F145" s="241"/>
      <c r="G145" s="241">
        <v>47</v>
      </c>
      <c r="H145" s="241">
        <v>121</v>
      </c>
      <c r="I145" s="241">
        <v>168</v>
      </c>
      <c r="J145" s="240">
        <v>3.3</v>
      </c>
      <c r="K145" s="27" t="s">
        <v>11</v>
      </c>
      <c r="L145" s="242"/>
      <c r="M145" s="241">
        <v>26</v>
      </c>
      <c r="N145" s="240">
        <v>0.5</v>
      </c>
      <c r="O145" s="27" t="s">
        <v>11</v>
      </c>
      <c r="P145" s="242"/>
      <c r="Q145" s="241">
        <v>194</v>
      </c>
      <c r="R145" s="240">
        <v>3.8</v>
      </c>
      <c r="S145" s="27" t="s">
        <v>11</v>
      </c>
    </row>
    <row r="146" spans="1:19" ht="14.25" customHeight="1" x14ac:dyDescent="0.2">
      <c r="A146" s="228" t="s">
        <v>486</v>
      </c>
      <c r="B146" s="228" t="s">
        <v>828</v>
      </c>
      <c r="C146" s="244" t="s">
        <v>140</v>
      </c>
      <c r="D146" s="244"/>
      <c r="E146" s="243">
        <v>33</v>
      </c>
      <c r="F146" s="241"/>
      <c r="G146" s="241">
        <v>54</v>
      </c>
      <c r="H146" s="241" t="s">
        <v>1035</v>
      </c>
      <c r="I146" s="241">
        <v>54</v>
      </c>
      <c r="J146" s="240">
        <v>1.6</v>
      </c>
      <c r="K146" s="27" t="s">
        <v>11</v>
      </c>
      <c r="L146" s="242"/>
      <c r="M146" s="241">
        <v>169</v>
      </c>
      <c r="N146" s="240">
        <v>5.0999999999999996</v>
      </c>
      <c r="O146" s="27" t="s">
        <v>11</v>
      </c>
      <c r="P146" s="242"/>
      <c r="Q146" s="241">
        <v>223</v>
      </c>
      <c r="R146" s="240">
        <v>6.8</v>
      </c>
      <c r="S146" s="27" t="s">
        <v>11</v>
      </c>
    </row>
    <row r="147" spans="1:19" ht="14.25" customHeight="1" x14ac:dyDescent="0.2">
      <c r="A147" s="228" t="s">
        <v>487</v>
      </c>
      <c r="B147" s="228" t="s">
        <v>829</v>
      </c>
      <c r="C147" s="244" t="s">
        <v>141</v>
      </c>
      <c r="D147" s="244"/>
      <c r="E147" s="243">
        <v>39</v>
      </c>
      <c r="F147" s="241"/>
      <c r="G147" s="241">
        <v>21</v>
      </c>
      <c r="H147" s="241" t="s">
        <v>1035</v>
      </c>
      <c r="I147" s="241">
        <v>21</v>
      </c>
      <c r="J147" s="240">
        <v>0.5</v>
      </c>
      <c r="K147" s="27" t="s">
        <v>11</v>
      </c>
      <c r="L147" s="242"/>
      <c r="M147" s="241">
        <v>23</v>
      </c>
      <c r="N147" s="240">
        <v>0.6</v>
      </c>
      <c r="O147" s="27" t="s">
        <v>11</v>
      </c>
      <c r="P147" s="242"/>
      <c r="Q147" s="241">
        <v>44</v>
      </c>
      <c r="R147" s="240">
        <v>1.1000000000000001</v>
      </c>
      <c r="S147" s="27" t="s">
        <v>11</v>
      </c>
    </row>
    <row r="148" spans="1:19" ht="14.25" customHeight="1" x14ac:dyDescent="0.2">
      <c r="A148" s="228" t="s">
        <v>488</v>
      </c>
      <c r="B148" s="228" t="s">
        <v>830</v>
      </c>
      <c r="C148" s="244" t="s">
        <v>142</v>
      </c>
      <c r="D148" s="244"/>
      <c r="E148" s="243">
        <v>118</v>
      </c>
      <c r="F148" s="241"/>
      <c r="G148" s="241">
        <v>776</v>
      </c>
      <c r="H148" s="241">
        <v>890</v>
      </c>
      <c r="I148" s="241">
        <v>1666</v>
      </c>
      <c r="J148" s="240">
        <v>14.1</v>
      </c>
      <c r="K148" s="27" t="s">
        <v>11</v>
      </c>
      <c r="L148" s="242"/>
      <c r="M148" s="241">
        <v>122</v>
      </c>
      <c r="N148" s="240">
        <v>1</v>
      </c>
      <c r="O148" s="27" t="s">
        <v>11</v>
      </c>
      <c r="P148" s="242"/>
      <c r="Q148" s="241">
        <v>1788</v>
      </c>
      <c r="R148" s="240">
        <v>15.2</v>
      </c>
      <c r="S148" s="27" t="s">
        <v>11</v>
      </c>
    </row>
    <row r="149" spans="1:19" ht="14.25" customHeight="1" x14ac:dyDescent="0.2">
      <c r="A149" s="228" t="s">
        <v>489</v>
      </c>
      <c r="B149" s="228" t="s">
        <v>831</v>
      </c>
      <c r="C149" s="244" t="s">
        <v>143</v>
      </c>
      <c r="D149" s="244"/>
      <c r="E149" s="243">
        <v>123</v>
      </c>
      <c r="F149" s="241"/>
      <c r="G149" s="241">
        <v>378</v>
      </c>
      <c r="H149" s="241">
        <v>523</v>
      </c>
      <c r="I149" s="241">
        <v>901</v>
      </c>
      <c r="J149" s="240">
        <v>7.3</v>
      </c>
      <c r="K149" s="27" t="s">
        <v>11</v>
      </c>
      <c r="L149" s="242"/>
      <c r="M149" s="241">
        <v>18</v>
      </c>
      <c r="N149" s="240">
        <v>0.1</v>
      </c>
      <c r="O149" s="27" t="s">
        <v>11</v>
      </c>
      <c r="P149" s="242"/>
      <c r="Q149" s="241">
        <v>919</v>
      </c>
      <c r="R149" s="240">
        <v>7.5</v>
      </c>
      <c r="S149" s="27" t="s">
        <v>11</v>
      </c>
    </row>
    <row r="150" spans="1:19" ht="14.25" customHeight="1" x14ac:dyDescent="0.2">
      <c r="A150" s="228" t="s">
        <v>490</v>
      </c>
      <c r="B150" s="228" t="s">
        <v>832</v>
      </c>
      <c r="C150" s="244" t="s">
        <v>144</v>
      </c>
      <c r="D150" s="244"/>
      <c r="E150" s="243">
        <v>84</v>
      </c>
      <c r="F150" s="241"/>
      <c r="G150" s="241">
        <v>221</v>
      </c>
      <c r="H150" s="241">
        <v>156</v>
      </c>
      <c r="I150" s="241">
        <v>377</v>
      </c>
      <c r="J150" s="240">
        <v>4.5</v>
      </c>
      <c r="K150" s="27" t="s">
        <v>11</v>
      </c>
      <c r="L150" s="242"/>
      <c r="M150" s="241">
        <v>42</v>
      </c>
      <c r="N150" s="240">
        <v>0.5</v>
      </c>
      <c r="O150" s="27" t="s">
        <v>11</v>
      </c>
      <c r="P150" s="242"/>
      <c r="Q150" s="241">
        <v>419</v>
      </c>
      <c r="R150" s="240">
        <v>5</v>
      </c>
      <c r="S150" s="27" t="s">
        <v>11</v>
      </c>
    </row>
    <row r="151" spans="1:19" ht="14.25" customHeight="1" x14ac:dyDescent="0.2">
      <c r="A151" s="228" t="s">
        <v>491</v>
      </c>
      <c r="B151" s="228" t="s">
        <v>833</v>
      </c>
      <c r="C151" s="244" t="s">
        <v>145</v>
      </c>
      <c r="D151" s="244"/>
      <c r="E151" s="243">
        <v>43</v>
      </c>
      <c r="F151" s="241"/>
      <c r="G151" s="241">
        <v>29</v>
      </c>
      <c r="H151" s="241">
        <v>52</v>
      </c>
      <c r="I151" s="241">
        <v>81</v>
      </c>
      <c r="J151" s="240">
        <v>1.9</v>
      </c>
      <c r="K151" s="27" t="s">
        <v>11</v>
      </c>
      <c r="L151" s="242"/>
      <c r="M151" s="241" t="s">
        <v>1035</v>
      </c>
      <c r="N151" s="240" t="s">
        <v>1035</v>
      </c>
      <c r="O151" s="27" t="s">
        <v>11</v>
      </c>
      <c r="P151" s="242"/>
      <c r="Q151" s="241">
        <v>81</v>
      </c>
      <c r="R151" s="240">
        <v>1.9</v>
      </c>
      <c r="S151" s="27" t="s">
        <v>11</v>
      </c>
    </row>
    <row r="152" spans="1:19" ht="14.25" customHeight="1" x14ac:dyDescent="0.2">
      <c r="A152" s="228" t="s">
        <v>492</v>
      </c>
      <c r="B152" s="228" t="s">
        <v>834</v>
      </c>
      <c r="C152" s="244" t="s">
        <v>146</v>
      </c>
      <c r="D152" s="244"/>
      <c r="E152" s="243">
        <v>53</v>
      </c>
      <c r="F152" s="241"/>
      <c r="G152" s="241">
        <v>163</v>
      </c>
      <c r="H152" s="241">
        <v>177</v>
      </c>
      <c r="I152" s="241">
        <v>340</v>
      </c>
      <c r="J152" s="240">
        <v>6.4</v>
      </c>
      <c r="K152" s="27" t="s">
        <v>11</v>
      </c>
      <c r="L152" s="242"/>
      <c r="M152" s="241">
        <v>14</v>
      </c>
      <c r="N152" s="240">
        <v>0.3</v>
      </c>
      <c r="O152" s="27" t="s">
        <v>11</v>
      </c>
      <c r="P152" s="242"/>
      <c r="Q152" s="241">
        <v>354</v>
      </c>
      <c r="R152" s="240">
        <v>6.7</v>
      </c>
      <c r="S152" s="27" t="s">
        <v>11</v>
      </c>
    </row>
    <row r="153" spans="1:19" ht="14.25" customHeight="1" x14ac:dyDescent="0.2">
      <c r="A153" s="228" t="s">
        <v>493</v>
      </c>
      <c r="B153" s="228" t="s">
        <v>835</v>
      </c>
      <c r="C153" s="244" t="s">
        <v>147</v>
      </c>
      <c r="D153" s="244"/>
      <c r="E153" s="243">
        <v>40</v>
      </c>
      <c r="F153" s="241"/>
      <c r="G153" s="241">
        <v>17</v>
      </c>
      <c r="H153" s="241">
        <v>51</v>
      </c>
      <c r="I153" s="241">
        <v>68</v>
      </c>
      <c r="J153" s="240">
        <v>1.7</v>
      </c>
      <c r="K153" s="27" t="s">
        <v>11</v>
      </c>
      <c r="L153" s="242"/>
      <c r="M153" s="241">
        <v>8</v>
      </c>
      <c r="N153" s="240">
        <v>0.2</v>
      </c>
      <c r="O153" s="27" t="s">
        <v>11</v>
      </c>
      <c r="P153" s="242"/>
      <c r="Q153" s="241">
        <v>76</v>
      </c>
      <c r="R153" s="240">
        <v>1.9</v>
      </c>
      <c r="S153" s="27" t="s">
        <v>11</v>
      </c>
    </row>
    <row r="154" spans="1:19" ht="14.25" customHeight="1" x14ac:dyDescent="0.2">
      <c r="A154" s="228" t="s">
        <v>494</v>
      </c>
      <c r="B154" s="228" t="s">
        <v>836</v>
      </c>
      <c r="C154" s="244" t="s">
        <v>148</v>
      </c>
      <c r="D154" s="244"/>
      <c r="E154" s="243">
        <v>104</v>
      </c>
      <c r="F154" s="241"/>
      <c r="G154" s="241">
        <v>413</v>
      </c>
      <c r="H154" s="241">
        <v>833</v>
      </c>
      <c r="I154" s="241">
        <v>1246</v>
      </c>
      <c r="J154" s="240">
        <v>12</v>
      </c>
      <c r="K154" s="27" t="s">
        <v>11</v>
      </c>
      <c r="L154" s="242"/>
      <c r="M154" s="241">
        <v>67</v>
      </c>
      <c r="N154" s="240">
        <v>0.6</v>
      </c>
      <c r="O154" s="27" t="s">
        <v>11</v>
      </c>
      <c r="P154" s="242"/>
      <c r="Q154" s="241">
        <v>1313</v>
      </c>
      <c r="R154" s="240">
        <v>12.6</v>
      </c>
      <c r="S154" s="27" t="s">
        <v>11</v>
      </c>
    </row>
    <row r="155" spans="1:19" ht="14.25" customHeight="1" x14ac:dyDescent="0.2">
      <c r="A155" s="228" t="s">
        <v>495</v>
      </c>
      <c r="B155" s="228" t="s">
        <v>837</v>
      </c>
      <c r="C155" s="244" t="s">
        <v>149</v>
      </c>
      <c r="D155" s="244"/>
      <c r="E155" s="243">
        <v>51</v>
      </c>
      <c r="F155" s="241"/>
      <c r="G155" s="241">
        <v>98</v>
      </c>
      <c r="H155" s="241">
        <v>102</v>
      </c>
      <c r="I155" s="241">
        <v>200</v>
      </c>
      <c r="J155" s="240">
        <v>3.9</v>
      </c>
      <c r="K155" s="27" t="s">
        <v>11</v>
      </c>
      <c r="L155" s="242"/>
      <c r="M155" s="241">
        <v>16</v>
      </c>
      <c r="N155" s="240">
        <v>0.3</v>
      </c>
      <c r="O155" s="27" t="s">
        <v>11</v>
      </c>
      <c r="P155" s="242"/>
      <c r="Q155" s="241">
        <v>216</v>
      </c>
      <c r="R155" s="240">
        <v>4.2</v>
      </c>
      <c r="S155" s="27" t="s">
        <v>11</v>
      </c>
    </row>
    <row r="156" spans="1:19" ht="14.25" customHeight="1" x14ac:dyDescent="0.2">
      <c r="A156" s="228" t="s">
        <v>496</v>
      </c>
      <c r="B156" s="228" t="s">
        <v>838</v>
      </c>
      <c r="C156" s="244" t="s">
        <v>150</v>
      </c>
      <c r="D156" s="244"/>
      <c r="E156" s="243">
        <v>31</v>
      </c>
      <c r="F156" s="241"/>
      <c r="G156" s="241">
        <v>269</v>
      </c>
      <c r="H156" s="241">
        <v>56</v>
      </c>
      <c r="I156" s="241">
        <v>325</v>
      </c>
      <c r="J156" s="240">
        <v>10.5</v>
      </c>
      <c r="K156" s="27" t="s">
        <v>11</v>
      </c>
      <c r="L156" s="242"/>
      <c r="M156" s="241">
        <v>12</v>
      </c>
      <c r="N156" s="240">
        <v>0.4</v>
      </c>
      <c r="O156" s="27" t="s">
        <v>11</v>
      </c>
      <c r="P156" s="242"/>
      <c r="Q156" s="241">
        <v>337</v>
      </c>
      <c r="R156" s="240">
        <v>10.9</v>
      </c>
      <c r="S156" s="27" t="s">
        <v>11</v>
      </c>
    </row>
    <row r="157" spans="1:19" ht="14.25" customHeight="1" x14ac:dyDescent="0.2">
      <c r="A157" s="228" t="s">
        <v>497</v>
      </c>
      <c r="B157" s="228" t="s">
        <v>839</v>
      </c>
      <c r="C157" s="244" t="s">
        <v>151</v>
      </c>
      <c r="D157" s="244"/>
      <c r="E157" s="243">
        <v>67</v>
      </c>
      <c r="F157" s="241"/>
      <c r="G157" s="241">
        <v>83</v>
      </c>
      <c r="H157" s="241">
        <v>255</v>
      </c>
      <c r="I157" s="241">
        <v>338</v>
      </c>
      <c r="J157" s="240">
        <v>5</v>
      </c>
      <c r="K157" s="27" t="s">
        <v>11</v>
      </c>
      <c r="L157" s="242"/>
      <c r="M157" s="241">
        <v>2</v>
      </c>
      <c r="N157" s="240" t="s">
        <v>1035</v>
      </c>
      <c r="O157" s="27" t="s">
        <v>11</v>
      </c>
      <c r="P157" s="242"/>
      <c r="Q157" s="241">
        <v>340</v>
      </c>
      <c r="R157" s="240">
        <v>5.0999999999999996</v>
      </c>
      <c r="S157" s="27" t="s">
        <v>11</v>
      </c>
    </row>
    <row r="158" spans="1:19" ht="14.25" customHeight="1" x14ac:dyDescent="0.2">
      <c r="A158" s="228" t="s">
        <v>498</v>
      </c>
      <c r="B158" s="228" t="s">
        <v>840</v>
      </c>
      <c r="C158" s="244" t="s">
        <v>152</v>
      </c>
      <c r="D158" s="244"/>
      <c r="E158" s="243">
        <v>103</v>
      </c>
      <c r="F158" s="241"/>
      <c r="G158" s="241">
        <v>552</v>
      </c>
      <c r="H158" s="241">
        <v>369</v>
      </c>
      <c r="I158" s="241">
        <v>921</v>
      </c>
      <c r="J158" s="240">
        <v>8.9</v>
      </c>
      <c r="K158" s="27" t="s">
        <v>11</v>
      </c>
      <c r="L158" s="242"/>
      <c r="M158" s="241">
        <v>1</v>
      </c>
      <c r="N158" s="240" t="s">
        <v>1035</v>
      </c>
      <c r="O158" s="27" t="s">
        <v>11</v>
      </c>
      <c r="P158" s="242"/>
      <c r="Q158" s="241">
        <v>922</v>
      </c>
      <c r="R158" s="240">
        <v>9</v>
      </c>
      <c r="S158" s="27" t="s">
        <v>11</v>
      </c>
    </row>
    <row r="159" spans="1:19" ht="14.25" customHeight="1" x14ac:dyDescent="0.2">
      <c r="A159" s="228" t="s">
        <v>499</v>
      </c>
      <c r="B159" s="228" t="s">
        <v>841</v>
      </c>
      <c r="C159" s="244" t="s">
        <v>153</v>
      </c>
      <c r="D159" s="244"/>
      <c r="E159" s="243">
        <v>60</v>
      </c>
      <c r="F159" s="241"/>
      <c r="G159" s="241">
        <v>77</v>
      </c>
      <c r="H159" s="241">
        <v>42</v>
      </c>
      <c r="I159" s="241">
        <v>119</v>
      </c>
      <c r="J159" s="240">
        <v>2</v>
      </c>
      <c r="K159" s="27">
        <v>3</v>
      </c>
      <c r="L159" s="242"/>
      <c r="M159" s="241">
        <v>25</v>
      </c>
      <c r="N159" s="240">
        <v>0.4</v>
      </c>
      <c r="O159" s="27">
        <v>3</v>
      </c>
      <c r="P159" s="242"/>
      <c r="Q159" s="241">
        <v>144</v>
      </c>
      <c r="R159" s="240">
        <v>2.4</v>
      </c>
      <c r="S159" s="27">
        <v>3</v>
      </c>
    </row>
    <row r="160" spans="1:19" ht="14.25" customHeight="1" x14ac:dyDescent="0.2">
      <c r="A160" s="228" t="s">
        <v>500</v>
      </c>
      <c r="B160" s="228" t="s">
        <v>842</v>
      </c>
      <c r="C160" s="244" t="s">
        <v>154</v>
      </c>
      <c r="D160" s="244"/>
      <c r="E160" s="243">
        <v>99</v>
      </c>
      <c r="F160" s="241"/>
      <c r="G160" s="241">
        <v>1429</v>
      </c>
      <c r="H160" s="241">
        <v>3269</v>
      </c>
      <c r="I160" s="241">
        <v>4698</v>
      </c>
      <c r="J160" s="240">
        <v>47.5</v>
      </c>
      <c r="K160" s="27" t="s">
        <v>11</v>
      </c>
      <c r="L160" s="242"/>
      <c r="M160" s="241">
        <v>17</v>
      </c>
      <c r="N160" s="240">
        <v>0.2</v>
      </c>
      <c r="O160" s="27" t="s">
        <v>11</v>
      </c>
      <c r="P160" s="242"/>
      <c r="Q160" s="241">
        <v>4715</v>
      </c>
      <c r="R160" s="240">
        <v>47.6</v>
      </c>
      <c r="S160" s="27" t="s">
        <v>11</v>
      </c>
    </row>
    <row r="161" spans="1:19" ht="14.25" customHeight="1" x14ac:dyDescent="0.2">
      <c r="A161" s="228" t="s">
        <v>501</v>
      </c>
      <c r="B161" s="228" t="s">
        <v>843</v>
      </c>
      <c r="C161" s="244" t="s">
        <v>155</v>
      </c>
      <c r="D161" s="244"/>
      <c r="E161" s="243">
        <v>40</v>
      </c>
      <c r="F161" s="241"/>
      <c r="G161" s="241">
        <v>169</v>
      </c>
      <c r="H161" s="241">
        <v>425</v>
      </c>
      <c r="I161" s="241">
        <v>594</v>
      </c>
      <c r="J161" s="240">
        <v>14.9</v>
      </c>
      <c r="K161" s="27" t="s">
        <v>11</v>
      </c>
      <c r="L161" s="242"/>
      <c r="M161" s="241">
        <v>9</v>
      </c>
      <c r="N161" s="240">
        <v>0.2</v>
      </c>
      <c r="O161" s="27" t="s">
        <v>11</v>
      </c>
      <c r="P161" s="242"/>
      <c r="Q161" s="241">
        <v>603</v>
      </c>
      <c r="R161" s="240">
        <v>15.1</v>
      </c>
      <c r="S161" s="27" t="s">
        <v>11</v>
      </c>
    </row>
    <row r="162" spans="1:19" ht="14.25" customHeight="1" x14ac:dyDescent="0.2">
      <c r="A162" s="228" t="s">
        <v>502</v>
      </c>
      <c r="B162" s="228" t="s">
        <v>844</v>
      </c>
      <c r="C162" s="244" t="s">
        <v>156</v>
      </c>
      <c r="D162" s="244"/>
      <c r="E162" s="243">
        <v>49</v>
      </c>
      <c r="F162" s="241"/>
      <c r="G162" s="241">
        <v>21</v>
      </c>
      <c r="H162" s="241">
        <v>88</v>
      </c>
      <c r="I162" s="241">
        <v>109</v>
      </c>
      <c r="J162" s="240">
        <v>2.2000000000000002</v>
      </c>
      <c r="K162" s="27" t="s">
        <v>11</v>
      </c>
      <c r="L162" s="242"/>
      <c r="M162" s="241">
        <v>2</v>
      </c>
      <c r="N162" s="240" t="s">
        <v>1035</v>
      </c>
      <c r="O162" s="27" t="s">
        <v>11</v>
      </c>
      <c r="P162" s="242"/>
      <c r="Q162" s="241">
        <v>111</v>
      </c>
      <c r="R162" s="240">
        <v>2.2999999999999998</v>
      </c>
      <c r="S162" s="27" t="s">
        <v>11</v>
      </c>
    </row>
    <row r="163" spans="1:19" ht="14.25" customHeight="1" x14ac:dyDescent="0.2">
      <c r="A163" s="228" t="s">
        <v>503</v>
      </c>
      <c r="B163" s="228" t="s">
        <v>845</v>
      </c>
      <c r="C163" s="244" t="s">
        <v>157</v>
      </c>
      <c r="D163" s="244"/>
      <c r="E163" s="243">
        <v>42</v>
      </c>
      <c r="F163" s="241"/>
      <c r="G163" s="241">
        <v>353</v>
      </c>
      <c r="H163" s="241">
        <v>100</v>
      </c>
      <c r="I163" s="241">
        <v>453</v>
      </c>
      <c r="J163" s="240">
        <v>10.8</v>
      </c>
      <c r="K163" s="27" t="s">
        <v>11</v>
      </c>
      <c r="L163" s="242"/>
      <c r="M163" s="241">
        <v>22</v>
      </c>
      <c r="N163" s="240">
        <v>0.5</v>
      </c>
      <c r="O163" s="27" t="s">
        <v>11</v>
      </c>
      <c r="P163" s="242"/>
      <c r="Q163" s="241">
        <v>475</v>
      </c>
      <c r="R163" s="240">
        <v>11.3</v>
      </c>
      <c r="S163" s="27" t="s">
        <v>11</v>
      </c>
    </row>
    <row r="164" spans="1:19" ht="14.25" customHeight="1" x14ac:dyDescent="0.2">
      <c r="A164" s="228" t="s">
        <v>11</v>
      </c>
      <c r="C164" s="244"/>
      <c r="D164" s="244"/>
      <c r="E164" s="243" t="s">
        <v>11</v>
      </c>
      <c r="F164" s="241"/>
      <c r="G164" s="241"/>
      <c r="H164" s="241"/>
      <c r="I164" s="241"/>
      <c r="J164" s="240"/>
      <c r="K164" s="27"/>
      <c r="L164" s="242"/>
      <c r="M164" s="241"/>
      <c r="N164" s="240"/>
      <c r="O164" s="27"/>
      <c r="P164" s="242"/>
      <c r="Q164" s="241"/>
      <c r="R164" s="240"/>
      <c r="S164" s="27"/>
    </row>
    <row r="165" spans="1:19" s="24" customFormat="1" ht="14.25" customHeight="1" x14ac:dyDescent="0.25">
      <c r="A165" s="251" t="s">
        <v>504</v>
      </c>
      <c r="B165" s="228" t="s">
        <v>846</v>
      </c>
      <c r="C165" s="253" t="s">
        <v>694</v>
      </c>
      <c r="D165" s="253"/>
      <c r="E165" s="249">
        <v>2406</v>
      </c>
      <c r="F165" s="248"/>
      <c r="G165" s="246">
        <v>6600</v>
      </c>
      <c r="H165" s="246">
        <v>7300</v>
      </c>
      <c r="I165" s="246">
        <v>13900</v>
      </c>
      <c r="J165" s="245">
        <v>5.8</v>
      </c>
      <c r="K165" s="27"/>
      <c r="L165" s="247"/>
      <c r="M165" s="246">
        <v>2400</v>
      </c>
      <c r="N165" s="245">
        <v>1</v>
      </c>
      <c r="O165" s="25"/>
      <c r="P165" s="247"/>
      <c r="Q165" s="246">
        <v>16300</v>
      </c>
      <c r="R165" s="245">
        <v>6.8</v>
      </c>
      <c r="S165" s="25"/>
    </row>
    <row r="166" spans="1:19" ht="14.25" customHeight="1" x14ac:dyDescent="0.2">
      <c r="A166" s="228" t="s">
        <v>11</v>
      </c>
      <c r="C166" s="244"/>
      <c r="D166" s="244"/>
      <c r="E166" s="243" t="s">
        <v>11</v>
      </c>
      <c r="F166" s="241"/>
      <c r="G166" s="241"/>
      <c r="H166" s="241"/>
      <c r="I166" s="241"/>
      <c r="J166" s="240"/>
      <c r="K166" s="27"/>
      <c r="L166" s="242"/>
      <c r="M166" s="241"/>
      <c r="N166" s="240"/>
      <c r="O166" s="27"/>
      <c r="P166" s="242"/>
      <c r="Q166" s="241"/>
      <c r="R166" s="240"/>
      <c r="S166" s="27"/>
    </row>
    <row r="167" spans="1:19" ht="14.25" customHeight="1" x14ac:dyDescent="0.2">
      <c r="A167" s="228" t="s">
        <v>505</v>
      </c>
      <c r="B167" s="228" t="s">
        <v>847</v>
      </c>
      <c r="C167" s="244" t="s">
        <v>158</v>
      </c>
      <c r="D167" s="244"/>
      <c r="E167" s="243">
        <v>37</v>
      </c>
      <c r="F167" s="241"/>
      <c r="G167" s="241">
        <v>19</v>
      </c>
      <c r="H167" s="241">
        <v>85</v>
      </c>
      <c r="I167" s="241">
        <v>104</v>
      </c>
      <c r="J167" s="240">
        <v>2.8</v>
      </c>
      <c r="K167" s="27" t="s">
        <v>11</v>
      </c>
      <c r="L167" s="242"/>
      <c r="M167" s="241">
        <v>23</v>
      </c>
      <c r="N167" s="240">
        <v>0.6</v>
      </c>
      <c r="O167" s="27" t="s">
        <v>11</v>
      </c>
      <c r="P167" s="242"/>
      <c r="Q167" s="241">
        <v>127</v>
      </c>
      <c r="R167" s="240">
        <v>3.4</v>
      </c>
      <c r="S167" s="27" t="s">
        <v>11</v>
      </c>
    </row>
    <row r="168" spans="1:19" ht="14.25" customHeight="1" x14ac:dyDescent="0.2">
      <c r="A168" s="228" t="s">
        <v>506</v>
      </c>
      <c r="B168" s="228" t="s">
        <v>848</v>
      </c>
      <c r="C168" s="244" t="s">
        <v>159</v>
      </c>
      <c r="D168" s="244"/>
      <c r="E168" s="243">
        <v>74</v>
      </c>
      <c r="F168" s="241"/>
      <c r="G168" s="241">
        <v>1467</v>
      </c>
      <c r="H168" s="241">
        <v>323</v>
      </c>
      <c r="I168" s="241">
        <v>1790</v>
      </c>
      <c r="J168" s="240">
        <v>24.2</v>
      </c>
      <c r="K168" s="27" t="s">
        <v>11</v>
      </c>
      <c r="L168" s="242"/>
      <c r="M168" s="241" t="s">
        <v>1035</v>
      </c>
      <c r="N168" s="240" t="s">
        <v>1035</v>
      </c>
      <c r="O168" s="27" t="s">
        <v>11</v>
      </c>
      <c r="P168" s="242"/>
      <c r="Q168" s="241">
        <v>1790</v>
      </c>
      <c r="R168" s="240">
        <v>24.2</v>
      </c>
      <c r="S168" s="27" t="s">
        <v>11</v>
      </c>
    </row>
    <row r="169" spans="1:19" ht="14.25" customHeight="1" x14ac:dyDescent="0.2">
      <c r="A169" s="228" t="s">
        <v>507</v>
      </c>
      <c r="B169" s="228" t="s">
        <v>849</v>
      </c>
      <c r="C169" s="244" t="s">
        <v>160</v>
      </c>
      <c r="D169" s="244"/>
      <c r="E169" s="243">
        <v>65</v>
      </c>
      <c r="F169" s="241"/>
      <c r="G169" s="241">
        <v>291</v>
      </c>
      <c r="H169" s="241">
        <v>204</v>
      </c>
      <c r="I169" s="241">
        <v>495</v>
      </c>
      <c r="J169" s="240">
        <v>7.6</v>
      </c>
      <c r="K169" s="27" t="s">
        <v>11</v>
      </c>
      <c r="L169" s="242"/>
      <c r="M169" s="241">
        <v>2</v>
      </c>
      <c r="N169" s="240" t="s">
        <v>1035</v>
      </c>
      <c r="O169" s="27" t="s">
        <v>11</v>
      </c>
      <c r="P169" s="242"/>
      <c r="Q169" s="241">
        <v>497</v>
      </c>
      <c r="R169" s="240">
        <v>7.6</v>
      </c>
      <c r="S169" s="27" t="s">
        <v>11</v>
      </c>
    </row>
    <row r="170" spans="1:19" ht="14.25" customHeight="1" x14ac:dyDescent="0.2">
      <c r="A170" s="228" t="s">
        <v>508</v>
      </c>
      <c r="B170" s="228" t="s">
        <v>850</v>
      </c>
      <c r="C170" s="244" t="s">
        <v>161</v>
      </c>
      <c r="D170" s="244"/>
      <c r="E170" s="243">
        <v>60</v>
      </c>
      <c r="F170" s="241"/>
      <c r="G170" s="241">
        <v>94</v>
      </c>
      <c r="H170" s="241">
        <v>205</v>
      </c>
      <c r="I170" s="241">
        <v>299</v>
      </c>
      <c r="J170" s="240">
        <v>5</v>
      </c>
      <c r="K170" s="27" t="s">
        <v>11</v>
      </c>
      <c r="L170" s="242"/>
      <c r="M170" s="241">
        <v>6</v>
      </c>
      <c r="N170" s="240">
        <v>0.1</v>
      </c>
      <c r="O170" s="27" t="s">
        <v>11</v>
      </c>
      <c r="P170" s="242"/>
      <c r="Q170" s="241">
        <v>305</v>
      </c>
      <c r="R170" s="240">
        <v>5.0999999999999996</v>
      </c>
      <c r="S170" s="27" t="s">
        <v>11</v>
      </c>
    </row>
    <row r="171" spans="1:19" ht="14.25" customHeight="1" x14ac:dyDescent="0.2">
      <c r="A171" s="228" t="s">
        <v>509</v>
      </c>
      <c r="B171" s="228" t="s">
        <v>851</v>
      </c>
      <c r="C171" s="244" t="s">
        <v>162</v>
      </c>
      <c r="D171" s="244"/>
      <c r="E171" s="243">
        <v>55</v>
      </c>
      <c r="F171" s="241"/>
      <c r="G171" s="241">
        <v>268</v>
      </c>
      <c r="H171" s="241">
        <v>122</v>
      </c>
      <c r="I171" s="241">
        <v>390</v>
      </c>
      <c r="J171" s="240">
        <v>7.1</v>
      </c>
      <c r="K171" s="27" t="s">
        <v>11</v>
      </c>
      <c r="L171" s="242"/>
      <c r="M171" s="241">
        <v>18</v>
      </c>
      <c r="N171" s="240">
        <v>0.3</v>
      </c>
      <c r="O171" s="27" t="s">
        <v>11</v>
      </c>
      <c r="P171" s="242"/>
      <c r="Q171" s="241">
        <v>408</v>
      </c>
      <c r="R171" s="240">
        <v>7.4</v>
      </c>
      <c r="S171" s="27" t="s">
        <v>11</v>
      </c>
    </row>
    <row r="172" spans="1:19" ht="14.25" customHeight="1" x14ac:dyDescent="0.2">
      <c r="A172" s="228" t="s">
        <v>510</v>
      </c>
      <c r="B172" s="228" t="s">
        <v>852</v>
      </c>
      <c r="C172" s="244" t="s">
        <v>163</v>
      </c>
      <c r="D172" s="244"/>
      <c r="E172" s="243">
        <v>30</v>
      </c>
      <c r="F172" s="241"/>
      <c r="G172" s="241">
        <v>26</v>
      </c>
      <c r="H172" s="241">
        <v>29</v>
      </c>
      <c r="I172" s="241">
        <v>55</v>
      </c>
      <c r="J172" s="240">
        <v>1.8</v>
      </c>
      <c r="K172" s="27" t="s">
        <v>11</v>
      </c>
      <c r="L172" s="242"/>
      <c r="M172" s="241">
        <v>24</v>
      </c>
      <c r="N172" s="240">
        <v>0.8</v>
      </c>
      <c r="O172" s="27" t="s">
        <v>11</v>
      </c>
      <c r="P172" s="242"/>
      <c r="Q172" s="241">
        <v>79</v>
      </c>
      <c r="R172" s="240">
        <v>2.6</v>
      </c>
      <c r="S172" s="27" t="s">
        <v>11</v>
      </c>
    </row>
    <row r="173" spans="1:19" ht="14.25" customHeight="1" x14ac:dyDescent="0.2">
      <c r="A173" s="228" t="s">
        <v>511</v>
      </c>
      <c r="B173" s="228" t="s">
        <v>853</v>
      </c>
      <c r="C173" s="244" t="s">
        <v>164</v>
      </c>
      <c r="D173" s="244"/>
      <c r="E173" s="243">
        <v>53</v>
      </c>
      <c r="F173" s="241"/>
      <c r="G173" s="241">
        <v>119</v>
      </c>
      <c r="H173" s="241">
        <v>72</v>
      </c>
      <c r="I173" s="241">
        <v>191</v>
      </c>
      <c r="J173" s="240">
        <v>3.6</v>
      </c>
      <c r="K173" s="27" t="s">
        <v>11</v>
      </c>
      <c r="L173" s="242"/>
      <c r="M173" s="241">
        <v>71</v>
      </c>
      <c r="N173" s="240">
        <v>1.3</v>
      </c>
      <c r="O173" s="27" t="s">
        <v>11</v>
      </c>
      <c r="P173" s="242"/>
      <c r="Q173" s="241">
        <v>262</v>
      </c>
      <c r="R173" s="240">
        <v>4.9000000000000004</v>
      </c>
      <c r="S173" s="27" t="s">
        <v>11</v>
      </c>
    </row>
    <row r="174" spans="1:19" ht="14.25" customHeight="1" x14ac:dyDescent="0.2">
      <c r="A174" s="228" t="s">
        <v>512</v>
      </c>
      <c r="B174" s="228" t="s">
        <v>854</v>
      </c>
      <c r="C174" s="244" t="s">
        <v>165</v>
      </c>
      <c r="D174" s="244"/>
      <c r="E174" s="243">
        <v>36</v>
      </c>
      <c r="F174" s="241"/>
      <c r="G174" s="241">
        <v>27</v>
      </c>
      <c r="H174" s="241" t="s">
        <v>1035</v>
      </c>
      <c r="I174" s="241">
        <v>27</v>
      </c>
      <c r="J174" s="240">
        <v>0.8</v>
      </c>
      <c r="K174" s="27" t="s">
        <v>11</v>
      </c>
      <c r="L174" s="242"/>
      <c r="M174" s="241">
        <v>84</v>
      </c>
      <c r="N174" s="240">
        <v>2.2999999999999998</v>
      </c>
      <c r="O174" s="27" t="s">
        <v>11</v>
      </c>
      <c r="P174" s="242"/>
      <c r="Q174" s="241">
        <v>111</v>
      </c>
      <c r="R174" s="240">
        <v>3.1</v>
      </c>
      <c r="S174" s="27" t="s">
        <v>11</v>
      </c>
    </row>
    <row r="175" spans="1:19" ht="14.25" customHeight="1" x14ac:dyDescent="0.2">
      <c r="A175" s="228" t="s">
        <v>513</v>
      </c>
      <c r="B175" s="228" t="s">
        <v>855</v>
      </c>
      <c r="C175" s="244" t="s">
        <v>166</v>
      </c>
      <c r="D175" s="244"/>
      <c r="E175" s="243">
        <v>45</v>
      </c>
      <c r="F175" s="241"/>
      <c r="G175" s="241">
        <v>243</v>
      </c>
      <c r="H175" s="241">
        <v>85</v>
      </c>
      <c r="I175" s="241">
        <v>328</v>
      </c>
      <c r="J175" s="240">
        <v>7.3</v>
      </c>
      <c r="K175" s="27" t="s">
        <v>11</v>
      </c>
      <c r="L175" s="242"/>
      <c r="M175" s="241">
        <v>16</v>
      </c>
      <c r="N175" s="240">
        <v>0.4</v>
      </c>
      <c r="O175" s="27" t="s">
        <v>11</v>
      </c>
      <c r="P175" s="242"/>
      <c r="Q175" s="241">
        <v>344</v>
      </c>
      <c r="R175" s="240">
        <v>7.6</v>
      </c>
      <c r="S175" s="27" t="s">
        <v>11</v>
      </c>
    </row>
    <row r="176" spans="1:19" ht="14.25" customHeight="1" x14ac:dyDescent="0.2">
      <c r="A176" s="228" t="s">
        <v>514</v>
      </c>
      <c r="B176" s="228" t="s">
        <v>856</v>
      </c>
      <c r="C176" s="244" t="s">
        <v>167</v>
      </c>
      <c r="D176" s="244"/>
      <c r="E176" s="243">
        <v>37</v>
      </c>
      <c r="F176" s="241"/>
      <c r="G176" s="241">
        <v>43</v>
      </c>
      <c r="H176" s="241">
        <v>97</v>
      </c>
      <c r="I176" s="241">
        <v>140</v>
      </c>
      <c r="J176" s="240">
        <v>3.8</v>
      </c>
      <c r="K176" s="27" t="s">
        <v>11</v>
      </c>
      <c r="L176" s="242"/>
      <c r="M176" s="241">
        <v>6</v>
      </c>
      <c r="N176" s="240">
        <v>0.2</v>
      </c>
      <c r="O176" s="27" t="s">
        <v>11</v>
      </c>
      <c r="P176" s="242"/>
      <c r="Q176" s="241">
        <v>146</v>
      </c>
      <c r="R176" s="240">
        <v>3.9</v>
      </c>
      <c r="S176" s="27" t="s">
        <v>11</v>
      </c>
    </row>
    <row r="177" spans="1:19" ht="14.25" customHeight="1" x14ac:dyDescent="0.2">
      <c r="A177" s="228" t="s">
        <v>515</v>
      </c>
      <c r="B177" s="228" t="s">
        <v>857</v>
      </c>
      <c r="C177" s="244" t="s">
        <v>168</v>
      </c>
      <c r="D177" s="244"/>
      <c r="E177" s="243">
        <v>104</v>
      </c>
      <c r="F177" s="241"/>
      <c r="G177" s="241">
        <v>197</v>
      </c>
      <c r="H177" s="241">
        <v>138</v>
      </c>
      <c r="I177" s="241">
        <v>523</v>
      </c>
      <c r="J177" s="240">
        <v>5</v>
      </c>
      <c r="K177" s="27" t="s">
        <v>11</v>
      </c>
      <c r="L177" s="242"/>
      <c r="M177" s="241">
        <v>5</v>
      </c>
      <c r="N177" s="240" t="s">
        <v>1035</v>
      </c>
      <c r="O177" s="27" t="s">
        <v>11</v>
      </c>
      <c r="P177" s="242"/>
      <c r="Q177" s="241">
        <v>528</v>
      </c>
      <c r="R177" s="240">
        <v>5.0999999999999996</v>
      </c>
      <c r="S177" s="27" t="s">
        <v>11</v>
      </c>
    </row>
    <row r="178" spans="1:19" ht="14.25" customHeight="1" x14ac:dyDescent="0.2">
      <c r="A178" s="228" t="s">
        <v>516</v>
      </c>
      <c r="B178" s="228" t="s">
        <v>858</v>
      </c>
      <c r="C178" s="244" t="s">
        <v>169</v>
      </c>
      <c r="D178" s="244"/>
      <c r="E178" s="243">
        <v>70</v>
      </c>
      <c r="F178" s="241"/>
      <c r="G178" s="241">
        <v>53</v>
      </c>
      <c r="H178" s="241">
        <v>220</v>
      </c>
      <c r="I178" s="241">
        <v>273</v>
      </c>
      <c r="J178" s="240">
        <v>3.9</v>
      </c>
      <c r="K178" s="27" t="s">
        <v>11</v>
      </c>
      <c r="L178" s="242"/>
      <c r="M178" s="241">
        <v>12</v>
      </c>
      <c r="N178" s="240">
        <v>0.2</v>
      </c>
      <c r="O178" s="27" t="s">
        <v>11</v>
      </c>
      <c r="P178" s="242"/>
      <c r="Q178" s="241">
        <v>285</v>
      </c>
      <c r="R178" s="240">
        <v>4.0999999999999996</v>
      </c>
      <c r="S178" s="27" t="s">
        <v>11</v>
      </c>
    </row>
    <row r="179" spans="1:19" ht="14.25" customHeight="1" x14ac:dyDescent="0.2">
      <c r="A179" s="228" t="s">
        <v>517</v>
      </c>
      <c r="B179" s="228" t="s">
        <v>859</v>
      </c>
      <c r="C179" s="244" t="s">
        <v>170</v>
      </c>
      <c r="D179" s="244"/>
      <c r="E179" s="243">
        <v>72</v>
      </c>
      <c r="F179" s="241"/>
      <c r="G179" s="241">
        <v>59</v>
      </c>
      <c r="H179" s="241">
        <v>149</v>
      </c>
      <c r="I179" s="241">
        <v>208</v>
      </c>
      <c r="J179" s="240">
        <v>2.9</v>
      </c>
      <c r="K179" s="27" t="s">
        <v>11</v>
      </c>
      <c r="L179" s="242"/>
      <c r="M179" s="241">
        <v>48</v>
      </c>
      <c r="N179" s="240">
        <v>0.7</v>
      </c>
      <c r="O179" s="27" t="s">
        <v>11</v>
      </c>
      <c r="P179" s="242"/>
      <c r="Q179" s="241">
        <v>256</v>
      </c>
      <c r="R179" s="240">
        <v>3.6</v>
      </c>
      <c r="S179" s="27" t="s">
        <v>11</v>
      </c>
    </row>
    <row r="180" spans="1:19" ht="14.25" customHeight="1" x14ac:dyDescent="0.2">
      <c r="A180" s="228" t="s">
        <v>518</v>
      </c>
      <c r="B180" s="228" t="s">
        <v>860</v>
      </c>
      <c r="C180" s="244" t="s">
        <v>171</v>
      </c>
      <c r="D180" s="244"/>
      <c r="E180" s="243">
        <v>58</v>
      </c>
      <c r="F180" s="241"/>
      <c r="G180" s="241">
        <v>27</v>
      </c>
      <c r="H180" s="241">
        <v>15</v>
      </c>
      <c r="I180" s="241">
        <v>42</v>
      </c>
      <c r="J180" s="240">
        <v>0.7</v>
      </c>
      <c r="K180" s="27">
        <v>3</v>
      </c>
      <c r="L180" s="242"/>
      <c r="M180" s="241">
        <v>20</v>
      </c>
      <c r="N180" s="240">
        <v>0.3</v>
      </c>
      <c r="O180" s="27">
        <v>3</v>
      </c>
      <c r="P180" s="242"/>
      <c r="Q180" s="241">
        <v>62</v>
      </c>
      <c r="R180" s="240">
        <v>1.1000000000000001</v>
      </c>
      <c r="S180" s="27">
        <v>3</v>
      </c>
    </row>
    <row r="181" spans="1:19" ht="14.25" customHeight="1" x14ac:dyDescent="0.2">
      <c r="A181" s="228" t="s">
        <v>519</v>
      </c>
      <c r="B181" s="228" t="s">
        <v>861</v>
      </c>
      <c r="C181" s="244" t="s">
        <v>172</v>
      </c>
      <c r="D181" s="244"/>
      <c r="E181" s="243">
        <v>34</v>
      </c>
      <c r="F181" s="241"/>
      <c r="G181" s="241">
        <v>39</v>
      </c>
      <c r="H181" s="241">
        <v>80</v>
      </c>
      <c r="I181" s="241">
        <v>119</v>
      </c>
      <c r="J181" s="240">
        <v>3.5</v>
      </c>
      <c r="K181" s="27" t="s">
        <v>11</v>
      </c>
      <c r="L181" s="242"/>
      <c r="M181" s="241">
        <v>3</v>
      </c>
      <c r="N181" s="240">
        <v>0.1</v>
      </c>
      <c r="O181" s="27" t="s">
        <v>11</v>
      </c>
      <c r="P181" s="242"/>
      <c r="Q181" s="241">
        <v>122</v>
      </c>
      <c r="R181" s="240">
        <v>3.6</v>
      </c>
      <c r="S181" s="27" t="s">
        <v>11</v>
      </c>
    </row>
    <row r="182" spans="1:19" ht="14.25" customHeight="1" x14ac:dyDescent="0.2">
      <c r="A182" s="228" t="s">
        <v>520</v>
      </c>
      <c r="B182" s="228" t="s">
        <v>862</v>
      </c>
      <c r="C182" s="244" t="s">
        <v>173</v>
      </c>
      <c r="D182" s="244"/>
      <c r="E182" s="243">
        <v>56</v>
      </c>
      <c r="F182" s="241"/>
      <c r="G182" s="241">
        <v>18</v>
      </c>
      <c r="H182" s="241">
        <v>121</v>
      </c>
      <c r="I182" s="241">
        <v>139</v>
      </c>
      <c r="J182" s="240">
        <v>2.5</v>
      </c>
      <c r="K182" s="27" t="s">
        <v>11</v>
      </c>
      <c r="L182" s="242"/>
      <c r="M182" s="241">
        <v>144</v>
      </c>
      <c r="N182" s="240">
        <v>2.6</v>
      </c>
      <c r="O182" s="27" t="s">
        <v>11</v>
      </c>
      <c r="P182" s="242"/>
      <c r="Q182" s="241">
        <v>283</v>
      </c>
      <c r="R182" s="240">
        <v>5.0999999999999996</v>
      </c>
      <c r="S182" s="27" t="s">
        <v>11</v>
      </c>
    </row>
    <row r="183" spans="1:19" ht="14.25" customHeight="1" x14ac:dyDescent="0.2">
      <c r="A183" s="228" t="s">
        <v>521</v>
      </c>
      <c r="B183" s="228" t="s">
        <v>863</v>
      </c>
      <c r="C183" s="244" t="s">
        <v>174</v>
      </c>
      <c r="D183" s="244"/>
      <c r="E183" s="243">
        <v>52</v>
      </c>
      <c r="F183" s="241"/>
      <c r="G183" s="241">
        <v>216</v>
      </c>
      <c r="H183" s="241" t="s">
        <v>1035</v>
      </c>
      <c r="I183" s="241">
        <v>216</v>
      </c>
      <c r="J183" s="240">
        <v>4.2</v>
      </c>
      <c r="K183" s="27" t="s">
        <v>11</v>
      </c>
      <c r="L183" s="242"/>
      <c r="M183" s="241">
        <v>230</v>
      </c>
      <c r="N183" s="240">
        <v>4.4000000000000004</v>
      </c>
      <c r="O183" s="27" t="s">
        <v>11</v>
      </c>
      <c r="P183" s="242"/>
      <c r="Q183" s="241">
        <v>446</v>
      </c>
      <c r="R183" s="240">
        <v>8.6</v>
      </c>
      <c r="S183" s="27" t="s">
        <v>11</v>
      </c>
    </row>
    <row r="184" spans="1:19" ht="14.25" customHeight="1" x14ac:dyDescent="0.2">
      <c r="A184" s="228" t="s">
        <v>522</v>
      </c>
      <c r="B184" s="228" t="s">
        <v>864</v>
      </c>
      <c r="C184" s="244" t="s">
        <v>175</v>
      </c>
      <c r="D184" s="244"/>
      <c r="E184" s="243">
        <v>39</v>
      </c>
      <c r="F184" s="241"/>
      <c r="G184" s="241">
        <v>70</v>
      </c>
      <c r="H184" s="241" t="s">
        <v>1035</v>
      </c>
      <c r="I184" s="241">
        <v>70</v>
      </c>
      <c r="J184" s="240">
        <v>1.8</v>
      </c>
      <c r="K184" s="27" t="s">
        <v>11</v>
      </c>
      <c r="L184" s="242"/>
      <c r="M184" s="241">
        <v>54</v>
      </c>
      <c r="N184" s="240">
        <v>1.4</v>
      </c>
      <c r="O184" s="27" t="s">
        <v>11</v>
      </c>
      <c r="P184" s="242"/>
      <c r="Q184" s="241">
        <v>124</v>
      </c>
      <c r="R184" s="240">
        <v>3.2</v>
      </c>
      <c r="S184" s="27" t="s">
        <v>11</v>
      </c>
    </row>
    <row r="185" spans="1:19" ht="14.25" customHeight="1" x14ac:dyDescent="0.2">
      <c r="A185" s="228" t="s">
        <v>523</v>
      </c>
      <c r="B185" s="228" t="s">
        <v>865</v>
      </c>
      <c r="C185" s="244" t="s">
        <v>176</v>
      </c>
      <c r="D185" s="244"/>
      <c r="E185" s="243">
        <v>25</v>
      </c>
      <c r="F185" s="241"/>
      <c r="G185" s="241">
        <v>4</v>
      </c>
      <c r="H185" s="241">
        <v>158</v>
      </c>
      <c r="I185" s="241">
        <v>162</v>
      </c>
      <c r="J185" s="240">
        <v>6.5</v>
      </c>
      <c r="K185" s="27" t="s">
        <v>11</v>
      </c>
      <c r="L185" s="242"/>
      <c r="M185" s="241">
        <v>1</v>
      </c>
      <c r="N185" s="240" t="s">
        <v>1035</v>
      </c>
      <c r="O185" s="27" t="s">
        <v>11</v>
      </c>
      <c r="P185" s="242"/>
      <c r="Q185" s="241">
        <v>163</v>
      </c>
      <c r="R185" s="240">
        <v>6.5</v>
      </c>
      <c r="S185" s="27" t="s">
        <v>11</v>
      </c>
    </row>
    <row r="186" spans="1:19" ht="14.25" customHeight="1" x14ac:dyDescent="0.2">
      <c r="A186" s="228" t="s">
        <v>524</v>
      </c>
      <c r="B186" s="228" t="s">
        <v>866</v>
      </c>
      <c r="C186" s="244" t="s">
        <v>177</v>
      </c>
      <c r="D186" s="244"/>
      <c r="E186" s="243">
        <v>42</v>
      </c>
      <c r="F186" s="241"/>
      <c r="G186" s="241" t="s">
        <v>18</v>
      </c>
      <c r="H186" s="241" t="s">
        <v>18</v>
      </c>
      <c r="I186" s="241">
        <v>85</v>
      </c>
      <c r="J186" s="240">
        <v>2</v>
      </c>
      <c r="K186" s="27">
        <v>1</v>
      </c>
      <c r="L186" s="242"/>
      <c r="M186" s="241" t="s">
        <v>1035</v>
      </c>
      <c r="N186" s="240" t="s">
        <v>1035</v>
      </c>
      <c r="O186" s="27">
        <v>1</v>
      </c>
      <c r="P186" s="242"/>
      <c r="Q186" s="241">
        <v>115</v>
      </c>
      <c r="R186" s="240">
        <v>2.7</v>
      </c>
      <c r="S186" s="27">
        <v>2</v>
      </c>
    </row>
    <row r="187" spans="1:19" ht="14.25" customHeight="1" x14ac:dyDescent="0.2">
      <c r="A187" s="228" t="s">
        <v>525</v>
      </c>
      <c r="B187" s="228" t="s">
        <v>867</v>
      </c>
      <c r="C187" s="244" t="s">
        <v>178</v>
      </c>
      <c r="D187" s="244"/>
      <c r="E187" s="243">
        <v>35</v>
      </c>
      <c r="F187" s="241"/>
      <c r="G187" s="241">
        <v>128</v>
      </c>
      <c r="H187" s="241">
        <v>122</v>
      </c>
      <c r="I187" s="241">
        <v>250</v>
      </c>
      <c r="J187" s="240">
        <v>7.1</v>
      </c>
      <c r="K187" s="27" t="s">
        <v>11</v>
      </c>
      <c r="L187" s="242"/>
      <c r="M187" s="241">
        <v>58</v>
      </c>
      <c r="N187" s="240">
        <v>1.7</v>
      </c>
      <c r="O187" s="27" t="s">
        <v>11</v>
      </c>
      <c r="P187" s="242"/>
      <c r="Q187" s="241">
        <v>308</v>
      </c>
      <c r="R187" s="240">
        <v>8.8000000000000007</v>
      </c>
      <c r="S187" s="27" t="s">
        <v>11</v>
      </c>
    </row>
    <row r="188" spans="1:19" ht="14.25" customHeight="1" x14ac:dyDescent="0.2">
      <c r="A188" s="228" t="s">
        <v>526</v>
      </c>
      <c r="B188" s="228" t="s">
        <v>868</v>
      </c>
      <c r="C188" s="244" t="s">
        <v>179</v>
      </c>
      <c r="D188" s="244"/>
      <c r="E188" s="243">
        <v>40</v>
      </c>
      <c r="F188" s="241"/>
      <c r="G188" s="241" t="s">
        <v>1035</v>
      </c>
      <c r="H188" s="241">
        <v>591</v>
      </c>
      <c r="I188" s="241">
        <v>591</v>
      </c>
      <c r="J188" s="240">
        <v>14.8</v>
      </c>
      <c r="K188" s="27" t="s">
        <v>11</v>
      </c>
      <c r="L188" s="242"/>
      <c r="M188" s="241">
        <v>22</v>
      </c>
      <c r="N188" s="240">
        <v>0.6</v>
      </c>
      <c r="O188" s="27" t="s">
        <v>11</v>
      </c>
      <c r="P188" s="242"/>
      <c r="Q188" s="241">
        <v>613</v>
      </c>
      <c r="R188" s="240">
        <v>15.3</v>
      </c>
      <c r="S188" s="27" t="s">
        <v>11</v>
      </c>
    </row>
    <row r="189" spans="1:19" ht="14.25" customHeight="1" x14ac:dyDescent="0.2">
      <c r="A189" s="228" t="s">
        <v>527</v>
      </c>
      <c r="B189" s="228" t="s">
        <v>869</v>
      </c>
      <c r="C189" s="244" t="s">
        <v>180</v>
      </c>
      <c r="D189" s="244"/>
      <c r="E189" s="243">
        <v>69</v>
      </c>
      <c r="F189" s="241"/>
      <c r="G189" s="241">
        <v>88</v>
      </c>
      <c r="H189" s="241">
        <v>169</v>
      </c>
      <c r="I189" s="241">
        <v>257</v>
      </c>
      <c r="J189" s="240">
        <v>3.7</v>
      </c>
      <c r="K189" s="27" t="s">
        <v>11</v>
      </c>
      <c r="L189" s="242"/>
      <c r="M189" s="241">
        <v>33</v>
      </c>
      <c r="N189" s="240">
        <v>0.5</v>
      </c>
      <c r="O189" s="27" t="s">
        <v>11</v>
      </c>
      <c r="P189" s="242"/>
      <c r="Q189" s="241">
        <v>290</v>
      </c>
      <c r="R189" s="240">
        <v>4.2</v>
      </c>
      <c r="S189" s="27" t="s">
        <v>11</v>
      </c>
    </row>
    <row r="190" spans="1:19" ht="14.25" customHeight="1" x14ac:dyDescent="0.2">
      <c r="A190" s="228" t="s">
        <v>528</v>
      </c>
      <c r="B190" s="228" t="s">
        <v>870</v>
      </c>
      <c r="C190" s="244" t="s">
        <v>181</v>
      </c>
      <c r="D190" s="244"/>
      <c r="E190" s="243">
        <v>55</v>
      </c>
      <c r="F190" s="241"/>
      <c r="G190" s="241">
        <v>97</v>
      </c>
      <c r="H190" s="241">
        <v>221</v>
      </c>
      <c r="I190" s="241">
        <v>318</v>
      </c>
      <c r="J190" s="240">
        <v>5.8</v>
      </c>
      <c r="K190" s="27" t="s">
        <v>11</v>
      </c>
      <c r="L190" s="242"/>
      <c r="M190" s="241">
        <v>108</v>
      </c>
      <c r="N190" s="240">
        <v>2</v>
      </c>
      <c r="O190" s="27" t="s">
        <v>11</v>
      </c>
      <c r="P190" s="242"/>
      <c r="Q190" s="241">
        <v>426</v>
      </c>
      <c r="R190" s="240">
        <v>7.7</v>
      </c>
      <c r="S190" s="27" t="s">
        <v>11</v>
      </c>
    </row>
    <row r="191" spans="1:19" ht="14.25" customHeight="1" x14ac:dyDescent="0.2">
      <c r="A191" s="228" t="s">
        <v>529</v>
      </c>
      <c r="B191" s="228" t="s">
        <v>871</v>
      </c>
      <c r="C191" s="244" t="s">
        <v>182</v>
      </c>
      <c r="D191" s="244"/>
      <c r="E191" s="243">
        <v>62</v>
      </c>
      <c r="F191" s="241"/>
      <c r="G191" s="241">
        <v>283</v>
      </c>
      <c r="H191" s="241">
        <v>284</v>
      </c>
      <c r="I191" s="241">
        <v>567</v>
      </c>
      <c r="J191" s="240">
        <v>9.1</v>
      </c>
      <c r="K191" s="27" t="s">
        <v>11</v>
      </c>
      <c r="L191" s="242"/>
      <c r="M191" s="241">
        <v>7</v>
      </c>
      <c r="N191" s="240">
        <v>0.1</v>
      </c>
      <c r="O191" s="27" t="s">
        <v>11</v>
      </c>
      <c r="P191" s="242"/>
      <c r="Q191" s="241">
        <v>574</v>
      </c>
      <c r="R191" s="240">
        <v>9.3000000000000007</v>
      </c>
      <c r="S191" s="27" t="s">
        <v>11</v>
      </c>
    </row>
    <row r="192" spans="1:19" ht="14.25" customHeight="1" x14ac:dyDescent="0.2">
      <c r="A192" s="228" t="s">
        <v>530</v>
      </c>
      <c r="B192" s="228" t="s">
        <v>872</v>
      </c>
      <c r="C192" s="244" t="s">
        <v>183</v>
      </c>
      <c r="D192" s="244"/>
      <c r="E192" s="243">
        <v>73</v>
      </c>
      <c r="F192" s="241"/>
      <c r="G192" s="241">
        <v>56</v>
      </c>
      <c r="H192" s="241" t="s">
        <v>1035</v>
      </c>
      <c r="I192" s="241">
        <v>56</v>
      </c>
      <c r="J192" s="240">
        <v>0.8</v>
      </c>
      <c r="K192" s="27" t="s">
        <v>11</v>
      </c>
      <c r="L192" s="242"/>
      <c r="M192" s="241">
        <v>228</v>
      </c>
      <c r="N192" s="240">
        <v>3.1</v>
      </c>
      <c r="O192" s="27" t="s">
        <v>11</v>
      </c>
      <c r="P192" s="242"/>
      <c r="Q192" s="241">
        <v>284</v>
      </c>
      <c r="R192" s="240">
        <v>3.9</v>
      </c>
      <c r="S192" s="27" t="s">
        <v>11</v>
      </c>
    </row>
    <row r="193" spans="1:19" ht="14.25" customHeight="1" x14ac:dyDescent="0.2">
      <c r="A193" s="228" t="s">
        <v>531</v>
      </c>
      <c r="B193" s="228" t="s">
        <v>873</v>
      </c>
      <c r="C193" s="244" t="s">
        <v>184</v>
      </c>
      <c r="D193" s="244"/>
      <c r="E193" s="243">
        <v>26</v>
      </c>
      <c r="F193" s="241"/>
      <c r="G193" s="241">
        <v>284</v>
      </c>
      <c r="H193" s="241">
        <v>123</v>
      </c>
      <c r="I193" s="241">
        <v>407</v>
      </c>
      <c r="J193" s="240">
        <v>15.7</v>
      </c>
      <c r="K193" s="27" t="s">
        <v>11</v>
      </c>
      <c r="L193" s="242"/>
      <c r="M193" s="241">
        <v>40</v>
      </c>
      <c r="N193" s="240">
        <v>1.5</v>
      </c>
      <c r="O193" s="27" t="s">
        <v>11</v>
      </c>
      <c r="P193" s="242"/>
      <c r="Q193" s="241">
        <v>447</v>
      </c>
      <c r="R193" s="240">
        <v>17.2</v>
      </c>
      <c r="S193" s="27" t="s">
        <v>11</v>
      </c>
    </row>
    <row r="194" spans="1:19" ht="14.25" customHeight="1" x14ac:dyDescent="0.2">
      <c r="A194" s="228" t="s">
        <v>532</v>
      </c>
      <c r="B194" s="228" t="s">
        <v>874</v>
      </c>
      <c r="C194" s="244" t="s">
        <v>185</v>
      </c>
      <c r="D194" s="244"/>
      <c r="E194" s="243">
        <v>39</v>
      </c>
      <c r="F194" s="241"/>
      <c r="G194" s="241">
        <v>42</v>
      </c>
      <c r="H194" s="241">
        <v>38</v>
      </c>
      <c r="I194" s="241">
        <v>80</v>
      </c>
      <c r="J194" s="240">
        <v>2.1</v>
      </c>
      <c r="K194" s="27" t="s">
        <v>11</v>
      </c>
      <c r="L194" s="242"/>
      <c r="M194" s="241">
        <v>21</v>
      </c>
      <c r="N194" s="240">
        <v>0.5</v>
      </c>
      <c r="O194" s="27" t="s">
        <v>11</v>
      </c>
      <c r="P194" s="242"/>
      <c r="Q194" s="241">
        <v>101</v>
      </c>
      <c r="R194" s="240">
        <v>2.6</v>
      </c>
      <c r="S194" s="27" t="s">
        <v>11</v>
      </c>
    </row>
    <row r="195" spans="1:19" ht="14.25" customHeight="1" x14ac:dyDescent="0.2">
      <c r="A195" s="228" t="s">
        <v>533</v>
      </c>
      <c r="B195" s="228" t="s">
        <v>875</v>
      </c>
      <c r="C195" s="244" t="s">
        <v>186</v>
      </c>
      <c r="D195" s="244"/>
      <c r="E195" s="243">
        <v>53</v>
      </c>
      <c r="F195" s="241"/>
      <c r="G195" s="241">
        <v>101</v>
      </c>
      <c r="H195" s="241">
        <v>167</v>
      </c>
      <c r="I195" s="241">
        <v>268</v>
      </c>
      <c r="J195" s="240">
        <v>5.0999999999999996</v>
      </c>
      <c r="K195" s="27" t="s">
        <v>11</v>
      </c>
      <c r="L195" s="242"/>
      <c r="M195" s="241">
        <v>21</v>
      </c>
      <c r="N195" s="240">
        <v>0.4</v>
      </c>
      <c r="O195" s="27" t="s">
        <v>11</v>
      </c>
      <c r="P195" s="242"/>
      <c r="Q195" s="241">
        <v>289</v>
      </c>
      <c r="R195" s="240">
        <v>5.5</v>
      </c>
      <c r="S195" s="27" t="s">
        <v>11</v>
      </c>
    </row>
    <row r="196" spans="1:19" ht="14.25" customHeight="1" x14ac:dyDescent="0.2">
      <c r="A196" s="228" t="s">
        <v>534</v>
      </c>
      <c r="B196" s="228" t="s">
        <v>876</v>
      </c>
      <c r="C196" s="244" t="s">
        <v>187</v>
      </c>
      <c r="D196" s="244"/>
      <c r="E196" s="243">
        <v>46</v>
      </c>
      <c r="F196" s="241"/>
      <c r="G196" s="241">
        <v>19</v>
      </c>
      <c r="H196" s="241">
        <v>26</v>
      </c>
      <c r="I196" s="241">
        <v>45</v>
      </c>
      <c r="J196" s="240">
        <v>1</v>
      </c>
      <c r="K196" s="27" t="s">
        <v>11</v>
      </c>
      <c r="L196" s="242"/>
      <c r="M196" s="241">
        <v>2</v>
      </c>
      <c r="N196" s="240" t="s">
        <v>1035</v>
      </c>
      <c r="O196" s="27" t="s">
        <v>11</v>
      </c>
      <c r="P196" s="242"/>
      <c r="Q196" s="241">
        <v>47</v>
      </c>
      <c r="R196" s="240">
        <v>1</v>
      </c>
      <c r="S196" s="27" t="s">
        <v>11</v>
      </c>
    </row>
    <row r="197" spans="1:19" ht="14.25" customHeight="1" x14ac:dyDescent="0.2">
      <c r="A197" s="228" t="s">
        <v>535</v>
      </c>
      <c r="B197" s="228" t="s">
        <v>877</v>
      </c>
      <c r="C197" s="244" t="s">
        <v>188</v>
      </c>
      <c r="D197" s="244"/>
      <c r="E197" s="243">
        <v>62</v>
      </c>
      <c r="F197" s="241"/>
      <c r="G197" s="241">
        <v>45</v>
      </c>
      <c r="H197" s="241">
        <v>646</v>
      </c>
      <c r="I197" s="241">
        <v>691</v>
      </c>
      <c r="J197" s="240">
        <v>11.1</v>
      </c>
      <c r="K197" s="27" t="s">
        <v>11</v>
      </c>
      <c r="L197" s="242"/>
      <c r="M197" s="241" t="s">
        <v>1035</v>
      </c>
      <c r="N197" s="240" t="s">
        <v>1035</v>
      </c>
      <c r="O197" s="27" t="s">
        <v>11</v>
      </c>
      <c r="P197" s="242"/>
      <c r="Q197" s="241">
        <v>691</v>
      </c>
      <c r="R197" s="240">
        <v>11.1</v>
      </c>
      <c r="S197" s="27" t="s">
        <v>11</v>
      </c>
    </row>
    <row r="198" spans="1:19" ht="14.25" customHeight="1" x14ac:dyDescent="0.2">
      <c r="A198" s="228" t="s">
        <v>536</v>
      </c>
      <c r="B198" s="228" t="s">
        <v>878</v>
      </c>
      <c r="C198" s="244" t="s">
        <v>189</v>
      </c>
      <c r="D198" s="244"/>
      <c r="E198" s="243">
        <v>72</v>
      </c>
      <c r="F198" s="241"/>
      <c r="G198" s="241">
        <v>49</v>
      </c>
      <c r="H198" s="241">
        <v>157</v>
      </c>
      <c r="I198" s="241">
        <v>206</v>
      </c>
      <c r="J198" s="240">
        <v>2.9</v>
      </c>
      <c r="K198" s="27" t="s">
        <v>11</v>
      </c>
      <c r="L198" s="242"/>
      <c r="M198" s="241">
        <v>48</v>
      </c>
      <c r="N198" s="240">
        <v>0.7</v>
      </c>
      <c r="O198" s="27" t="s">
        <v>11</v>
      </c>
      <c r="P198" s="242"/>
      <c r="Q198" s="241">
        <v>254</v>
      </c>
      <c r="R198" s="240">
        <v>3.5</v>
      </c>
      <c r="S198" s="27" t="s">
        <v>11</v>
      </c>
    </row>
    <row r="199" spans="1:19" ht="14.25" customHeight="1" x14ac:dyDescent="0.2">
      <c r="A199" s="228" t="s">
        <v>537</v>
      </c>
      <c r="B199" s="228" t="s">
        <v>879</v>
      </c>
      <c r="C199" s="244" t="s">
        <v>190</v>
      </c>
      <c r="D199" s="244"/>
      <c r="E199" s="243">
        <v>34</v>
      </c>
      <c r="F199" s="241"/>
      <c r="G199" s="241">
        <v>2</v>
      </c>
      <c r="H199" s="241">
        <v>18</v>
      </c>
      <c r="I199" s="241">
        <v>20</v>
      </c>
      <c r="J199" s="240">
        <v>0.6</v>
      </c>
      <c r="K199" s="27" t="s">
        <v>11</v>
      </c>
      <c r="L199" s="242"/>
      <c r="M199" s="241">
        <v>1</v>
      </c>
      <c r="N199" s="240" t="s">
        <v>1035</v>
      </c>
      <c r="O199" s="27" t="s">
        <v>11</v>
      </c>
      <c r="P199" s="242"/>
      <c r="Q199" s="241">
        <v>21</v>
      </c>
      <c r="R199" s="240">
        <v>0.6</v>
      </c>
      <c r="S199" s="27" t="s">
        <v>11</v>
      </c>
    </row>
    <row r="200" spans="1:19" ht="14.25" customHeight="1" x14ac:dyDescent="0.2">
      <c r="A200" s="228" t="s">
        <v>538</v>
      </c>
      <c r="B200" s="228" t="s">
        <v>880</v>
      </c>
      <c r="C200" s="244" t="s">
        <v>191</v>
      </c>
      <c r="D200" s="244"/>
      <c r="E200" s="243">
        <v>58</v>
      </c>
      <c r="F200" s="241"/>
      <c r="G200" s="241">
        <v>22</v>
      </c>
      <c r="H200" s="241">
        <v>129</v>
      </c>
      <c r="I200" s="241">
        <v>151</v>
      </c>
      <c r="J200" s="240">
        <v>2.6</v>
      </c>
      <c r="K200" s="27" t="s">
        <v>11</v>
      </c>
      <c r="L200" s="242"/>
      <c r="M200" s="241">
        <v>6</v>
      </c>
      <c r="N200" s="240">
        <v>0.1</v>
      </c>
      <c r="O200" s="27" t="s">
        <v>11</v>
      </c>
      <c r="P200" s="242"/>
      <c r="Q200" s="241">
        <v>157</v>
      </c>
      <c r="R200" s="240">
        <v>2.7</v>
      </c>
      <c r="S200" s="27" t="s">
        <v>11</v>
      </c>
    </row>
    <row r="201" spans="1:19" ht="14.25" customHeight="1" x14ac:dyDescent="0.2">
      <c r="A201" s="228" t="s">
        <v>539</v>
      </c>
      <c r="B201" s="228" t="s">
        <v>881</v>
      </c>
      <c r="C201" s="244" t="s">
        <v>192</v>
      </c>
      <c r="D201" s="244"/>
      <c r="E201" s="243">
        <v>50</v>
      </c>
      <c r="F201" s="241"/>
      <c r="G201" s="241">
        <v>105</v>
      </c>
      <c r="H201" s="241">
        <v>258</v>
      </c>
      <c r="I201" s="241">
        <v>363</v>
      </c>
      <c r="J201" s="240">
        <v>7.3</v>
      </c>
      <c r="K201" s="27" t="s">
        <v>11</v>
      </c>
      <c r="L201" s="242"/>
      <c r="M201" s="241">
        <v>30</v>
      </c>
      <c r="N201" s="240">
        <v>0.6</v>
      </c>
      <c r="O201" s="27" t="s">
        <v>11</v>
      </c>
      <c r="P201" s="242"/>
      <c r="Q201" s="241">
        <v>393</v>
      </c>
      <c r="R201" s="240">
        <v>7.9</v>
      </c>
      <c r="S201" s="27" t="s">
        <v>11</v>
      </c>
    </row>
    <row r="202" spans="1:19" ht="14.25" customHeight="1" x14ac:dyDescent="0.2">
      <c r="A202" s="228" t="s">
        <v>540</v>
      </c>
      <c r="B202" s="228" t="s">
        <v>882</v>
      </c>
      <c r="C202" s="244" t="s">
        <v>193</v>
      </c>
      <c r="D202" s="244"/>
      <c r="E202" s="243">
        <v>74</v>
      </c>
      <c r="F202" s="241"/>
      <c r="G202" s="241">
        <v>91</v>
      </c>
      <c r="H202" s="241">
        <v>208</v>
      </c>
      <c r="I202" s="241">
        <v>299</v>
      </c>
      <c r="J202" s="240">
        <v>4</v>
      </c>
      <c r="K202" s="27" t="s">
        <v>11</v>
      </c>
      <c r="L202" s="242"/>
      <c r="M202" s="241" t="s">
        <v>1035</v>
      </c>
      <c r="N202" s="240" t="s">
        <v>1035</v>
      </c>
      <c r="O202" s="27" t="s">
        <v>11</v>
      </c>
      <c r="P202" s="242"/>
      <c r="Q202" s="241">
        <v>299</v>
      </c>
      <c r="R202" s="240">
        <v>4</v>
      </c>
      <c r="S202" s="27" t="s">
        <v>11</v>
      </c>
    </row>
    <row r="203" spans="1:19" ht="14.25" customHeight="1" x14ac:dyDescent="0.2">
      <c r="A203" s="228" t="s">
        <v>541</v>
      </c>
      <c r="B203" s="252" t="s">
        <v>1038</v>
      </c>
      <c r="C203" s="244" t="s">
        <v>194</v>
      </c>
      <c r="D203" s="244"/>
      <c r="E203" s="243">
        <v>56</v>
      </c>
      <c r="F203" s="241"/>
      <c r="G203" s="241">
        <v>32</v>
      </c>
      <c r="H203" s="241">
        <v>124</v>
      </c>
      <c r="I203" s="241">
        <v>156</v>
      </c>
      <c r="J203" s="240">
        <v>2.8</v>
      </c>
      <c r="K203" s="27" t="s">
        <v>11</v>
      </c>
      <c r="L203" s="242"/>
      <c r="M203" s="241">
        <v>2</v>
      </c>
      <c r="N203" s="240" t="s">
        <v>1035</v>
      </c>
      <c r="O203" s="27" t="s">
        <v>11</v>
      </c>
      <c r="P203" s="242"/>
      <c r="Q203" s="241">
        <v>158</v>
      </c>
      <c r="R203" s="240">
        <v>2.8</v>
      </c>
      <c r="S203" s="27" t="s">
        <v>11</v>
      </c>
    </row>
    <row r="204" spans="1:19" ht="14.25" customHeight="1" x14ac:dyDescent="0.2">
      <c r="A204" s="228" t="s">
        <v>542</v>
      </c>
      <c r="B204" s="228" t="s">
        <v>884</v>
      </c>
      <c r="C204" s="244" t="s">
        <v>195</v>
      </c>
      <c r="D204" s="244"/>
      <c r="E204" s="243">
        <v>44</v>
      </c>
      <c r="F204" s="241"/>
      <c r="G204" s="241">
        <v>107</v>
      </c>
      <c r="H204" s="241">
        <v>222</v>
      </c>
      <c r="I204" s="241">
        <v>329</v>
      </c>
      <c r="J204" s="240">
        <v>7.5</v>
      </c>
      <c r="K204" s="27" t="s">
        <v>11</v>
      </c>
      <c r="L204" s="242"/>
      <c r="M204" s="241">
        <v>96</v>
      </c>
      <c r="N204" s="240">
        <v>2.2000000000000002</v>
      </c>
      <c r="O204" s="27" t="s">
        <v>11</v>
      </c>
      <c r="P204" s="242"/>
      <c r="Q204" s="241">
        <v>425</v>
      </c>
      <c r="R204" s="240">
        <v>9.6999999999999993</v>
      </c>
      <c r="S204" s="27" t="s">
        <v>11</v>
      </c>
    </row>
    <row r="205" spans="1:19" ht="14.25" customHeight="1" x14ac:dyDescent="0.2">
      <c r="A205" s="228" t="s">
        <v>543</v>
      </c>
      <c r="B205" s="228" t="s">
        <v>885</v>
      </c>
      <c r="C205" s="244" t="s">
        <v>196</v>
      </c>
      <c r="D205" s="244"/>
      <c r="E205" s="243">
        <v>34</v>
      </c>
      <c r="F205" s="241"/>
      <c r="G205" s="241">
        <v>173</v>
      </c>
      <c r="H205" s="241">
        <v>172</v>
      </c>
      <c r="I205" s="241">
        <v>345</v>
      </c>
      <c r="J205" s="240">
        <v>10.1</v>
      </c>
      <c r="K205" s="27" t="s">
        <v>11</v>
      </c>
      <c r="L205" s="242"/>
      <c r="M205" s="241">
        <v>15</v>
      </c>
      <c r="N205" s="240">
        <v>0.4</v>
      </c>
      <c r="O205" s="27" t="s">
        <v>11</v>
      </c>
      <c r="P205" s="242"/>
      <c r="Q205" s="241">
        <v>360</v>
      </c>
      <c r="R205" s="240">
        <v>10.6</v>
      </c>
      <c r="S205" s="27" t="s">
        <v>11</v>
      </c>
    </row>
    <row r="206" spans="1:19" ht="14.25" customHeight="1" x14ac:dyDescent="0.2">
      <c r="A206" s="228" t="s">
        <v>544</v>
      </c>
      <c r="B206" s="228" t="s">
        <v>886</v>
      </c>
      <c r="C206" s="244" t="s">
        <v>197</v>
      </c>
      <c r="D206" s="244"/>
      <c r="E206" s="243">
        <v>54</v>
      </c>
      <c r="F206" s="241"/>
      <c r="G206" s="241">
        <v>667</v>
      </c>
      <c r="H206" s="241">
        <v>379</v>
      </c>
      <c r="I206" s="241">
        <v>1046</v>
      </c>
      <c r="J206" s="240">
        <v>19.399999999999999</v>
      </c>
      <c r="K206" s="27" t="s">
        <v>11</v>
      </c>
      <c r="L206" s="242"/>
      <c r="M206" s="241">
        <v>74</v>
      </c>
      <c r="N206" s="240">
        <v>1.4</v>
      </c>
      <c r="O206" s="27" t="s">
        <v>11</v>
      </c>
      <c r="P206" s="242"/>
      <c r="Q206" s="241">
        <v>1120</v>
      </c>
      <c r="R206" s="240">
        <v>20.7</v>
      </c>
      <c r="S206" s="27" t="s">
        <v>11</v>
      </c>
    </row>
    <row r="207" spans="1:19" ht="14.25" customHeight="1" x14ac:dyDescent="0.2">
      <c r="A207" s="228" t="s">
        <v>545</v>
      </c>
      <c r="B207" s="228" t="s">
        <v>887</v>
      </c>
      <c r="C207" s="244" t="s">
        <v>198</v>
      </c>
      <c r="D207" s="244"/>
      <c r="E207" s="243">
        <v>66</v>
      </c>
      <c r="F207" s="241"/>
      <c r="G207" s="241">
        <v>41</v>
      </c>
      <c r="H207" s="241">
        <v>363</v>
      </c>
      <c r="I207" s="241">
        <v>404</v>
      </c>
      <c r="J207" s="240">
        <v>6.1</v>
      </c>
      <c r="K207" s="27" t="s">
        <v>11</v>
      </c>
      <c r="L207" s="242"/>
      <c r="M207" s="241">
        <v>4</v>
      </c>
      <c r="N207" s="240">
        <v>0.1</v>
      </c>
      <c r="O207" s="27" t="s">
        <v>11</v>
      </c>
      <c r="P207" s="242"/>
      <c r="Q207" s="241">
        <v>408</v>
      </c>
      <c r="R207" s="240">
        <v>6.2</v>
      </c>
      <c r="S207" s="27" t="s">
        <v>11</v>
      </c>
    </row>
    <row r="208" spans="1:19" ht="14.25" customHeight="1" x14ac:dyDescent="0.2">
      <c r="A208" s="228" t="s">
        <v>546</v>
      </c>
      <c r="B208" s="228" t="s">
        <v>888</v>
      </c>
      <c r="C208" s="244" t="s">
        <v>199</v>
      </c>
      <c r="D208" s="244"/>
      <c r="E208" s="243">
        <v>35</v>
      </c>
      <c r="F208" s="241"/>
      <c r="G208" s="241">
        <v>72</v>
      </c>
      <c r="H208" s="241">
        <v>48</v>
      </c>
      <c r="I208" s="241">
        <v>120</v>
      </c>
      <c r="J208" s="240">
        <v>3.4</v>
      </c>
      <c r="K208" s="27" t="s">
        <v>11</v>
      </c>
      <c r="L208" s="242"/>
      <c r="M208" s="241">
        <v>13</v>
      </c>
      <c r="N208" s="240">
        <v>0.4</v>
      </c>
      <c r="O208" s="27" t="s">
        <v>11</v>
      </c>
      <c r="P208" s="242"/>
      <c r="Q208" s="241">
        <v>133</v>
      </c>
      <c r="R208" s="240">
        <v>3.8</v>
      </c>
      <c r="S208" s="27" t="s">
        <v>11</v>
      </c>
    </row>
    <row r="209" spans="1:19" ht="14.25" customHeight="1" x14ac:dyDescent="0.2">
      <c r="A209" s="228" t="s">
        <v>547</v>
      </c>
      <c r="B209" s="228" t="s">
        <v>889</v>
      </c>
      <c r="C209" s="244" t="s">
        <v>200</v>
      </c>
      <c r="D209" s="244"/>
      <c r="E209" s="243">
        <v>64</v>
      </c>
      <c r="F209" s="241"/>
      <c r="G209" s="241">
        <v>259</v>
      </c>
      <c r="H209" s="241" t="s">
        <v>1035</v>
      </c>
      <c r="I209" s="241">
        <v>259</v>
      </c>
      <c r="J209" s="240">
        <v>4</v>
      </c>
      <c r="K209" s="27" t="s">
        <v>11</v>
      </c>
      <c r="L209" s="242"/>
      <c r="M209" s="241">
        <v>550</v>
      </c>
      <c r="N209" s="240">
        <v>8.6</v>
      </c>
      <c r="O209" s="27" t="s">
        <v>11</v>
      </c>
      <c r="P209" s="242"/>
      <c r="Q209" s="241">
        <v>809</v>
      </c>
      <c r="R209" s="240">
        <v>12.6</v>
      </c>
      <c r="S209" s="27" t="s">
        <v>11</v>
      </c>
    </row>
    <row r="210" spans="1:19" ht="14.25" customHeight="1" x14ac:dyDescent="0.2">
      <c r="A210" s="228" t="s">
        <v>548</v>
      </c>
      <c r="B210" s="228" t="s">
        <v>890</v>
      </c>
      <c r="C210" s="244" t="s">
        <v>201</v>
      </c>
      <c r="D210" s="244"/>
      <c r="E210" s="243">
        <v>30</v>
      </c>
      <c r="F210" s="241"/>
      <c r="G210" s="241">
        <v>10</v>
      </c>
      <c r="H210" s="241">
        <v>129</v>
      </c>
      <c r="I210" s="241">
        <v>139</v>
      </c>
      <c r="J210" s="240">
        <v>4.5999999999999996</v>
      </c>
      <c r="K210" s="27" t="s">
        <v>11</v>
      </c>
      <c r="L210" s="242"/>
      <c r="M210" s="241">
        <v>14</v>
      </c>
      <c r="N210" s="240">
        <v>0.5</v>
      </c>
      <c r="O210" s="27" t="s">
        <v>11</v>
      </c>
      <c r="P210" s="242"/>
      <c r="Q210" s="241">
        <v>153</v>
      </c>
      <c r="R210" s="240">
        <v>5.0999999999999996</v>
      </c>
      <c r="S210" s="27" t="s">
        <v>11</v>
      </c>
    </row>
    <row r="211" spans="1:19" ht="14.25" customHeight="1" x14ac:dyDescent="0.2">
      <c r="A211" s="228" t="s">
        <v>549</v>
      </c>
      <c r="B211" s="228" t="s">
        <v>891</v>
      </c>
      <c r="C211" s="244" t="s">
        <v>202</v>
      </c>
      <c r="D211" s="244"/>
      <c r="E211" s="243">
        <v>34</v>
      </c>
      <c r="F211" s="241"/>
      <c r="G211" s="241">
        <v>96</v>
      </c>
      <c r="H211" s="241">
        <v>150</v>
      </c>
      <c r="I211" s="241">
        <v>246</v>
      </c>
      <c r="J211" s="240">
        <v>7.2</v>
      </c>
      <c r="K211" s="27" t="s">
        <v>11</v>
      </c>
      <c r="L211" s="242"/>
      <c r="M211" s="241">
        <v>7</v>
      </c>
      <c r="N211" s="240">
        <v>0.2</v>
      </c>
      <c r="O211" s="27" t="s">
        <v>11</v>
      </c>
      <c r="P211" s="242"/>
      <c r="Q211" s="241">
        <v>253</v>
      </c>
      <c r="R211" s="240">
        <v>7.4</v>
      </c>
      <c r="S211" s="27" t="s">
        <v>11</v>
      </c>
    </row>
    <row r="212" spans="1:19" ht="14.25" customHeight="1" x14ac:dyDescent="0.2">
      <c r="A212" s="228" t="s">
        <v>550</v>
      </c>
      <c r="B212" s="228" t="s">
        <v>892</v>
      </c>
      <c r="C212" s="244" t="s">
        <v>203</v>
      </c>
      <c r="D212" s="244"/>
      <c r="E212" s="243">
        <v>52</v>
      </c>
      <c r="F212" s="241"/>
      <c r="G212" s="241">
        <v>155</v>
      </c>
      <c r="H212" s="241">
        <v>146</v>
      </c>
      <c r="I212" s="241">
        <v>301</v>
      </c>
      <c r="J212" s="240">
        <v>5.8</v>
      </c>
      <c r="K212" s="27" t="s">
        <v>11</v>
      </c>
      <c r="L212" s="242"/>
      <c r="M212" s="241">
        <v>56</v>
      </c>
      <c r="N212" s="240">
        <v>1.1000000000000001</v>
      </c>
      <c r="O212" s="27" t="s">
        <v>11</v>
      </c>
      <c r="P212" s="242"/>
      <c r="Q212" s="241">
        <v>357</v>
      </c>
      <c r="R212" s="240">
        <v>6.9</v>
      </c>
      <c r="S212" s="27" t="s">
        <v>11</v>
      </c>
    </row>
    <row r="213" spans="1:19" ht="14.25" customHeight="1" x14ac:dyDescent="0.2">
      <c r="A213" s="228" t="s">
        <v>551</v>
      </c>
      <c r="B213" s="252" t="s">
        <v>1039</v>
      </c>
      <c r="C213" s="244" t="s">
        <v>204</v>
      </c>
      <c r="D213" s="244"/>
      <c r="E213" s="243">
        <v>45</v>
      </c>
      <c r="F213" s="241"/>
      <c r="G213" s="241">
        <v>43</v>
      </c>
      <c r="H213" s="241">
        <v>30</v>
      </c>
      <c r="I213" s="241">
        <v>73</v>
      </c>
      <c r="J213" s="240">
        <v>1.6</v>
      </c>
      <c r="K213" s="27" t="s">
        <v>11</v>
      </c>
      <c r="L213" s="242"/>
      <c r="M213" s="241">
        <v>92</v>
      </c>
      <c r="N213" s="240">
        <v>2</v>
      </c>
      <c r="O213" s="27" t="s">
        <v>11</v>
      </c>
      <c r="P213" s="242"/>
      <c r="Q213" s="241">
        <v>165</v>
      </c>
      <c r="R213" s="240">
        <v>3.7</v>
      </c>
      <c r="S213" s="27" t="s">
        <v>11</v>
      </c>
    </row>
    <row r="214" spans="1:19" ht="14.25" customHeight="1" x14ac:dyDescent="0.2">
      <c r="A214" s="228" t="s">
        <v>11</v>
      </c>
      <c r="C214" s="244"/>
      <c r="D214" s="244"/>
      <c r="E214" s="243" t="s">
        <v>11</v>
      </c>
      <c r="F214" s="241"/>
      <c r="G214" s="241"/>
      <c r="H214" s="241"/>
      <c r="I214" s="241"/>
      <c r="J214" s="240"/>
      <c r="K214" s="27"/>
      <c r="L214" s="242"/>
      <c r="M214" s="241"/>
      <c r="N214" s="240"/>
      <c r="O214" s="27"/>
      <c r="P214" s="242"/>
      <c r="Q214" s="241"/>
      <c r="R214" s="240"/>
      <c r="S214" s="27"/>
    </row>
    <row r="215" spans="1:19" s="24" customFormat="1" ht="14.25" customHeight="1" x14ac:dyDescent="0.25">
      <c r="A215" s="251" t="s">
        <v>552</v>
      </c>
      <c r="B215" s="228" t="s">
        <v>894</v>
      </c>
      <c r="C215" s="250" t="s">
        <v>205</v>
      </c>
      <c r="D215" s="250"/>
      <c r="E215" s="249">
        <v>3244</v>
      </c>
      <c r="F215" s="248"/>
      <c r="G215" s="246">
        <v>13900</v>
      </c>
      <c r="H215" s="246">
        <v>12100</v>
      </c>
      <c r="I215" s="246">
        <v>25900</v>
      </c>
      <c r="J215" s="245">
        <v>8</v>
      </c>
      <c r="K215" s="25"/>
      <c r="L215" s="247"/>
      <c r="M215" s="246">
        <v>3900</v>
      </c>
      <c r="N215" s="245">
        <v>1.2</v>
      </c>
      <c r="O215" s="25"/>
      <c r="P215" s="247"/>
      <c r="Q215" s="246">
        <v>29800</v>
      </c>
      <c r="R215" s="245">
        <v>9.1999999999999993</v>
      </c>
      <c r="S215" s="25"/>
    </row>
    <row r="216" spans="1:19" ht="14.25" customHeight="1" x14ac:dyDescent="0.2">
      <c r="A216" s="228" t="s">
        <v>11</v>
      </c>
      <c r="C216" s="244"/>
      <c r="D216" s="244"/>
      <c r="E216" s="243" t="s">
        <v>11</v>
      </c>
      <c r="F216" s="241"/>
      <c r="G216" s="241"/>
      <c r="H216" s="241"/>
      <c r="I216" s="241"/>
      <c r="J216" s="240"/>
      <c r="K216" s="27"/>
      <c r="L216" s="242"/>
      <c r="M216" s="241"/>
      <c r="N216" s="240"/>
      <c r="O216" s="27"/>
      <c r="P216" s="242"/>
      <c r="Q216" s="241"/>
      <c r="R216" s="240"/>
      <c r="S216" s="27"/>
    </row>
    <row r="217" spans="1:19" ht="14.25" customHeight="1" x14ac:dyDescent="0.2">
      <c r="A217" s="228" t="s">
        <v>553</v>
      </c>
      <c r="B217" s="228" t="s">
        <v>895</v>
      </c>
      <c r="C217" s="244" t="s">
        <v>206</v>
      </c>
      <c r="D217" s="244"/>
      <c r="E217" s="243">
        <v>68</v>
      </c>
      <c r="F217" s="241"/>
      <c r="G217" s="241">
        <v>724</v>
      </c>
      <c r="H217" s="241" t="s">
        <v>1035</v>
      </c>
      <c r="I217" s="241">
        <v>724</v>
      </c>
      <c r="J217" s="240">
        <v>10.6</v>
      </c>
      <c r="K217" s="27" t="s">
        <v>11</v>
      </c>
      <c r="L217" s="242"/>
      <c r="M217" s="241">
        <v>102</v>
      </c>
      <c r="N217" s="240">
        <v>1.5</v>
      </c>
      <c r="O217" s="27" t="s">
        <v>11</v>
      </c>
      <c r="P217" s="242"/>
      <c r="Q217" s="241">
        <v>826</v>
      </c>
      <c r="R217" s="240">
        <v>12.1</v>
      </c>
      <c r="S217" s="27" t="s">
        <v>11</v>
      </c>
    </row>
    <row r="218" spans="1:19" ht="14.25" customHeight="1" x14ac:dyDescent="0.2">
      <c r="A218" s="228" t="s">
        <v>554</v>
      </c>
      <c r="B218" s="228" t="s">
        <v>896</v>
      </c>
      <c r="C218" s="244" t="s">
        <v>207</v>
      </c>
      <c r="D218" s="244"/>
      <c r="E218" s="243">
        <v>137</v>
      </c>
      <c r="F218" s="241"/>
      <c r="G218" s="241">
        <v>108</v>
      </c>
      <c r="H218" s="241">
        <v>412</v>
      </c>
      <c r="I218" s="241">
        <v>520</v>
      </c>
      <c r="J218" s="240">
        <v>3.8</v>
      </c>
      <c r="K218" s="27" t="s">
        <v>11</v>
      </c>
      <c r="L218" s="242"/>
      <c r="M218" s="241">
        <v>5</v>
      </c>
      <c r="N218" s="240" t="s">
        <v>1035</v>
      </c>
      <c r="O218" s="27" t="s">
        <v>11</v>
      </c>
      <c r="P218" s="242"/>
      <c r="Q218" s="241">
        <v>525</v>
      </c>
      <c r="R218" s="240">
        <v>3.8</v>
      </c>
      <c r="S218" s="27" t="s">
        <v>11</v>
      </c>
    </row>
    <row r="219" spans="1:19" ht="14.25" customHeight="1" x14ac:dyDescent="0.2">
      <c r="A219" s="228" t="s">
        <v>555</v>
      </c>
      <c r="B219" s="228" t="s">
        <v>897</v>
      </c>
      <c r="C219" s="244" t="s">
        <v>208</v>
      </c>
      <c r="D219" s="244"/>
      <c r="E219" s="243">
        <v>93</v>
      </c>
      <c r="F219" s="241"/>
      <c r="G219" s="241">
        <v>521</v>
      </c>
      <c r="H219" s="241" t="s">
        <v>1035</v>
      </c>
      <c r="I219" s="241">
        <v>521</v>
      </c>
      <c r="J219" s="240">
        <v>5.6</v>
      </c>
      <c r="K219" s="27" t="s">
        <v>11</v>
      </c>
      <c r="L219" s="242"/>
      <c r="M219" s="241">
        <v>139</v>
      </c>
      <c r="N219" s="240">
        <v>1.5</v>
      </c>
      <c r="O219" s="27" t="s">
        <v>11</v>
      </c>
      <c r="P219" s="242"/>
      <c r="Q219" s="241">
        <v>660</v>
      </c>
      <c r="R219" s="240">
        <v>7.1</v>
      </c>
      <c r="S219" s="27" t="s">
        <v>11</v>
      </c>
    </row>
    <row r="220" spans="1:19" ht="14.25" customHeight="1" x14ac:dyDescent="0.2">
      <c r="A220" s="228" t="s">
        <v>556</v>
      </c>
      <c r="B220" s="228" t="s">
        <v>898</v>
      </c>
      <c r="C220" s="244" t="s">
        <v>209</v>
      </c>
      <c r="D220" s="244"/>
      <c r="E220" s="243">
        <v>98</v>
      </c>
      <c r="F220" s="241"/>
      <c r="G220" s="241">
        <v>580</v>
      </c>
      <c r="H220" s="241">
        <v>248</v>
      </c>
      <c r="I220" s="241">
        <v>828</v>
      </c>
      <c r="J220" s="240">
        <v>8.4</v>
      </c>
      <c r="K220" s="27" t="s">
        <v>11</v>
      </c>
      <c r="L220" s="242"/>
      <c r="M220" s="241">
        <v>11</v>
      </c>
      <c r="N220" s="240">
        <v>0.1</v>
      </c>
      <c r="O220" s="27" t="s">
        <v>11</v>
      </c>
      <c r="P220" s="242"/>
      <c r="Q220" s="241">
        <v>839</v>
      </c>
      <c r="R220" s="240">
        <v>8.6</v>
      </c>
      <c r="S220" s="27" t="s">
        <v>11</v>
      </c>
    </row>
    <row r="221" spans="1:19" ht="14.25" customHeight="1" x14ac:dyDescent="0.2">
      <c r="A221" s="228" t="s">
        <v>557</v>
      </c>
      <c r="B221" s="228" t="s">
        <v>899</v>
      </c>
      <c r="C221" s="244" t="s">
        <v>210</v>
      </c>
      <c r="D221" s="244"/>
      <c r="E221" s="243">
        <v>133</v>
      </c>
      <c r="F221" s="241"/>
      <c r="G221" s="241">
        <v>1272</v>
      </c>
      <c r="H221" s="241">
        <v>706</v>
      </c>
      <c r="I221" s="241">
        <v>1978</v>
      </c>
      <c r="J221" s="240">
        <v>14.9</v>
      </c>
      <c r="K221" s="27" t="s">
        <v>11</v>
      </c>
      <c r="L221" s="242"/>
      <c r="M221" s="241">
        <v>141</v>
      </c>
      <c r="N221" s="240">
        <v>1.1000000000000001</v>
      </c>
      <c r="O221" s="27" t="s">
        <v>11</v>
      </c>
      <c r="P221" s="242"/>
      <c r="Q221" s="241">
        <v>2119</v>
      </c>
      <c r="R221" s="240">
        <v>15.9</v>
      </c>
      <c r="S221" s="27" t="s">
        <v>11</v>
      </c>
    </row>
    <row r="222" spans="1:19" ht="14.25" customHeight="1" x14ac:dyDescent="0.2">
      <c r="A222" s="228" t="s">
        <v>558</v>
      </c>
      <c r="B222" s="228" t="s">
        <v>900</v>
      </c>
      <c r="C222" s="244" t="s">
        <v>211</v>
      </c>
      <c r="D222" s="244"/>
      <c r="E222" s="243">
        <v>103</v>
      </c>
      <c r="F222" s="241"/>
      <c r="G222" s="241">
        <v>211</v>
      </c>
      <c r="H222" s="241">
        <v>739</v>
      </c>
      <c r="I222" s="241">
        <v>950</v>
      </c>
      <c r="J222" s="240">
        <v>9.1999999999999993</v>
      </c>
      <c r="K222" s="27" t="s">
        <v>11</v>
      </c>
      <c r="L222" s="242"/>
      <c r="M222" s="241" t="s">
        <v>1035</v>
      </c>
      <c r="N222" s="240" t="s">
        <v>1035</v>
      </c>
      <c r="O222" s="27" t="s">
        <v>11</v>
      </c>
      <c r="P222" s="242"/>
      <c r="Q222" s="241">
        <v>950</v>
      </c>
      <c r="R222" s="240">
        <v>9.1999999999999993</v>
      </c>
      <c r="S222" s="27" t="s">
        <v>11</v>
      </c>
    </row>
    <row r="223" spans="1:19" ht="14.25" customHeight="1" x14ac:dyDescent="0.2">
      <c r="A223" s="228" t="s">
        <v>559</v>
      </c>
      <c r="B223" s="228" t="s">
        <v>901</v>
      </c>
      <c r="C223" s="244" t="s">
        <v>212</v>
      </c>
      <c r="D223" s="244"/>
      <c r="E223" s="243">
        <v>7</v>
      </c>
      <c r="F223" s="241"/>
      <c r="G223" s="241">
        <v>20</v>
      </c>
      <c r="H223" s="241">
        <v>6</v>
      </c>
      <c r="I223" s="241">
        <v>26</v>
      </c>
      <c r="J223" s="240">
        <v>3.7</v>
      </c>
      <c r="K223" s="27" t="s">
        <v>11</v>
      </c>
      <c r="L223" s="242"/>
      <c r="M223" s="241">
        <v>22</v>
      </c>
      <c r="N223" s="240">
        <v>3.1</v>
      </c>
      <c r="O223" s="27" t="s">
        <v>11</v>
      </c>
      <c r="P223" s="242"/>
      <c r="Q223" s="241">
        <v>48</v>
      </c>
      <c r="R223" s="240">
        <v>6.9</v>
      </c>
      <c r="S223" s="27" t="s">
        <v>11</v>
      </c>
    </row>
    <row r="224" spans="1:19" ht="14.25" customHeight="1" x14ac:dyDescent="0.2">
      <c r="A224" s="228" t="s">
        <v>560</v>
      </c>
      <c r="B224" s="228" t="s">
        <v>902</v>
      </c>
      <c r="C224" s="244" t="s">
        <v>213</v>
      </c>
      <c r="D224" s="244"/>
      <c r="E224" s="243">
        <v>146</v>
      </c>
      <c r="F224" s="241"/>
      <c r="G224" s="241">
        <v>628</v>
      </c>
      <c r="H224" s="241">
        <v>204</v>
      </c>
      <c r="I224" s="241">
        <v>832</v>
      </c>
      <c r="J224" s="240">
        <v>5.7</v>
      </c>
      <c r="K224" s="27" t="s">
        <v>11</v>
      </c>
      <c r="L224" s="242"/>
      <c r="M224" s="241">
        <v>820</v>
      </c>
      <c r="N224" s="240">
        <v>5.6</v>
      </c>
      <c r="O224" s="27" t="s">
        <v>11</v>
      </c>
      <c r="P224" s="242"/>
      <c r="Q224" s="241">
        <v>1652</v>
      </c>
      <c r="R224" s="240">
        <v>11.3</v>
      </c>
      <c r="S224" s="27" t="s">
        <v>11</v>
      </c>
    </row>
    <row r="225" spans="1:19" ht="14.25" customHeight="1" x14ac:dyDescent="0.2">
      <c r="A225" s="228" t="s">
        <v>561</v>
      </c>
      <c r="B225" s="228" t="s">
        <v>903</v>
      </c>
      <c r="C225" s="244" t="s">
        <v>214</v>
      </c>
      <c r="D225" s="244"/>
      <c r="E225" s="243">
        <v>124</v>
      </c>
      <c r="F225" s="241"/>
      <c r="G225" s="241">
        <v>801</v>
      </c>
      <c r="H225" s="241">
        <v>429</v>
      </c>
      <c r="I225" s="241">
        <v>1230</v>
      </c>
      <c r="J225" s="240">
        <v>9.9</v>
      </c>
      <c r="K225" s="27" t="s">
        <v>11</v>
      </c>
      <c r="L225" s="242"/>
      <c r="M225" s="241">
        <v>65</v>
      </c>
      <c r="N225" s="240">
        <v>0.5</v>
      </c>
      <c r="O225" s="27" t="s">
        <v>11</v>
      </c>
      <c r="P225" s="242"/>
      <c r="Q225" s="241">
        <v>1295</v>
      </c>
      <c r="R225" s="240">
        <v>10.4</v>
      </c>
      <c r="S225" s="27" t="s">
        <v>11</v>
      </c>
    </row>
    <row r="226" spans="1:19" ht="14.25" customHeight="1" x14ac:dyDescent="0.2">
      <c r="A226" s="228" t="s">
        <v>562</v>
      </c>
      <c r="B226" s="228" t="s">
        <v>904</v>
      </c>
      <c r="C226" s="244" t="s">
        <v>215</v>
      </c>
      <c r="D226" s="244"/>
      <c r="E226" s="243">
        <v>117</v>
      </c>
      <c r="F226" s="241"/>
      <c r="G226" s="241">
        <v>279</v>
      </c>
      <c r="H226" s="241">
        <v>663</v>
      </c>
      <c r="I226" s="241">
        <v>942</v>
      </c>
      <c r="J226" s="240">
        <v>8.1</v>
      </c>
      <c r="K226" s="27" t="s">
        <v>11</v>
      </c>
      <c r="L226" s="242"/>
      <c r="M226" s="241">
        <v>5</v>
      </c>
      <c r="N226" s="240" t="s">
        <v>1035</v>
      </c>
      <c r="O226" s="27" t="s">
        <v>11</v>
      </c>
      <c r="P226" s="242"/>
      <c r="Q226" s="241">
        <v>947</v>
      </c>
      <c r="R226" s="240">
        <v>8.1</v>
      </c>
      <c r="S226" s="27" t="s">
        <v>11</v>
      </c>
    </row>
    <row r="227" spans="1:19" ht="14.25" customHeight="1" x14ac:dyDescent="0.2">
      <c r="A227" s="228" t="s">
        <v>563</v>
      </c>
      <c r="B227" s="228" t="s">
        <v>905</v>
      </c>
      <c r="C227" s="244" t="s">
        <v>216</v>
      </c>
      <c r="D227" s="244"/>
      <c r="E227" s="243">
        <v>97</v>
      </c>
      <c r="F227" s="241"/>
      <c r="G227" s="241">
        <v>732</v>
      </c>
      <c r="H227" s="241">
        <v>650</v>
      </c>
      <c r="I227" s="241">
        <v>1382</v>
      </c>
      <c r="J227" s="240">
        <v>14.2</v>
      </c>
      <c r="K227" s="27" t="s">
        <v>11</v>
      </c>
      <c r="L227" s="242"/>
      <c r="M227" s="241">
        <v>45</v>
      </c>
      <c r="N227" s="240">
        <v>0.5</v>
      </c>
      <c r="O227" s="27" t="s">
        <v>11</v>
      </c>
      <c r="P227" s="242"/>
      <c r="Q227" s="241">
        <v>1427</v>
      </c>
      <c r="R227" s="240">
        <v>14.7</v>
      </c>
      <c r="S227" s="27" t="s">
        <v>11</v>
      </c>
    </row>
    <row r="228" spans="1:19" ht="14.25" customHeight="1" x14ac:dyDescent="0.2">
      <c r="A228" s="228" t="s">
        <v>564</v>
      </c>
      <c r="B228" s="228" t="s">
        <v>906</v>
      </c>
      <c r="C228" s="244" t="s">
        <v>217</v>
      </c>
      <c r="D228" s="244"/>
      <c r="E228" s="243">
        <v>90</v>
      </c>
      <c r="F228" s="241"/>
      <c r="G228" s="241">
        <v>246</v>
      </c>
      <c r="H228" s="241">
        <v>359</v>
      </c>
      <c r="I228" s="241">
        <v>605</v>
      </c>
      <c r="J228" s="240">
        <v>6.7</v>
      </c>
      <c r="K228" s="27" t="s">
        <v>11</v>
      </c>
      <c r="L228" s="242"/>
      <c r="M228" s="241">
        <v>241</v>
      </c>
      <c r="N228" s="240">
        <v>2.7</v>
      </c>
      <c r="O228" s="27" t="s">
        <v>11</v>
      </c>
      <c r="P228" s="242"/>
      <c r="Q228" s="241">
        <v>846</v>
      </c>
      <c r="R228" s="240">
        <v>9.4</v>
      </c>
      <c r="S228" s="27" t="s">
        <v>11</v>
      </c>
    </row>
    <row r="229" spans="1:19" ht="14.25" customHeight="1" x14ac:dyDescent="0.2">
      <c r="A229" s="228" t="s">
        <v>565</v>
      </c>
      <c r="B229" s="228" t="s">
        <v>907</v>
      </c>
      <c r="C229" s="244" t="s">
        <v>218</v>
      </c>
      <c r="D229" s="244"/>
      <c r="E229" s="243">
        <v>76</v>
      </c>
      <c r="F229" s="241"/>
      <c r="G229" s="241">
        <v>143</v>
      </c>
      <c r="H229" s="241">
        <v>316</v>
      </c>
      <c r="I229" s="241">
        <v>459</v>
      </c>
      <c r="J229" s="240">
        <v>6</v>
      </c>
      <c r="K229" s="27" t="s">
        <v>11</v>
      </c>
      <c r="L229" s="242"/>
      <c r="M229" s="241">
        <v>3</v>
      </c>
      <c r="N229" s="240" t="s">
        <v>1035</v>
      </c>
      <c r="O229" s="27" t="s">
        <v>11</v>
      </c>
      <c r="P229" s="242"/>
      <c r="Q229" s="241">
        <v>462</v>
      </c>
      <c r="R229" s="240">
        <v>6.1</v>
      </c>
      <c r="S229" s="27" t="s">
        <v>11</v>
      </c>
    </row>
    <row r="230" spans="1:19" ht="14.25" customHeight="1" x14ac:dyDescent="0.2">
      <c r="A230" s="228" t="s">
        <v>566</v>
      </c>
      <c r="B230" s="228" t="s">
        <v>908</v>
      </c>
      <c r="C230" s="244" t="s">
        <v>219</v>
      </c>
      <c r="D230" s="244"/>
      <c r="E230" s="243">
        <v>98</v>
      </c>
      <c r="F230" s="241"/>
      <c r="G230" s="241">
        <v>227</v>
      </c>
      <c r="H230" s="241">
        <v>327</v>
      </c>
      <c r="I230" s="241">
        <v>554</v>
      </c>
      <c r="J230" s="240">
        <v>5.7</v>
      </c>
      <c r="K230" s="27" t="s">
        <v>11</v>
      </c>
      <c r="L230" s="242"/>
      <c r="M230" s="241">
        <v>22</v>
      </c>
      <c r="N230" s="240">
        <v>0.2</v>
      </c>
      <c r="O230" s="27" t="s">
        <v>11</v>
      </c>
      <c r="P230" s="242"/>
      <c r="Q230" s="241">
        <v>576</v>
      </c>
      <c r="R230" s="240">
        <v>5.9</v>
      </c>
      <c r="S230" s="27" t="s">
        <v>11</v>
      </c>
    </row>
    <row r="231" spans="1:19" ht="14.25" customHeight="1" x14ac:dyDescent="0.2">
      <c r="A231" s="228" t="s">
        <v>567</v>
      </c>
      <c r="B231" s="228" t="s">
        <v>909</v>
      </c>
      <c r="C231" s="244" t="s">
        <v>220</v>
      </c>
      <c r="D231" s="244"/>
      <c r="E231" s="243">
        <v>86</v>
      </c>
      <c r="F231" s="241"/>
      <c r="G231" s="241">
        <v>861</v>
      </c>
      <c r="H231" s="241">
        <v>256</v>
      </c>
      <c r="I231" s="241">
        <v>1117</v>
      </c>
      <c r="J231" s="240">
        <v>13</v>
      </c>
      <c r="K231" s="27" t="s">
        <v>11</v>
      </c>
      <c r="L231" s="242"/>
      <c r="M231" s="241">
        <v>73</v>
      </c>
      <c r="N231" s="240">
        <v>0.8</v>
      </c>
      <c r="O231" s="27" t="s">
        <v>11</v>
      </c>
      <c r="P231" s="242"/>
      <c r="Q231" s="241">
        <v>1190</v>
      </c>
      <c r="R231" s="240">
        <v>13.8</v>
      </c>
      <c r="S231" s="27" t="s">
        <v>11</v>
      </c>
    </row>
    <row r="232" spans="1:19" ht="14.25" customHeight="1" x14ac:dyDescent="0.2">
      <c r="A232" s="228" t="s">
        <v>568</v>
      </c>
      <c r="B232" s="228" t="s">
        <v>910</v>
      </c>
      <c r="C232" s="244" t="s">
        <v>221</v>
      </c>
      <c r="D232" s="244"/>
      <c r="E232" s="243">
        <v>96</v>
      </c>
      <c r="F232" s="241"/>
      <c r="G232" s="241">
        <v>185</v>
      </c>
      <c r="H232" s="241">
        <v>68</v>
      </c>
      <c r="I232" s="241">
        <v>253</v>
      </c>
      <c r="J232" s="240">
        <v>2.6</v>
      </c>
      <c r="K232" s="27" t="s">
        <v>11</v>
      </c>
      <c r="L232" s="242"/>
      <c r="M232" s="241" t="s">
        <v>1035</v>
      </c>
      <c r="N232" s="240" t="s">
        <v>1035</v>
      </c>
      <c r="O232" s="27" t="s">
        <v>11</v>
      </c>
      <c r="P232" s="242"/>
      <c r="Q232" s="241">
        <v>253</v>
      </c>
      <c r="R232" s="240">
        <v>2.6</v>
      </c>
      <c r="S232" s="27" t="s">
        <v>11</v>
      </c>
    </row>
    <row r="233" spans="1:19" ht="14.25" customHeight="1" x14ac:dyDescent="0.2">
      <c r="A233" s="228" t="s">
        <v>569</v>
      </c>
      <c r="B233" s="228" t="s">
        <v>911</v>
      </c>
      <c r="C233" s="244" t="s">
        <v>222</v>
      </c>
      <c r="D233" s="244"/>
      <c r="E233" s="243">
        <v>102</v>
      </c>
      <c r="F233" s="241"/>
      <c r="G233" s="241">
        <v>525</v>
      </c>
      <c r="H233" s="241" t="s">
        <v>1035</v>
      </c>
      <c r="I233" s="241">
        <v>525</v>
      </c>
      <c r="J233" s="240">
        <v>5.0999999999999996</v>
      </c>
      <c r="K233" s="27" t="s">
        <v>11</v>
      </c>
      <c r="L233" s="242"/>
      <c r="M233" s="241">
        <v>737</v>
      </c>
      <c r="N233" s="240">
        <v>7.2</v>
      </c>
      <c r="O233" s="27" t="s">
        <v>11</v>
      </c>
      <c r="P233" s="242"/>
      <c r="Q233" s="241">
        <v>1262</v>
      </c>
      <c r="R233" s="240">
        <v>12.4</v>
      </c>
      <c r="S233" s="27" t="s">
        <v>11</v>
      </c>
    </row>
    <row r="234" spans="1:19" ht="14.25" customHeight="1" x14ac:dyDescent="0.2">
      <c r="A234" s="228" t="s">
        <v>570</v>
      </c>
      <c r="B234" s="228" t="s">
        <v>912</v>
      </c>
      <c r="C234" s="244" t="s">
        <v>223</v>
      </c>
      <c r="D234" s="244"/>
      <c r="E234" s="243">
        <v>92</v>
      </c>
      <c r="F234" s="241"/>
      <c r="G234" s="241">
        <v>200</v>
      </c>
      <c r="H234" s="241">
        <v>249</v>
      </c>
      <c r="I234" s="241">
        <v>449</v>
      </c>
      <c r="J234" s="240">
        <v>4.9000000000000004</v>
      </c>
      <c r="K234" s="27" t="s">
        <v>11</v>
      </c>
      <c r="L234" s="242"/>
      <c r="M234" s="241" t="s">
        <v>1035</v>
      </c>
      <c r="N234" s="240" t="s">
        <v>1035</v>
      </c>
      <c r="O234" s="27" t="s">
        <v>11</v>
      </c>
      <c r="P234" s="242"/>
      <c r="Q234" s="241">
        <v>449</v>
      </c>
      <c r="R234" s="240">
        <v>4.9000000000000004</v>
      </c>
      <c r="S234" s="27" t="s">
        <v>11</v>
      </c>
    </row>
    <row r="235" spans="1:19" ht="14.25" customHeight="1" x14ac:dyDescent="0.2">
      <c r="A235" s="228" t="s">
        <v>571</v>
      </c>
      <c r="B235" s="228" t="s">
        <v>913</v>
      </c>
      <c r="C235" s="244" t="s">
        <v>224</v>
      </c>
      <c r="D235" s="244"/>
      <c r="E235" s="243">
        <v>87</v>
      </c>
      <c r="F235" s="241"/>
      <c r="G235" s="241">
        <v>128</v>
      </c>
      <c r="H235" s="241">
        <v>663</v>
      </c>
      <c r="I235" s="241">
        <v>791</v>
      </c>
      <c r="J235" s="240">
        <v>9.1</v>
      </c>
      <c r="K235" s="27" t="s">
        <v>11</v>
      </c>
      <c r="L235" s="242"/>
      <c r="M235" s="241">
        <v>44</v>
      </c>
      <c r="N235" s="240">
        <v>0.5</v>
      </c>
      <c r="O235" s="27" t="s">
        <v>11</v>
      </c>
      <c r="P235" s="242"/>
      <c r="Q235" s="241">
        <v>835</v>
      </c>
      <c r="R235" s="240">
        <v>9.6</v>
      </c>
      <c r="S235" s="27" t="s">
        <v>11</v>
      </c>
    </row>
    <row r="236" spans="1:19" ht="14.25" customHeight="1" x14ac:dyDescent="0.2">
      <c r="A236" s="228" t="s">
        <v>572</v>
      </c>
      <c r="B236" s="228" t="s">
        <v>914</v>
      </c>
      <c r="C236" s="244" t="s">
        <v>225</v>
      </c>
      <c r="D236" s="244"/>
      <c r="E236" s="243">
        <v>85</v>
      </c>
      <c r="F236" s="241"/>
      <c r="G236" s="241">
        <v>120</v>
      </c>
      <c r="H236" s="241">
        <v>349</v>
      </c>
      <c r="I236" s="241">
        <v>469</v>
      </c>
      <c r="J236" s="240">
        <v>5.5</v>
      </c>
      <c r="K236" s="27" t="s">
        <v>11</v>
      </c>
      <c r="L236" s="242"/>
      <c r="M236" s="241">
        <v>10</v>
      </c>
      <c r="N236" s="240">
        <v>0.1</v>
      </c>
      <c r="O236" s="27" t="s">
        <v>11</v>
      </c>
      <c r="P236" s="242"/>
      <c r="Q236" s="241">
        <v>479</v>
      </c>
      <c r="R236" s="240">
        <v>5.6</v>
      </c>
      <c r="S236" s="27" t="s">
        <v>11</v>
      </c>
    </row>
    <row r="237" spans="1:19" ht="14.25" customHeight="1" x14ac:dyDescent="0.2">
      <c r="A237" s="228" t="s">
        <v>573</v>
      </c>
      <c r="B237" s="228" t="s">
        <v>915</v>
      </c>
      <c r="C237" s="244" t="s">
        <v>226</v>
      </c>
      <c r="D237" s="244"/>
      <c r="E237" s="243">
        <v>68</v>
      </c>
      <c r="F237" s="241"/>
      <c r="G237" s="241">
        <v>141</v>
      </c>
      <c r="H237" s="241" t="s">
        <v>1035</v>
      </c>
      <c r="I237" s="241">
        <v>141</v>
      </c>
      <c r="J237" s="240">
        <v>2.1</v>
      </c>
      <c r="K237" s="27" t="s">
        <v>11</v>
      </c>
      <c r="L237" s="242"/>
      <c r="M237" s="241">
        <v>150</v>
      </c>
      <c r="N237" s="240">
        <v>2.2000000000000002</v>
      </c>
      <c r="O237" s="27" t="s">
        <v>11</v>
      </c>
      <c r="P237" s="242"/>
      <c r="Q237" s="241">
        <v>291</v>
      </c>
      <c r="R237" s="240">
        <v>4.3</v>
      </c>
      <c r="S237" s="27" t="s">
        <v>11</v>
      </c>
    </row>
    <row r="238" spans="1:19" ht="14.25" customHeight="1" x14ac:dyDescent="0.2">
      <c r="A238" s="228" t="s">
        <v>574</v>
      </c>
      <c r="B238" s="228" t="s">
        <v>916</v>
      </c>
      <c r="C238" s="244" t="s">
        <v>227</v>
      </c>
      <c r="D238" s="244"/>
      <c r="E238" s="243">
        <v>126</v>
      </c>
      <c r="F238" s="241"/>
      <c r="G238" s="241">
        <v>203</v>
      </c>
      <c r="H238" s="241">
        <v>676</v>
      </c>
      <c r="I238" s="241">
        <v>879</v>
      </c>
      <c r="J238" s="240">
        <v>7</v>
      </c>
      <c r="K238" s="27" t="s">
        <v>11</v>
      </c>
      <c r="L238" s="242"/>
      <c r="M238" s="241" t="s">
        <v>1035</v>
      </c>
      <c r="N238" s="240" t="s">
        <v>1035</v>
      </c>
      <c r="O238" s="27" t="s">
        <v>11</v>
      </c>
      <c r="P238" s="242"/>
      <c r="Q238" s="241">
        <v>879</v>
      </c>
      <c r="R238" s="240">
        <v>7</v>
      </c>
      <c r="S238" s="27" t="s">
        <v>11</v>
      </c>
    </row>
    <row r="239" spans="1:19" ht="14.25" customHeight="1" x14ac:dyDescent="0.2">
      <c r="A239" s="228" t="s">
        <v>575</v>
      </c>
      <c r="B239" s="228" t="s">
        <v>917</v>
      </c>
      <c r="C239" s="244" t="s">
        <v>228</v>
      </c>
      <c r="D239" s="244"/>
      <c r="E239" s="243">
        <v>115</v>
      </c>
      <c r="F239" s="241"/>
      <c r="G239" s="241">
        <v>216</v>
      </c>
      <c r="H239" s="241">
        <v>1032</v>
      </c>
      <c r="I239" s="241">
        <v>1248</v>
      </c>
      <c r="J239" s="240">
        <v>10.9</v>
      </c>
      <c r="K239" s="27" t="s">
        <v>11</v>
      </c>
      <c r="L239" s="242"/>
      <c r="M239" s="241">
        <v>220</v>
      </c>
      <c r="N239" s="240">
        <v>1.9</v>
      </c>
      <c r="O239" s="27" t="s">
        <v>11</v>
      </c>
      <c r="P239" s="242"/>
      <c r="Q239" s="241">
        <v>1468</v>
      </c>
      <c r="R239" s="240">
        <v>12.8</v>
      </c>
      <c r="S239" s="27" t="s">
        <v>11</v>
      </c>
    </row>
    <row r="240" spans="1:19" ht="14.25" customHeight="1" x14ac:dyDescent="0.2">
      <c r="A240" s="228" t="s">
        <v>576</v>
      </c>
      <c r="B240" s="228" t="s">
        <v>918</v>
      </c>
      <c r="C240" s="244" t="s">
        <v>229</v>
      </c>
      <c r="D240" s="244"/>
      <c r="E240" s="243">
        <v>87</v>
      </c>
      <c r="F240" s="241"/>
      <c r="G240" s="241">
        <v>119</v>
      </c>
      <c r="H240" s="241">
        <v>431</v>
      </c>
      <c r="I240" s="241">
        <v>550</v>
      </c>
      <c r="J240" s="240">
        <v>6.3</v>
      </c>
      <c r="K240" s="27" t="s">
        <v>11</v>
      </c>
      <c r="L240" s="242"/>
      <c r="M240" s="241">
        <v>15</v>
      </c>
      <c r="N240" s="240">
        <v>0.2</v>
      </c>
      <c r="O240" s="27" t="s">
        <v>11</v>
      </c>
      <c r="P240" s="242"/>
      <c r="Q240" s="241">
        <v>565</v>
      </c>
      <c r="R240" s="240">
        <v>6.5</v>
      </c>
      <c r="S240" s="27" t="s">
        <v>11</v>
      </c>
    </row>
    <row r="241" spans="1:19" ht="14.25" customHeight="1" x14ac:dyDescent="0.2">
      <c r="A241" s="228" t="s">
        <v>577</v>
      </c>
      <c r="B241" s="228" t="s">
        <v>919</v>
      </c>
      <c r="C241" s="244" t="s">
        <v>230</v>
      </c>
      <c r="D241" s="244"/>
      <c r="E241" s="243">
        <v>92</v>
      </c>
      <c r="F241" s="241"/>
      <c r="G241" s="241">
        <v>538</v>
      </c>
      <c r="H241" s="241" t="s">
        <v>1035</v>
      </c>
      <c r="I241" s="241">
        <v>538</v>
      </c>
      <c r="J241" s="240">
        <v>5.8</v>
      </c>
      <c r="K241" s="27">
        <v>3</v>
      </c>
      <c r="L241" s="242"/>
      <c r="M241" s="241">
        <v>562</v>
      </c>
      <c r="N241" s="240">
        <v>6.1</v>
      </c>
      <c r="O241" s="27">
        <v>3</v>
      </c>
      <c r="P241" s="242"/>
      <c r="Q241" s="241">
        <v>1100</v>
      </c>
      <c r="R241" s="240">
        <v>12</v>
      </c>
      <c r="S241" s="27">
        <v>3</v>
      </c>
    </row>
    <row r="242" spans="1:19" ht="14.25" customHeight="1" x14ac:dyDescent="0.2">
      <c r="A242" s="228" t="s">
        <v>578</v>
      </c>
      <c r="B242" s="228" t="s">
        <v>920</v>
      </c>
      <c r="C242" s="244" t="s">
        <v>231</v>
      </c>
      <c r="D242" s="244"/>
      <c r="E242" s="243">
        <v>101</v>
      </c>
      <c r="F242" s="241"/>
      <c r="G242" s="241">
        <v>107</v>
      </c>
      <c r="H242" s="241">
        <v>354</v>
      </c>
      <c r="I242" s="241">
        <v>461</v>
      </c>
      <c r="J242" s="240">
        <v>4.5999999999999996</v>
      </c>
      <c r="K242" s="27" t="s">
        <v>11</v>
      </c>
      <c r="L242" s="242"/>
      <c r="M242" s="241">
        <v>11</v>
      </c>
      <c r="N242" s="240">
        <v>0.1</v>
      </c>
      <c r="O242" s="27" t="s">
        <v>11</v>
      </c>
      <c r="P242" s="242"/>
      <c r="Q242" s="241">
        <v>472</v>
      </c>
      <c r="R242" s="240">
        <v>4.7</v>
      </c>
      <c r="S242" s="27" t="s">
        <v>11</v>
      </c>
    </row>
    <row r="243" spans="1:19" ht="14.25" customHeight="1" x14ac:dyDescent="0.2">
      <c r="A243" s="228" t="s">
        <v>579</v>
      </c>
      <c r="B243" s="228" t="s">
        <v>921</v>
      </c>
      <c r="C243" s="244" t="s">
        <v>232</v>
      </c>
      <c r="D243" s="244"/>
      <c r="E243" s="243">
        <v>83</v>
      </c>
      <c r="F243" s="241"/>
      <c r="G243" s="241">
        <v>143</v>
      </c>
      <c r="H243" s="241">
        <v>72</v>
      </c>
      <c r="I243" s="241">
        <v>215</v>
      </c>
      <c r="J243" s="240">
        <v>2.6</v>
      </c>
      <c r="K243" s="27" t="s">
        <v>11</v>
      </c>
      <c r="L243" s="242"/>
      <c r="M243" s="241" t="s">
        <v>1035</v>
      </c>
      <c r="N243" s="240" t="s">
        <v>1035</v>
      </c>
      <c r="O243" s="27" t="s">
        <v>11</v>
      </c>
      <c r="P243" s="242"/>
      <c r="Q243" s="241">
        <v>215</v>
      </c>
      <c r="R243" s="240">
        <v>2.6</v>
      </c>
      <c r="S243" s="27" t="s">
        <v>11</v>
      </c>
    </row>
    <row r="244" spans="1:19" ht="14.25" customHeight="1" x14ac:dyDescent="0.2">
      <c r="A244" s="228" t="s">
        <v>580</v>
      </c>
      <c r="B244" s="228" t="s">
        <v>922</v>
      </c>
      <c r="C244" s="244" t="s">
        <v>233</v>
      </c>
      <c r="D244" s="244"/>
      <c r="E244" s="243">
        <v>124</v>
      </c>
      <c r="F244" s="241"/>
      <c r="G244" s="241">
        <v>1309</v>
      </c>
      <c r="H244" s="241">
        <v>930</v>
      </c>
      <c r="I244" s="241">
        <v>2239</v>
      </c>
      <c r="J244" s="240">
        <v>18.100000000000001</v>
      </c>
      <c r="K244" s="27" t="s">
        <v>11</v>
      </c>
      <c r="L244" s="242"/>
      <c r="M244" s="241">
        <v>174</v>
      </c>
      <c r="N244" s="240">
        <v>1.4</v>
      </c>
      <c r="O244" s="27" t="s">
        <v>11</v>
      </c>
      <c r="P244" s="242"/>
      <c r="Q244" s="241">
        <v>2413</v>
      </c>
      <c r="R244" s="240">
        <v>19.5</v>
      </c>
      <c r="S244" s="27" t="s">
        <v>11</v>
      </c>
    </row>
    <row r="245" spans="1:19" ht="14.25" customHeight="1" x14ac:dyDescent="0.2">
      <c r="A245" s="228" t="s">
        <v>581</v>
      </c>
      <c r="B245" s="228" t="s">
        <v>923</v>
      </c>
      <c r="C245" s="244" t="s">
        <v>234</v>
      </c>
      <c r="D245" s="244"/>
      <c r="E245" s="243">
        <v>82</v>
      </c>
      <c r="F245" s="241"/>
      <c r="G245" s="241">
        <v>133</v>
      </c>
      <c r="H245" s="241">
        <v>229</v>
      </c>
      <c r="I245" s="241">
        <v>362</v>
      </c>
      <c r="J245" s="240">
        <v>4.4000000000000004</v>
      </c>
      <c r="K245" s="27" t="s">
        <v>11</v>
      </c>
      <c r="L245" s="242"/>
      <c r="M245" s="241">
        <v>23</v>
      </c>
      <c r="N245" s="240">
        <v>0.3</v>
      </c>
      <c r="O245" s="27" t="s">
        <v>11</v>
      </c>
      <c r="P245" s="242"/>
      <c r="Q245" s="241">
        <v>385</v>
      </c>
      <c r="R245" s="240">
        <v>4.7</v>
      </c>
      <c r="S245" s="27" t="s">
        <v>11</v>
      </c>
    </row>
    <row r="246" spans="1:19" ht="14.25" customHeight="1" x14ac:dyDescent="0.2">
      <c r="A246" s="228" t="s">
        <v>582</v>
      </c>
      <c r="B246" s="228" t="s">
        <v>924</v>
      </c>
      <c r="C246" s="244" t="s">
        <v>235</v>
      </c>
      <c r="D246" s="244"/>
      <c r="E246" s="243">
        <v>93</v>
      </c>
      <c r="F246" s="241"/>
      <c r="G246" s="241">
        <v>196</v>
      </c>
      <c r="H246" s="241">
        <v>660</v>
      </c>
      <c r="I246" s="241">
        <v>856</v>
      </c>
      <c r="J246" s="240">
        <v>9.1999999999999993</v>
      </c>
      <c r="K246" s="27" t="s">
        <v>11</v>
      </c>
      <c r="L246" s="242"/>
      <c r="M246" s="241" t="s">
        <v>1035</v>
      </c>
      <c r="N246" s="240" t="s">
        <v>1035</v>
      </c>
      <c r="O246" s="27" t="s">
        <v>11</v>
      </c>
      <c r="P246" s="242"/>
      <c r="Q246" s="241">
        <v>856</v>
      </c>
      <c r="R246" s="240">
        <v>9.1999999999999993</v>
      </c>
      <c r="S246" s="27" t="s">
        <v>11</v>
      </c>
    </row>
    <row r="247" spans="1:19" ht="14.25" customHeight="1" x14ac:dyDescent="0.2">
      <c r="A247" s="228" t="s">
        <v>583</v>
      </c>
      <c r="B247" s="228" t="s">
        <v>925</v>
      </c>
      <c r="C247" s="244" t="s">
        <v>236</v>
      </c>
      <c r="D247" s="244"/>
      <c r="E247" s="243">
        <v>91</v>
      </c>
      <c r="F247" s="241"/>
      <c r="G247" s="241">
        <v>306</v>
      </c>
      <c r="H247" s="241">
        <v>724</v>
      </c>
      <c r="I247" s="241">
        <v>1030</v>
      </c>
      <c r="J247" s="240">
        <v>11.3</v>
      </c>
      <c r="K247" s="27" t="s">
        <v>11</v>
      </c>
      <c r="L247" s="242"/>
      <c r="M247" s="241">
        <v>55</v>
      </c>
      <c r="N247" s="240">
        <v>0.6</v>
      </c>
      <c r="O247" s="27" t="s">
        <v>11</v>
      </c>
      <c r="P247" s="242"/>
      <c r="Q247" s="241">
        <v>1085</v>
      </c>
      <c r="R247" s="240">
        <v>11.9</v>
      </c>
      <c r="S247" s="27" t="s">
        <v>11</v>
      </c>
    </row>
    <row r="248" spans="1:19" ht="14.25" customHeight="1" x14ac:dyDescent="0.2">
      <c r="A248" s="228" t="s">
        <v>584</v>
      </c>
      <c r="B248" s="228" t="s">
        <v>926</v>
      </c>
      <c r="C248" s="244" t="s">
        <v>237</v>
      </c>
      <c r="D248" s="244"/>
      <c r="E248" s="243">
        <v>126</v>
      </c>
      <c r="F248" s="241"/>
      <c r="G248" s="241">
        <v>1564</v>
      </c>
      <c r="H248" s="241" t="s">
        <v>1035</v>
      </c>
      <c r="I248" s="241">
        <v>1564</v>
      </c>
      <c r="J248" s="240">
        <v>12.4</v>
      </c>
      <c r="K248" s="27" t="s">
        <v>11</v>
      </c>
      <c r="L248" s="242"/>
      <c r="M248" s="241">
        <v>105</v>
      </c>
      <c r="N248" s="240">
        <v>0.8</v>
      </c>
      <c r="O248" s="27" t="s">
        <v>11</v>
      </c>
      <c r="P248" s="242"/>
      <c r="Q248" s="241">
        <v>1669</v>
      </c>
      <c r="R248" s="240">
        <v>13.2</v>
      </c>
      <c r="S248" s="27" t="s">
        <v>11</v>
      </c>
    </row>
    <row r="249" spans="1:19" ht="14.25" customHeight="1" x14ac:dyDescent="0.2">
      <c r="A249" s="228" t="s">
        <v>585</v>
      </c>
      <c r="B249" s="228" t="s">
        <v>927</v>
      </c>
      <c r="C249" s="244" t="s">
        <v>238</v>
      </c>
      <c r="D249" s="244"/>
      <c r="E249" s="243">
        <v>120</v>
      </c>
      <c r="F249" s="241"/>
      <c r="G249" s="241">
        <v>97</v>
      </c>
      <c r="H249" s="241">
        <v>121</v>
      </c>
      <c r="I249" s="241">
        <v>218</v>
      </c>
      <c r="J249" s="240">
        <v>1.8</v>
      </c>
      <c r="K249" s="27">
        <v>3</v>
      </c>
      <c r="L249" s="242"/>
      <c r="M249" s="241">
        <v>14</v>
      </c>
      <c r="N249" s="240">
        <v>0.1</v>
      </c>
      <c r="O249" s="27">
        <v>3</v>
      </c>
      <c r="P249" s="242"/>
      <c r="Q249" s="241">
        <v>232</v>
      </c>
      <c r="R249" s="240">
        <v>1.9</v>
      </c>
      <c r="S249" s="27">
        <v>3</v>
      </c>
    </row>
    <row r="250" spans="1:19" ht="14.25" customHeight="1" x14ac:dyDescent="0.2">
      <c r="A250" s="228" t="s">
        <v>11</v>
      </c>
      <c r="C250" s="244"/>
      <c r="D250" s="244"/>
      <c r="E250" s="243" t="s">
        <v>11</v>
      </c>
      <c r="F250" s="241"/>
      <c r="G250" s="241"/>
      <c r="H250" s="241"/>
      <c r="I250" s="241"/>
      <c r="J250" s="240"/>
      <c r="K250" s="27"/>
      <c r="L250" s="242"/>
      <c r="M250" s="241"/>
      <c r="N250" s="240"/>
      <c r="O250" s="27"/>
      <c r="P250" s="242"/>
      <c r="Q250" s="241"/>
      <c r="R250" s="240"/>
      <c r="S250" s="27"/>
    </row>
    <row r="251" spans="1:19" s="24" customFormat="1" ht="14.25" customHeight="1" x14ac:dyDescent="0.25">
      <c r="A251" s="251" t="s">
        <v>586</v>
      </c>
      <c r="B251" s="228" t="s">
        <v>928</v>
      </c>
      <c r="C251" s="250" t="s">
        <v>239</v>
      </c>
      <c r="D251" s="250"/>
      <c r="E251" s="249">
        <v>3480</v>
      </c>
      <c r="F251" s="248"/>
      <c r="G251" s="246">
        <v>12300</v>
      </c>
      <c r="H251" s="246">
        <v>13900</v>
      </c>
      <c r="I251" s="246">
        <v>26200</v>
      </c>
      <c r="J251" s="245">
        <v>7.5</v>
      </c>
      <c r="K251" s="25"/>
      <c r="L251" s="247"/>
      <c r="M251" s="246">
        <v>3300</v>
      </c>
      <c r="N251" s="245">
        <v>0.9</v>
      </c>
      <c r="O251" s="25"/>
      <c r="P251" s="247"/>
      <c r="Q251" s="246">
        <v>29400</v>
      </c>
      <c r="R251" s="245">
        <v>8.4</v>
      </c>
      <c r="S251" s="25"/>
    </row>
    <row r="252" spans="1:19" ht="14.25" customHeight="1" x14ac:dyDescent="0.2">
      <c r="A252" s="228" t="s">
        <v>11</v>
      </c>
      <c r="C252" s="244"/>
      <c r="D252" s="244"/>
      <c r="E252" s="243" t="s">
        <v>11</v>
      </c>
      <c r="F252" s="241"/>
      <c r="G252" s="241"/>
      <c r="H252" s="241"/>
      <c r="I252" s="241"/>
      <c r="J252" s="240"/>
      <c r="K252" s="27"/>
      <c r="L252" s="242"/>
      <c r="M252" s="241"/>
      <c r="N252" s="240"/>
      <c r="O252" s="27"/>
      <c r="P252" s="242"/>
      <c r="Q252" s="241"/>
      <c r="R252" s="240"/>
      <c r="S252" s="27"/>
    </row>
    <row r="253" spans="1:19" ht="14.25" customHeight="1" x14ac:dyDescent="0.2">
      <c r="A253" s="228" t="s">
        <v>587</v>
      </c>
      <c r="B253" s="228" t="s">
        <v>929</v>
      </c>
      <c r="C253" s="244" t="s">
        <v>240</v>
      </c>
      <c r="D253" s="244"/>
      <c r="E253" s="243">
        <v>27</v>
      </c>
      <c r="F253" s="241"/>
      <c r="G253" s="241">
        <v>42</v>
      </c>
      <c r="H253" s="241">
        <v>89</v>
      </c>
      <c r="I253" s="241">
        <v>131</v>
      </c>
      <c r="J253" s="240">
        <v>4.9000000000000004</v>
      </c>
      <c r="K253" s="27" t="s">
        <v>11</v>
      </c>
      <c r="L253" s="242"/>
      <c r="M253" s="241">
        <v>1</v>
      </c>
      <c r="N253" s="240" t="s">
        <v>1035</v>
      </c>
      <c r="O253" s="27" t="s">
        <v>11</v>
      </c>
      <c r="P253" s="242"/>
      <c r="Q253" s="241">
        <v>132</v>
      </c>
      <c r="R253" s="240">
        <v>4.9000000000000004</v>
      </c>
      <c r="S253" s="27" t="s">
        <v>11</v>
      </c>
    </row>
    <row r="254" spans="1:19" ht="14.25" customHeight="1" x14ac:dyDescent="0.2">
      <c r="A254" s="228" t="s">
        <v>588</v>
      </c>
      <c r="B254" s="228" t="s">
        <v>930</v>
      </c>
      <c r="C254" s="244" t="s">
        <v>241</v>
      </c>
      <c r="D254" s="244"/>
      <c r="E254" s="243">
        <v>68</v>
      </c>
      <c r="F254" s="241"/>
      <c r="G254" s="241">
        <v>158</v>
      </c>
      <c r="H254" s="241" t="s">
        <v>1035</v>
      </c>
      <c r="I254" s="241">
        <v>158</v>
      </c>
      <c r="J254" s="240">
        <v>2.2999999999999998</v>
      </c>
      <c r="K254" s="27" t="s">
        <v>11</v>
      </c>
      <c r="L254" s="242"/>
      <c r="M254" s="241">
        <v>418</v>
      </c>
      <c r="N254" s="240">
        <v>6.1</v>
      </c>
      <c r="O254" s="27" t="s">
        <v>11</v>
      </c>
      <c r="P254" s="242"/>
      <c r="Q254" s="241">
        <v>576</v>
      </c>
      <c r="R254" s="240">
        <v>8.5</v>
      </c>
      <c r="S254" s="27" t="s">
        <v>11</v>
      </c>
    </row>
    <row r="255" spans="1:19" ht="14.25" customHeight="1" x14ac:dyDescent="0.2">
      <c r="A255" s="228" t="s">
        <v>589</v>
      </c>
      <c r="B255" s="228" t="s">
        <v>931</v>
      </c>
      <c r="C255" s="244" t="s">
        <v>242</v>
      </c>
      <c r="D255" s="244"/>
      <c r="E255" s="243">
        <v>46</v>
      </c>
      <c r="F255" s="241"/>
      <c r="G255" s="241">
        <v>1564</v>
      </c>
      <c r="H255" s="241">
        <v>164</v>
      </c>
      <c r="I255" s="241">
        <v>1728</v>
      </c>
      <c r="J255" s="240">
        <v>37.6</v>
      </c>
      <c r="K255" s="27" t="s">
        <v>11</v>
      </c>
      <c r="L255" s="242"/>
      <c r="M255" s="241">
        <v>1</v>
      </c>
      <c r="N255" s="240" t="s">
        <v>1035</v>
      </c>
      <c r="O255" s="27" t="s">
        <v>11</v>
      </c>
      <c r="P255" s="242"/>
      <c r="Q255" s="241">
        <v>1729</v>
      </c>
      <c r="R255" s="240">
        <v>37.6</v>
      </c>
      <c r="S255" s="27" t="s">
        <v>11</v>
      </c>
    </row>
    <row r="256" spans="1:19" ht="14.25" customHeight="1" x14ac:dyDescent="0.2">
      <c r="A256" s="228" t="s">
        <v>590</v>
      </c>
      <c r="B256" s="228" t="s">
        <v>932</v>
      </c>
      <c r="C256" s="244" t="s">
        <v>243</v>
      </c>
      <c r="D256" s="244"/>
      <c r="E256" s="243">
        <v>69</v>
      </c>
      <c r="F256" s="241"/>
      <c r="G256" s="241">
        <v>343</v>
      </c>
      <c r="H256" s="241">
        <v>7</v>
      </c>
      <c r="I256" s="241">
        <v>350</v>
      </c>
      <c r="J256" s="240">
        <v>5.0999999999999996</v>
      </c>
      <c r="K256" s="27" t="s">
        <v>11</v>
      </c>
      <c r="L256" s="242"/>
      <c r="M256" s="241">
        <v>45</v>
      </c>
      <c r="N256" s="240">
        <v>0.7</v>
      </c>
      <c r="O256" s="27" t="s">
        <v>11</v>
      </c>
      <c r="P256" s="242"/>
      <c r="Q256" s="241">
        <v>395</v>
      </c>
      <c r="R256" s="240">
        <v>5.7</v>
      </c>
      <c r="S256" s="27" t="s">
        <v>11</v>
      </c>
    </row>
    <row r="257" spans="1:19" ht="14.25" customHeight="1" x14ac:dyDescent="0.2">
      <c r="A257" s="228" t="s">
        <v>591</v>
      </c>
      <c r="B257" s="228" t="s">
        <v>933</v>
      </c>
      <c r="C257" s="244" t="s">
        <v>244</v>
      </c>
      <c r="D257" s="244"/>
      <c r="E257" s="243">
        <v>67</v>
      </c>
      <c r="F257" s="241"/>
      <c r="G257" s="241">
        <v>147</v>
      </c>
      <c r="H257" s="241" t="s">
        <v>1035</v>
      </c>
      <c r="I257" s="241">
        <v>147</v>
      </c>
      <c r="J257" s="240">
        <v>2.2000000000000002</v>
      </c>
      <c r="K257" s="27" t="s">
        <v>11</v>
      </c>
      <c r="L257" s="242"/>
      <c r="M257" s="241">
        <v>328</v>
      </c>
      <c r="N257" s="240">
        <v>4.9000000000000004</v>
      </c>
      <c r="O257" s="27" t="s">
        <v>11</v>
      </c>
      <c r="P257" s="242"/>
      <c r="Q257" s="241">
        <v>475</v>
      </c>
      <c r="R257" s="240">
        <v>7.1</v>
      </c>
      <c r="S257" s="27" t="s">
        <v>11</v>
      </c>
    </row>
    <row r="258" spans="1:19" ht="14.25" customHeight="1" x14ac:dyDescent="0.2">
      <c r="A258" s="228" t="s">
        <v>592</v>
      </c>
      <c r="B258" s="228" t="s">
        <v>934</v>
      </c>
      <c r="C258" s="244" t="s">
        <v>245</v>
      </c>
      <c r="D258" s="244"/>
      <c r="E258" s="243">
        <v>47</v>
      </c>
      <c r="F258" s="241"/>
      <c r="G258" s="241">
        <v>57</v>
      </c>
      <c r="H258" s="241">
        <v>154</v>
      </c>
      <c r="I258" s="241">
        <v>211</v>
      </c>
      <c r="J258" s="240">
        <v>4.5</v>
      </c>
      <c r="K258" s="27" t="s">
        <v>11</v>
      </c>
      <c r="L258" s="242"/>
      <c r="M258" s="241">
        <v>72</v>
      </c>
      <c r="N258" s="240">
        <v>1.5</v>
      </c>
      <c r="O258" s="27" t="s">
        <v>11</v>
      </c>
      <c r="P258" s="242"/>
      <c r="Q258" s="241">
        <v>283</v>
      </c>
      <c r="R258" s="240">
        <v>6</v>
      </c>
      <c r="S258" s="27" t="s">
        <v>11</v>
      </c>
    </row>
    <row r="259" spans="1:19" ht="14.25" customHeight="1" x14ac:dyDescent="0.2">
      <c r="A259" s="228" t="s">
        <v>593</v>
      </c>
      <c r="B259" s="228" t="s">
        <v>935</v>
      </c>
      <c r="C259" s="244" t="s">
        <v>246</v>
      </c>
      <c r="D259" s="244"/>
      <c r="E259" s="243">
        <v>115</v>
      </c>
      <c r="F259" s="241"/>
      <c r="G259" s="241">
        <v>594</v>
      </c>
      <c r="H259" s="241">
        <v>1695</v>
      </c>
      <c r="I259" s="241">
        <v>2289</v>
      </c>
      <c r="J259" s="240">
        <v>19.899999999999999</v>
      </c>
      <c r="K259" s="27" t="s">
        <v>11</v>
      </c>
      <c r="L259" s="242"/>
      <c r="M259" s="241">
        <v>163</v>
      </c>
      <c r="N259" s="240">
        <v>1.4</v>
      </c>
      <c r="O259" s="27" t="s">
        <v>11</v>
      </c>
      <c r="P259" s="242"/>
      <c r="Q259" s="241">
        <v>2452</v>
      </c>
      <c r="R259" s="240">
        <v>21.3</v>
      </c>
      <c r="S259" s="27" t="s">
        <v>11</v>
      </c>
    </row>
    <row r="260" spans="1:19" ht="14.25" customHeight="1" x14ac:dyDescent="0.2">
      <c r="A260" s="228" t="s">
        <v>594</v>
      </c>
      <c r="B260" s="228" t="s">
        <v>936</v>
      </c>
      <c r="C260" s="244" t="s">
        <v>247</v>
      </c>
      <c r="D260" s="244"/>
      <c r="E260" s="243">
        <v>61</v>
      </c>
      <c r="F260" s="241"/>
      <c r="G260" s="241">
        <v>484</v>
      </c>
      <c r="H260" s="241">
        <v>288</v>
      </c>
      <c r="I260" s="241">
        <v>772</v>
      </c>
      <c r="J260" s="240">
        <v>12.7</v>
      </c>
      <c r="K260" s="27" t="s">
        <v>11</v>
      </c>
      <c r="L260" s="242"/>
      <c r="M260" s="241">
        <v>72</v>
      </c>
      <c r="N260" s="240">
        <v>1.2</v>
      </c>
      <c r="O260" s="27" t="s">
        <v>11</v>
      </c>
      <c r="P260" s="242"/>
      <c r="Q260" s="241">
        <v>844</v>
      </c>
      <c r="R260" s="240">
        <v>13.8</v>
      </c>
      <c r="S260" s="27" t="s">
        <v>11</v>
      </c>
    </row>
    <row r="261" spans="1:19" ht="14.25" customHeight="1" x14ac:dyDescent="0.2">
      <c r="A261" s="228" t="s">
        <v>595</v>
      </c>
      <c r="B261" s="228" t="s">
        <v>937</v>
      </c>
      <c r="C261" s="244" t="s">
        <v>248</v>
      </c>
      <c r="D261" s="244"/>
      <c r="E261" s="243">
        <v>57</v>
      </c>
      <c r="F261" s="241"/>
      <c r="G261" s="241">
        <v>120</v>
      </c>
      <c r="H261" s="241">
        <v>233</v>
      </c>
      <c r="I261" s="241">
        <v>353</v>
      </c>
      <c r="J261" s="240">
        <v>6.2</v>
      </c>
      <c r="K261" s="27" t="s">
        <v>11</v>
      </c>
      <c r="L261" s="242"/>
      <c r="M261" s="241">
        <v>5</v>
      </c>
      <c r="N261" s="240">
        <v>0.1</v>
      </c>
      <c r="O261" s="27" t="s">
        <v>11</v>
      </c>
      <c r="P261" s="242"/>
      <c r="Q261" s="241">
        <v>358</v>
      </c>
      <c r="R261" s="240">
        <v>6.3</v>
      </c>
      <c r="S261" s="27" t="s">
        <v>11</v>
      </c>
    </row>
    <row r="262" spans="1:19" ht="14.25" customHeight="1" x14ac:dyDescent="0.2">
      <c r="A262" s="228" t="s">
        <v>596</v>
      </c>
      <c r="B262" s="228" t="s">
        <v>938</v>
      </c>
      <c r="C262" s="244" t="s">
        <v>249</v>
      </c>
      <c r="D262" s="244"/>
      <c r="E262" s="243">
        <v>49</v>
      </c>
      <c r="F262" s="241"/>
      <c r="G262" s="241">
        <v>81</v>
      </c>
      <c r="H262" s="241">
        <v>182</v>
      </c>
      <c r="I262" s="241">
        <v>263</v>
      </c>
      <c r="J262" s="240">
        <v>5.4</v>
      </c>
      <c r="K262" s="27" t="s">
        <v>11</v>
      </c>
      <c r="L262" s="242"/>
      <c r="M262" s="241">
        <v>2</v>
      </c>
      <c r="N262" s="240" t="s">
        <v>1035</v>
      </c>
      <c r="O262" s="27" t="s">
        <v>11</v>
      </c>
      <c r="P262" s="242"/>
      <c r="Q262" s="241">
        <v>265</v>
      </c>
      <c r="R262" s="240">
        <v>5.4</v>
      </c>
      <c r="S262" s="27" t="s">
        <v>11</v>
      </c>
    </row>
    <row r="263" spans="1:19" ht="14.25" customHeight="1" x14ac:dyDescent="0.2">
      <c r="A263" s="228" t="s">
        <v>597</v>
      </c>
      <c r="B263" s="228" t="s">
        <v>939</v>
      </c>
      <c r="C263" s="244" t="s">
        <v>250</v>
      </c>
      <c r="D263" s="244"/>
      <c r="E263" s="243">
        <v>36</v>
      </c>
      <c r="F263" s="241"/>
      <c r="G263" s="241">
        <v>45</v>
      </c>
      <c r="H263" s="241">
        <v>106</v>
      </c>
      <c r="I263" s="241">
        <v>151</v>
      </c>
      <c r="J263" s="240">
        <v>4.2</v>
      </c>
      <c r="K263" s="27" t="s">
        <v>11</v>
      </c>
      <c r="L263" s="242"/>
      <c r="M263" s="241" t="s">
        <v>1035</v>
      </c>
      <c r="N263" s="240" t="s">
        <v>1035</v>
      </c>
      <c r="O263" s="27" t="s">
        <v>11</v>
      </c>
      <c r="P263" s="242"/>
      <c r="Q263" s="241">
        <v>151</v>
      </c>
      <c r="R263" s="240">
        <v>4.2</v>
      </c>
      <c r="S263" s="27" t="s">
        <v>11</v>
      </c>
    </row>
    <row r="264" spans="1:19" ht="14.25" customHeight="1" x14ac:dyDescent="0.2">
      <c r="A264" s="228" t="s">
        <v>598</v>
      </c>
      <c r="B264" s="228" t="s">
        <v>940</v>
      </c>
      <c r="C264" s="244" t="s">
        <v>251</v>
      </c>
      <c r="D264" s="244"/>
      <c r="E264" s="243">
        <v>43</v>
      </c>
      <c r="F264" s="241"/>
      <c r="G264" s="241">
        <v>171</v>
      </c>
      <c r="H264" s="241">
        <v>127</v>
      </c>
      <c r="I264" s="241">
        <v>298</v>
      </c>
      <c r="J264" s="240">
        <v>6.9</v>
      </c>
      <c r="K264" s="27" t="s">
        <v>11</v>
      </c>
      <c r="L264" s="242"/>
      <c r="M264" s="241">
        <v>12</v>
      </c>
      <c r="N264" s="240">
        <v>0.3</v>
      </c>
      <c r="O264" s="27" t="s">
        <v>11</v>
      </c>
      <c r="P264" s="242"/>
      <c r="Q264" s="241">
        <v>310</v>
      </c>
      <c r="R264" s="240">
        <v>7.2</v>
      </c>
      <c r="S264" s="27" t="s">
        <v>11</v>
      </c>
    </row>
    <row r="265" spans="1:19" ht="14.25" customHeight="1" x14ac:dyDescent="0.2">
      <c r="A265" s="228" t="s">
        <v>599</v>
      </c>
      <c r="B265" s="228" t="s">
        <v>941</v>
      </c>
      <c r="C265" s="244" t="s">
        <v>252</v>
      </c>
      <c r="D265" s="244"/>
      <c r="E265" s="243">
        <v>39</v>
      </c>
      <c r="F265" s="241"/>
      <c r="G265" s="241">
        <v>49</v>
      </c>
      <c r="H265" s="241">
        <v>26</v>
      </c>
      <c r="I265" s="241">
        <v>75</v>
      </c>
      <c r="J265" s="240">
        <v>1.9</v>
      </c>
      <c r="K265" s="27" t="s">
        <v>11</v>
      </c>
      <c r="L265" s="242"/>
      <c r="M265" s="241">
        <v>51</v>
      </c>
      <c r="N265" s="240">
        <v>1.3</v>
      </c>
      <c r="O265" s="27" t="s">
        <v>11</v>
      </c>
      <c r="P265" s="242"/>
      <c r="Q265" s="241">
        <v>126</v>
      </c>
      <c r="R265" s="240">
        <v>3.2</v>
      </c>
      <c r="S265" s="27" t="s">
        <v>11</v>
      </c>
    </row>
    <row r="266" spans="1:19" ht="14.25" customHeight="1" x14ac:dyDescent="0.2">
      <c r="A266" s="228" t="s">
        <v>600</v>
      </c>
      <c r="B266" s="228" t="s">
        <v>942</v>
      </c>
      <c r="C266" s="244" t="s">
        <v>253</v>
      </c>
      <c r="D266" s="244"/>
      <c r="E266" s="243">
        <v>46</v>
      </c>
      <c r="F266" s="241"/>
      <c r="G266" s="241">
        <v>31</v>
      </c>
      <c r="H266" s="241">
        <v>220</v>
      </c>
      <c r="I266" s="241">
        <v>251</v>
      </c>
      <c r="J266" s="240">
        <v>5.5</v>
      </c>
      <c r="K266" s="27" t="s">
        <v>11</v>
      </c>
      <c r="L266" s="242"/>
      <c r="M266" s="241" t="s">
        <v>1035</v>
      </c>
      <c r="N266" s="240" t="s">
        <v>1035</v>
      </c>
      <c r="O266" s="27" t="s">
        <v>11</v>
      </c>
      <c r="P266" s="242"/>
      <c r="Q266" s="241">
        <v>251</v>
      </c>
      <c r="R266" s="240">
        <v>5.5</v>
      </c>
      <c r="S266" s="27" t="s">
        <v>11</v>
      </c>
    </row>
    <row r="267" spans="1:19" ht="14.25" customHeight="1" x14ac:dyDescent="0.2">
      <c r="A267" s="228" t="s">
        <v>601</v>
      </c>
      <c r="B267" s="228" t="s">
        <v>943</v>
      </c>
      <c r="C267" s="244" t="s">
        <v>254</v>
      </c>
      <c r="D267" s="244"/>
      <c r="E267" s="243">
        <v>45</v>
      </c>
      <c r="F267" s="241"/>
      <c r="G267" s="241">
        <v>76</v>
      </c>
      <c r="H267" s="241">
        <v>205</v>
      </c>
      <c r="I267" s="241">
        <v>281</v>
      </c>
      <c r="J267" s="240">
        <v>6.2</v>
      </c>
      <c r="K267" s="27" t="s">
        <v>11</v>
      </c>
      <c r="L267" s="242"/>
      <c r="M267" s="241">
        <v>51</v>
      </c>
      <c r="N267" s="240">
        <v>1.1000000000000001</v>
      </c>
      <c r="O267" s="27" t="s">
        <v>11</v>
      </c>
      <c r="P267" s="242"/>
      <c r="Q267" s="241">
        <v>332</v>
      </c>
      <c r="R267" s="240">
        <v>7.4</v>
      </c>
      <c r="S267" s="27" t="s">
        <v>11</v>
      </c>
    </row>
    <row r="268" spans="1:19" ht="14.25" customHeight="1" x14ac:dyDescent="0.2">
      <c r="A268" s="228" t="s">
        <v>602</v>
      </c>
      <c r="B268" s="228" t="s">
        <v>944</v>
      </c>
      <c r="C268" s="244" t="s">
        <v>255</v>
      </c>
      <c r="D268" s="244"/>
      <c r="E268" s="243">
        <v>44</v>
      </c>
      <c r="F268" s="241"/>
      <c r="G268" s="241">
        <v>108</v>
      </c>
      <c r="H268" s="241">
        <v>147</v>
      </c>
      <c r="I268" s="241">
        <v>255</v>
      </c>
      <c r="J268" s="240">
        <v>5.8</v>
      </c>
      <c r="K268" s="27" t="s">
        <v>11</v>
      </c>
      <c r="L268" s="242"/>
      <c r="M268" s="241">
        <v>130</v>
      </c>
      <c r="N268" s="240">
        <v>3</v>
      </c>
      <c r="O268" s="27" t="s">
        <v>11</v>
      </c>
      <c r="P268" s="242"/>
      <c r="Q268" s="241">
        <v>385</v>
      </c>
      <c r="R268" s="240">
        <v>8.8000000000000007</v>
      </c>
      <c r="S268" s="27" t="s">
        <v>11</v>
      </c>
    </row>
    <row r="269" spans="1:19" ht="14.25" customHeight="1" x14ac:dyDescent="0.2">
      <c r="A269" s="228" t="s">
        <v>603</v>
      </c>
      <c r="B269" s="228" t="s">
        <v>945</v>
      </c>
      <c r="C269" s="244" t="s">
        <v>256</v>
      </c>
      <c r="D269" s="244"/>
      <c r="E269" s="243">
        <v>50</v>
      </c>
      <c r="F269" s="241"/>
      <c r="G269" s="241">
        <v>4</v>
      </c>
      <c r="H269" s="241">
        <v>92</v>
      </c>
      <c r="I269" s="241">
        <v>96</v>
      </c>
      <c r="J269" s="240">
        <v>1.9</v>
      </c>
      <c r="K269" s="27" t="s">
        <v>11</v>
      </c>
      <c r="L269" s="242"/>
      <c r="M269" s="241">
        <v>7</v>
      </c>
      <c r="N269" s="240">
        <v>0.1</v>
      </c>
      <c r="O269" s="27" t="s">
        <v>11</v>
      </c>
      <c r="P269" s="242"/>
      <c r="Q269" s="241">
        <v>103</v>
      </c>
      <c r="R269" s="240">
        <v>2.1</v>
      </c>
      <c r="S269" s="27" t="s">
        <v>11</v>
      </c>
    </row>
    <row r="270" spans="1:19" ht="14.25" customHeight="1" x14ac:dyDescent="0.2">
      <c r="A270" s="228" t="s">
        <v>604</v>
      </c>
      <c r="B270" s="228" t="s">
        <v>946</v>
      </c>
      <c r="C270" s="244" t="s">
        <v>257</v>
      </c>
      <c r="D270" s="244"/>
      <c r="E270" s="243">
        <v>54</v>
      </c>
      <c r="F270" s="241"/>
      <c r="G270" s="241">
        <v>83</v>
      </c>
      <c r="H270" s="241">
        <v>132</v>
      </c>
      <c r="I270" s="241">
        <v>215</v>
      </c>
      <c r="J270" s="240">
        <v>4</v>
      </c>
      <c r="K270" s="27" t="s">
        <v>11</v>
      </c>
      <c r="L270" s="242"/>
      <c r="M270" s="241">
        <v>1</v>
      </c>
      <c r="N270" s="240" t="s">
        <v>1035</v>
      </c>
      <c r="O270" s="27" t="s">
        <v>11</v>
      </c>
      <c r="P270" s="242"/>
      <c r="Q270" s="241">
        <v>216</v>
      </c>
      <c r="R270" s="240">
        <v>4</v>
      </c>
      <c r="S270" s="27" t="s">
        <v>11</v>
      </c>
    </row>
    <row r="271" spans="1:19" ht="14.25" customHeight="1" x14ac:dyDescent="0.2">
      <c r="A271" s="228" t="s">
        <v>605</v>
      </c>
      <c r="B271" s="228" t="s">
        <v>947</v>
      </c>
      <c r="C271" s="244" t="s">
        <v>258</v>
      </c>
      <c r="D271" s="244"/>
      <c r="E271" s="243">
        <v>29</v>
      </c>
      <c r="F271" s="241"/>
      <c r="G271" s="241">
        <v>86</v>
      </c>
      <c r="H271" s="241">
        <v>62</v>
      </c>
      <c r="I271" s="241">
        <v>148</v>
      </c>
      <c r="J271" s="240">
        <v>5.0999999999999996</v>
      </c>
      <c r="K271" s="27" t="s">
        <v>11</v>
      </c>
      <c r="L271" s="242"/>
      <c r="M271" s="241">
        <v>40</v>
      </c>
      <c r="N271" s="240">
        <v>1.4</v>
      </c>
      <c r="O271" s="27" t="s">
        <v>11</v>
      </c>
      <c r="P271" s="242"/>
      <c r="Q271" s="241">
        <v>188</v>
      </c>
      <c r="R271" s="240">
        <v>6.5</v>
      </c>
      <c r="S271" s="27" t="s">
        <v>11</v>
      </c>
    </row>
    <row r="272" spans="1:19" ht="14.25" customHeight="1" x14ac:dyDescent="0.2">
      <c r="A272" s="228" t="s">
        <v>606</v>
      </c>
      <c r="B272" s="228" t="s">
        <v>948</v>
      </c>
      <c r="C272" s="244" t="s">
        <v>259</v>
      </c>
      <c r="D272" s="244"/>
      <c r="E272" s="243">
        <v>46</v>
      </c>
      <c r="F272" s="241"/>
      <c r="G272" s="241">
        <v>26</v>
      </c>
      <c r="H272" s="241">
        <v>154</v>
      </c>
      <c r="I272" s="241">
        <v>180</v>
      </c>
      <c r="J272" s="240">
        <v>3.9</v>
      </c>
      <c r="K272" s="27" t="s">
        <v>11</v>
      </c>
      <c r="L272" s="242"/>
      <c r="M272" s="241" t="s">
        <v>1035</v>
      </c>
      <c r="N272" s="240" t="s">
        <v>1035</v>
      </c>
      <c r="O272" s="27" t="s">
        <v>11</v>
      </c>
      <c r="P272" s="242"/>
      <c r="Q272" s="241">
        <v>180</v>
      </c>
      <c r="R272" s="240">
        <v>3.9</v>
      </c>
      <c r="S272" s="27" t="s">
        <v>11</v>
      </c>
    </row>
    <row r="273" spans="1:19" ht="14.25" customHeight="1" x14ac:dyDescent="0.2">
      <c r="A273" s="228" t="s">
        <v>607</v>
      </c>
      <c r="B273" s="228" t="s">
        <v>949</v>
      </c>
      <c r="C273" s="244" t="s">
        <v>260</v>
      </c>
      <c r="D273" s="244"/>
      <c r="E273" s="243">
        <v>34</v>
      </c>
      <c r="F273" s="241"/>
      <c r="G273" s="241">
        <v>142</v>
      </c>
      <c r="H273" s="241">
        <v>350</v>
      </c>
      <c r="I273" s="241">
        <v>492</v>
      </c>
      <c r="J273" s="240">
        <v>14.5</v>
      </c>
      <c r="K273" s="27" t="s">
        <v>11</v>
      </c>
      <c r="L273" s="242"/>
      <c r="M273" s="241" t="s">
        <v>1035</v>
      </c>
      <c r="N273" s="240" t="s">
        <v>1035</v>
      </c>
      <c r="O273" s="27" t="s">
        <v>11</v>
      </c>
      <c r="P273" s="242"/>
      <c r="Q273" s="241">
        <v>492</v>
      </c>
      <c r="R273" s="240">
        <v>14.5</v>
      </c>
      <c r="S273" s="27" t="s">
        <v>11</v>
      </c>
    </row>
    <row r="274" spans="1:19" ht="14.25" customHeight="1" x14ac:dyDescent="0.2">
      <c r="A274" s="228" t="s">
        <v>608</v>
      </c>
      <c r="B274" s="228" t="s">
        <v>950</v>
      </c>
      <c r="C274" s="244" t="s">
        <v>261</v>
      </c>
      <c r="D274" s="244"/>
      <c r="E274" s="243">
        <v>40</v>
      </c>
      <c r="F274" s="241"/>
      <c r="G274" s="241">
        <v>176</v>
      </c>
      <c r="H274" s="241">
        <v>226</v>
      </c>
      <c r="I274" s="241">
        <v>402</v>
      </c>
      <c r="J274" s="240">
        <v>10.1</v>
      </c>
      <c r="K274" s="27" t="s">
        <v>11</v>
      </c>
      <c r="L274" s="242"/>
      <c r="M274" s="241" t="s">
        <v>1035</v>
      </c>
      <c r="N274" s="240" t="s">
        <v>1035</v>
      </c>
      <c r="O274" s="27" t="s">
        <v>11</v>
      </c>
      <c r="P274" s="242"/>
      <c r="Q274" s="241">
        <v>402</v>
      </c>
      <c r="R274" s="240">
        <v>10.1</v>
      </c>
      <c r="S274" s="27" t="s">
        <v>11</v>
      </c>
    </row>
    <row r="275" spans="1:19" ht="14.25" customHeight="1" x14ac:dyDescent="0.2">
      <c r="A275" s="228" t="s">
        <v>609</v>
      </c>
      <c r="B275" s="228" t="s">
        <v>951</v>
      </c>
      <c r="C275" s="244" t="s">
        <v>262</v>
      </c>
      <c r="D275" s="244"/>
      <c r="E275" s="243">
        <v>54</v>
      </c>
      <c r="F275" s="241"/>
      <c r="G275" s="241">
        <v>253</v>
      </c>
      <c r="H275" s="241">
        <v>339</v>
      </c>
      <c r="I275" s="241">
        <v>592</v>
      </c>
      <c r="J275" s="240">
        <v>11</v>
      </c>
      <c r="K275" s="27" t="s">
        <v>11</v>
      </c>
      <c r="L275" s="242"/>
      <c r="M275" s="241" t="s">
        <v>1035</v>
      </c>
      <c r="N275" s="240" t="s">
        <v>1035</v>
      </c>
      <c r="O275" s="27" t="s">
        <v>11</v>
      </c>
      <c r="P275" s="242"/>
      <c r="Q275" s="241">
        <v>592</v>
      </c>
      <c r="R275" s="240">
        <v>11</v>
      </c>
      <c r="S275" s="27" t="s">
        <v>11</v>
      </c>
    </row>
    <row r="276" spans="1:19" ht="14.25" customHeight="1" x14ac:dyDescent="0.2">
      <c r="A276" s="228" t="s">
        <v>610</v>
      </c>
      <c r="B276" s="228" t="s">
        <v>952</v>
      </c>
      <c r="C276" s="244" t="s">
        <v>263</v>
      </c>
      <c r="D276" s="244"/>
      <c r="E276" s="243">
        <v>36</v>
      </c>
      <c r="F276" s="241"/>
      <c r="G276" s="241">
        <v>225</v>
      </c>
      <c r="H276" s="241">
        <v>202</v>
      </c>
      <c r="I276" s="241">
        <v>427</v>
      </c>
      <c r="J276" s="240">
        <v>11.9</v>
      </c>
      <c r="K276" s="27" t="s">
        <v>11</v>
      </c>
      <c r="L276" s="242"/>
      <c r="M276" s="241">
        <v>1</v>
      </c>
      <c r="N276" s="240" t="s">
        <v>1035</v>
      </c>
      <c r="O276" s="27" t="s">
        <v>11</v>
      </c>
      <c r="P276" s="242"/>
      <c r="Q276" s="241">
        <v>428</v>
      </c>
      <c r="R276" s="240">
        <v>11.9</v>
      </c>
      <c r="S276" s="27" t="s">
        <v>11</v>
      </c>
    </row>
    <row r="277" spans="1:19" ht="14.25" customHeight="1" x14ac:dyDescent="0.2">
      <c r="A277" s="228" t="s">
        <v>611</v>
      </c>
      <c r="B277" s="228" t="s">
        <v>953</v>
      </c>
      <c r="C277" s="244" t="s">
        <v>264</v>
      </c>
      <c r="D277" s="244"/>
      <c r="E277" s="243">
        <v>39</v>
      </c>
      <c r="F277" s="241"/>
      <c r="G277" s="241">
        <v>1016</v>
      </c>
      <c r="H277" s="241">
        <v>804</v>
      </c>
      <c r="I277" s="241">
        <v>1820</v>
      </c>
      <c r="J277" s="240">
        <v>46.7</v>
      </c>
      <c r="K277" s="27" t="s">
        <v>11</v>
      </c>
      <c r="L277" s="242"/>
      <c r="M277" s="241">
        <v>9</v>
      </c>
      <c r="N277" s="240">
        <v>0.2</v>
      </c>
      <c r="O277" s="27" t="s">
        <v>11</v>
      </c>
      <c r="P277" s="242"/>
      <c r="Q277" s="241">
        <v>1829</v>
      </c>
      <c r="R277" s="240">
        <v>46.9</v>
      </c>
      <c r="S277" s="27" t="s">
        <v>11</v>
      </c>
    </row>
    <row r="278" spans="1:19" ht="14.25" customHeight="1" x14ac:dyDescent="0.2">
      <c r="A278" s="228" t="s">
        <v>612</v>
      </c>
      <c r="B278" s="228" t="s">
        <v>954</v>
      </c>
      <c r="C278" s="244" t="s">
        <v>265</v>
      </c>
      <c r="D278" s="244"/>
      <c r="E278" s="243">
        <v>50</v>
      </c>
      <c r="F278" s="241"/>
      <c r="G278" s="241">
        <v>238</v>
      </c>
      <c r="H278" s="241">
        <v>212</v>
      </c>
      <c r="I278" s="241">
        <v>450</v>
      </c>
      <c r="J278" s="240">
        <v>9</v>
      </c>
      <c r="K278" s="27" t="s">
        <v>11</v>
      </c>
      <c r="L278" s="242"/>
      <c r="M278" s="241">
        <v>59</v>
      </c>
      <c r="N278" s="240">
        <v>1.2</v>
      </c>
      <c r="O278" s="27" t="s">
        <v>11</v>
      </c>
      <c r="P278" s="242"/>
      <c r="Q278" s="241">
        <v>509</v>
      </c>
      <c r="R278" s="240">
        <v>10.199999999999999</v>
      </c>
      <c r="S278" s="27" t="s">
        <v>11</v>
      </c>
    </row>
    <row r="279" spans="1:19" ht="14.25" customHeight="1" x14ac:dyDescent="0.2">
      <c r="A279" s="228" t="s">
        <v>613</v>
      </c>
      <c r="B279" s="228" t="s">
        <v>955</v>
      </c>
      <c r="C279" s="244" t="s">
        <v>266</v>
      </c>
      <c r="D279" s="244"/>
      <c r="E279" s="243">
        <v>54</v>
      </c>
      <c r="F279" s="241"/>
      <c r="G279" s="241">
        <v>82</v>
      </c>
      <c r="H279" s="241">
        <v>107</v>
      </c>
      <c r="I279" s="241">
        <v>189</v>
      </c>
      <c r="J279" s="240">
        <v>3.5</v>
      </c>
      <c r="K279" s="27" t="s">
        <v>11</v>
      </c>
      <c r="L279" s="242"/>
      <c r="M279" s="241">
        <v>56</v>
      </c>
      <c r="N279" s="240">
        <v>1</v>
      </c>
      <c r="O279" s="27" t="s">
        <v>11</v>
      </c>
      <c r="P279" s="242"/>
      <c r="Q279" s="241">
        <v>245</v>
      </c>
      <c r="R279" s="240">
        <v>4.5</v>
      </c>
      <c r="S279" s="27" t="s">
        <v>11</v>
      </c>
    </row>
    <row r="280" spans="1:19" ht="14.25" customHeight="1" x14ac:dyDescent="0.2">
      <c r="A280" s="228" t="s">
        <v>614</v>
      </c>
      <c r="B280" s="228" t="s">
        <v>956</v>
      </c>
      <c r="C280" s="244" t="s">
        <v>267</v>
      </c>
      <c r="D280" s="244"/>
      <c r="E280" s="243">
        <v>62</v>
      </c>
      <c r="F280" s="241"/>
      <c r="G280" s="241">
        <v>131</v>
      </c>
      <c r="H280" s="241">
        <v>345</v>
      </c>
      <c r="I280" s="241">
        <v>476</v>
      </c>
      <c r="J280" s="240">
        <v>7.7</v>
      </c>
      <c r="K280" s="27" t="s">
        <v>11</v>
      </c>
      <c r="L280" s="242"/>
      <c r="M280" s="241">
        <v>68</v>
      </c>
      <c r="N280" s="240">
        <v>1.1000000000000001</v>
      </c>
      <c r="O280" s="27" t="s">
        <v>11</v>
      </c>
      <c r="P280" s="242"/>
      <c r="Q280" s="241">
        <v>544</v>
      </c>
      <c r="R280" s="240">
        <v>8.8000000000000007</v>
      </c>
      <c r="S280" s="27" t="s">
        <v>11</v>
      </c>
    </row>
    <row r="281" spans="1:19" ht="14.25" customHeight="1" x14ac:dyDescent="0.2">
      <c r="A281" s="228" t="s">
        <v>615</v>
      </c>
      <c r="B281" s="228" t="s">
        <v>957</v>
      </c>
      <c r="C281" s="244" t="s">
        <v>268</v>
      </c>
      <c r="D281" s="244"/>
      <c r="E281" s="243">
        <v>42</v>
      </c>
      <c r="F281" s="241"/>
      <c r="G281" s="241">
        <v>226</v>
      </c>
      <c r="H281" s="241">
        <v>164</v>
      </c>
      <c r="I281" s="241">
        <v>390</v>
      </c>
      <c r="J281" s="240">
        <v>9.3000000000000007</v>
      </c>
      <c r="K281" s="27" t="s">
        <v>11</v>
      </c>
      <c r="L281" s="242"/>
      <c r="M281" s="241">
        <v>28</v>
      </c>
      <c r="N281" s="240">
        <v>0.7</v>
      </c>
      <c r="O281" s="27" t="s">
        <v>11</v>
      </c>
      <c r="P281" s="242"/>
      <c r="Q281" s="241">
        <v>418</v>
      </c>
      <c r="R281" s="240">
        <v>10</v>
      </c>
      <c r="S281" s="27" t="s">
        <v>11</v>
      </c>
    </row>
    <row r="282" spans="1:19" ht="14.25" customHeight="1" x14ac:dyDescent="0.2">
      <c r="A282" s="228" t="s">
        <v>616</v>
      </c>
      <c r="B282" s="228" t="s">
        <v>958</v>
      </c>
      <c r="C282" s="244" t="s">
        <v>269</v>
      </c>
      <c r="D282" s="244"/>
      <c r="E282" s="243">
        <v>61</v>
      </c>
      <c r="F282" s="241"/>
      <c r="G282" s="241">
        <v>343</v>
      </c>
      <c r="H282" s="241">
        <v>55</v>
      </c>
      <c r="I282" s="241">
        <v>398</v>
      </c>
      <c r="J282" s="240">
        <v>6.5</v>
      </c>
      <c r="K282" s="27" t="s">
        <v>11</v>
      </c>
      <c r="L282" s="242"/>
      <c r="M282" s="241">
        <v>191</v>
      </c>
      <c r="N282" s="240">
        <v>3.1</v>
      </c>
      <c r="O282" s="27" t="s">
        <v>11</v>
      </c>
      <c r="P282" s="242"/>
      <c r="Q282" s="241">
        <v>589</v>
      </c>
      <c r="R282" s="240">
        <v>9.6999999999999993</v>
      </c>
      <c r="S282" s="27" t="s">
        <v>11</v>
      </c>
    </row>
    <row r="283" spans="1:19" ht="14.25" customHeight="1" x14ac:dyDescent="0.2">
      <c r="A283" s="228" t="s">
        <v>617</v>
      </c>
      <c r="B283" s="228" t="s">
        <v>959</v>
      </c>
      <c r="C283" s="244" t="s">
        <v>270</v>
      </c>
      <c r="D283" s="244"/>
      <c r="E283" s="243">
        <v>104</v>
      </c>
      <c r="F283" s="241"/>
      <c r="G283" s="241">
        <v>401</v>
      </c>
      <c r="H283" s="241">
        <v>213</v>
      </c>
      <c r="I283" s="241">
        <v>614</v>
      </c>
      <c r="J283" s="240">
        <v>5.9</v>
      </c>
      <c r="K283" s="27" t="s">
        <v>11</v>
      </c>
      <c r="L283" s="242"/>
      <c r="M283" s="241">
        <v>17</v>
      </c>
      <c r="N283" s="240">
        <v>0.2</v>
      </c>
      <c r="O283" s="27" t="s">
        <v>11</v>
      </c>
      <c r="P283" s="242"/>
      <c r="Q283" s="241">
        <v>631</v>
      </c>
      <c r="R283" s="240">
        <v>6.1</v>
      </c>
      <c r="S283" s="27" t="s">
        <v>11</v>
      </c>
    </row>
    <row r="284" spans="1:19" ht="14.25" customHeight="1" x14ac:dyDescent="0.2">
      <c r="A284" s="228" t="s">
        <v>618</v>
      </c>
      <c r="B284" s="228" t="s">
        <v>960</v>
      </c>
      <c r="C284" s="244" t="s">
        <v>271</v>
      </c>
      <c r="D284" s="244"/>
      <c r="E284" s="243">
        <v>54</v>
      </c>
      <c r="F284" s="241"/>
      <c r="G284" s="241">
        <v>69</v>
      </c>
      <c r="H284" s="241">
        <v>143</v>
      </c>
      <c r="I284" s="241">
        <v>212</v>
      </c>
      <c r="J284" s="240">
        <v>3.9</v>
      </c>
      <c r="K284" s="27" t="s">
        <v>11</v>
      </c>
      <c r="L284" s="242"/>
      <c r="M284" s="241">
        <v>42</v>
      </c>
      <c r="N284" s="240">
        <v>0.8</v>
      </c>
      <c r="O284" s="27" t="s">
        <v>11</v>
      </c>
      <c r="P284" s="242"/>
      <c r="Q284" s="241">
        <v>254</v>
      </c>
      <c r="R284" s="240">
        <v>4.7</v>
      </c>
      <c r="S284" s="27" t="s">
        <v>11</v>
      </c>
    </row>
    <row r="285" spans="1:19" ht="14.25" customHeight="1" x14ac:dyDescent="0.2">
      <c r="A285" s="228" t="s">
        <v>619</v>
      </c>
      <c r="B285" s="228" t="s">
        <v>961</v>
      </c>
      <c r="C285" s="244" t="s">
        <v>272</v>
      </c>
      <c r="D285" s="244"/>
      <c r="E285" s="243">
        <v>96</v>
      </c>
      <c r="F285" s="241"/>
      <c r="G285" s="241">
        <v>53</v>
      </c>
      <c r="H285" s="241">
        <v>276</v>
      </c>
      <c r="I285" s="241">
        <v>329</v>
      </c>
      <c r="J285" s="240">
        <v>3.4</v>
      </c>
      <c r="K285" s="27" t="s">
        <v>11</v>
      </c>
      <c r="L285" s="242"/>
      <c r="M285" s="241">
        <v>299</v>
      </c>
      <c r="N285" s="240">
        <v>3.1</v>
      </c>
      <c r="O285" s="27" t="s">
        <v>11</v>
      </c>
      <c r="P285" s="242"/>
      <c r="Q285" s="241">
        <v>628</v>
      </c>
      <c r="R285" s="240">
        <v>6.5</v>
      </c>
      <c r="S285" s="27" t="s">
        <v>11</v>
      </c>
    </row>
    <row r="286" spans="1:19" ht="14.25" customHeight="1" x14ac:dyDescent="0.2">
      <c r="A286" s="228" t="s">
        <v>620</v>
      </c>
      <c r="B286" s="228" t="s">
        <v>962</v>
      </c>
      <c r="C286" s="244" t="s">
        <v>273</v>
      </c>
      <c r="D286" s="244"/>
      <c r="E286" s="243">
        <v>35</v>
      </c>
      <c r="F286" s="241"/>
      <c r="G286" s="241">
        <v>3</v>
      </c>
      <c r="H286" s="241">
        <v>92</v>
      </c>
      <c r="I286" s="241">
        <v>95</v>
      </c>
      <c r="J286" s="240">
        <v>2.7</v>
      </c>
      <c r="K286" s="27" t="s">
        <v>11</v>
      </c>
      <c r="L286" s="242"/>
      <c r="M286" s="241">
        <v>28</v>
      </c>
      <c r="N286" s="240">
        <v>0.8</v>
      </c>
      <c r="O286" s="27" t="s">
        <v>11</v>
      </c>
      <c r="P286" s="242"/>
      <c r="Q286" s="241">
        <v>123</v>
      </c>
      <c r="R286" s="240">
        <v>3.5</v>
      </c>
      <c r="S286" s="27" t="s">
        <v>11</v>
      </c>
    </row>
    <row r="287" spans="1:19" ht="14.25" customHeight="1" x14ac:dyDescent="0.2">
      <c r="A287" s="228" t="s">
        <v>621</v>
      </c>
      <c r="B287" s="228" t="s">
        <v>963</v>
      </c>
      <c r="C287" s="244" t="s">
        <v>274</v>
      </c>
      <c r="D287" s="244"/>
      <c r="E287" s="243">
        <v>76</v>
      </c>
      <c r="F287" s="241"/>
      <c r="G287" s="241">
        <v>14</v>
      </c>
      <c r="H287" s="241">
        <v>207</v>
      </c>
      <c r="I287" s="241">
        <v>221</v>
      </c>
      <c r="J287" s="240">
        <v>2.9</v>
      </c>
      <c r="K287" s="27" t="s">
        <v>11</v>
      </c>
      <c r="L287" s="242"/>
      <c r="M287" s="241">
        <v>6</v>
      </c>
      <c r="N287" s="240">
        <v>0.1</v>
      </c>
      <c r="O287" s="27" t="s">
        <v>11</v>
      </c>
      <c r="P287" s="242"/>
      <c r="Q287" s="241">
        <v>227</v>
      </c>
      <c r="R287" s="240">
        <v>3</v>
      </c>
      <c r="S287" s="27" t="s">
        <v>11</v>
      </c>
    </row>
    <row r="288" spans="1:19" ht="14.25" customHeight="1" x14ac:dyDescent="0.2">
      <c r="A288" s="228" t="s">
        <v>622</v>
      </c>
      <c r="B288" s="228" t="s">
        <v>964</v>
      </c>
      <c r="C288" s="244" t="s">
        <v>275</v>
      </c>
      <c r="D288" s="244"/>
      <c r="E288" s="243">
        <v>54</v>
      </c>
      <c r="F288" s="241"/>
      <c r="G288" s="241">
        <v>460</v>
      </c>
      <c r="H288" s="241">
        <v>177</v>
      </c>
      <c r="I288" s="241">
        <v>637</v>
      </c>
      <c r="J288" s="240">
        <v>11.8</v>
      </c>
      <c r="K288" s="27" t="s">
        <v>11</v>
      </c>
      <c r="L288" s="242"/>
      <c r="M288" s="241" t="s">
        <v>1035</v>
      </c>
      <c r="N288" s="240" t="s">
        <v>1035</v>
      </c>
      <c r="O288" s="27" t="s">
        <v>11</v>
      </c>
      <c r="P288" s="242"/>
      <c r="Q288" s="241">
        <v>637</v>
      </c>
      <c r="R288" s="240">
        <v>11.8</v>
      </c>
      <c r="S288" s="27" t="s">
        <v>11</v>
      </c>
    </row>
    <row r="289" spans="1:19" ht="14.25" customHeight="1" x14ac:dyDescent="0.2">
      <c r="A289" s="228" t="s">
        <v>623</v>
      </c>
      <c r="B289" s="228" t="s">
        <v>965</v>
      </c>
      <c r="C289" s="244" t="s">
        <v>276</v>
      </c>
      <c r="D289" s="244"/>
      <c r="E289" s="243">
        <v>83</v>
      </c>
      <c r="F289" s="241"/>
      <c r="G289" s="241">
        <v>182</v>
      </c>
      <c r="H289" s="241">
        <v>146</v>
      </c>
      <c r="I289" s="241">
        <v>328</v>
      </c>
      <c r="J289" s="240">
        <v>4</v>
      </c>
      <c r="K289" s="27" t="s">
        <v>11</v>
      </c>
      <c r="L289" s="242"/>
      <c r="M289" s="241" t="s">
        <v>1035</v>
      </c>
      <c r="N289" s="240" t="s">
        <v>1035</v>
      </c>
      <c r="O289" s="27" t="s">
        <v>11</v>
      </c>
      <c r="P289" s="242"/>
      <c r="Q289" s="241">
        <v>328</v>
      </c>
      <c r="R289" s="240">
        <v>4</v>
      </c>
      <c r="S289" s="27" t="s">
        <v>11</v>
      </c>
    </row>
    <row r="290" spans="1:19" ht="14.25" customHeight="1" x14ac:dyDescent="0.2">
      <c r="A290" s="228" t="s">
        <v>624</v>
      </c>
      <c r="B290" s="228" t="s">
        <v>966</v>
      </c>
      <c r="C290" s="244" t="s">
        <v>277</v>
      </c>
      <c r="D290" s="244"/>
      <c r="E290" s="243">
        <v>60</v>
      </c>
      <c r="F290" s="241"/>
      <c r="G290" s="241">
        <v>80</v>
      </c>
      <c r="H290" s="241">
        <v>373</v>
      </c>
      <c r="I290" s="241">
        <v>453</v>
      </c>
      <c r="J290" s="240">
        <v>7.6</v>
      </c>
      <c r="K290" s="27" t="s">
        <v>11</v>
      </c>
      <c r="L290" s="242"/>
      <c r="M290" s="241">
        <v>31</v>
      </c>
      <c r="N290" s="240">
        <v>0.5</v>
      </c>
      <c r="O290" s="27" t="s">
        <v>11</v>
      </c>
      <c r="P290" s="242"/>
      <c r="Q290" s="241">
        <v>484</v>
      </c>
      <c r="R290" s="240">
        <v>8.1</v>
      </c>
      <c r="S290" s="27" t="s">
        <v>11</v>
      </c>
    </row>
    <row r="291" spans="1:19" ht="14.25" customHeight="1" x14ac:dyDescent="0.2">
      <c r="A291" s="228" t="s">
        <v>625</v>
      </c>
      <c r="B291" s="228" t="s">
        <v>967</v>
      </c>
      <c r="C291" s="244" t="s">
        <v>278</v>
      </c>
      <c r="D291" s="244"/>
      <c r="E291" s="243">
        <v>55</v>
      </c>
      <c r="F291" s="241"/>
      <c r="G291" s="241">
        <v>69</v>
      </c>
      <c r="H291" s="241">
        <v>202</v>
      </c>
      <c r="I291" s="241">
        <v>271</v>
      </c>
      <c r="J291" s="240">
        <v>4.9000000000000004</v>
      </c>
      <c r="K291" s="27" t="s">
        <v>11</v>
      </c>
      <c r="L291" s="242"/>
      <c r="M291" s="241">
        <v>8</v>
      </c>
      <c r="N291" s="240">
        <v>0.1</v>
      </c>
      <c r="O291" s="27" t="s">
        <v>11</v>
      </c>
      <c r="P291" s="242"/>
      <c r="Q291" s="241">
        <v>279</v>
      </c>
      <c r="R291" s="240">
        <v>5.0999999999999996</v>
      </c>
      <c r="S291" s="27" t="s">
        <v>11</v>
      </c>
    </row>
    <row r="292" spans="1:19" ht="14.25" customHeight="1" x14ac:dyDescent="0.2">
      <c r="A292" s="228" t="s">
        <v>626</v>
      </c>
      <c r="B292" s="228" t="s">
        <v>968</v>
      </c>
      <c r="C292" s="244" t="s">
        <v>279</v>
      </c>
      <c r="D292" s="244"/>
      <c r="E292" s="243">
        <v>40</v>
      </c>
      <c r="F292" s="241"/>
      <c r="G292" s="241">
        <v>104</v>
      </c>
      <c r="H292" s="241">
        <v>182</v>
      </c>
      <c r="I292" s="241">
        <v>286</v>
      </c>
      <c r="J292" s="240">
        <v>7.2</v>
      </c>
      <c r="K292" s="27" t="s">
        <v>11</v>
      </c>
      <c r="L292" s="242"/>
      <c r="M292" s="241">
        <v>15</v>
      </c>
      <c r="N292" s="240">
        <v>0.4</v>
      </c>
      <c r="O292" s="27" t="s">
        <v>11</v>
      </c>
      <c r="P292" s="242"/>
      <c r="Q292" s="241">
        <v>301</v>
      </c>
      <c r="R292" s="240">
        <v>7.5</v>
      </c>
      <c r="S292" s="27" t="s">
        <v>11</v>
      </c>
    </row>
    <row r="293" spans="1:19" ht="14.25" customHeight="1" x14ac:dyDescent="0.2">
      <c r="A293" s="228" t="s">
        <v>627</v>
      </c>
      <c r="B293" s="228" t="s">
        <v>969</v>
      </c>
      <c r="C293" s="244" t="s">
        <v>280</v>
      </c>
      <c r="D293" s="244"/>
      <c r="E293" s="243">
        <v>34</v>
      </c>
      <c r="F293" s="241"/>
      <c r="G293" s="241">
        <v>302</v>
      </c>
      <c r="H293" s="241">
        <v>21</v>
      </c>
      <c r="I293" s="241">
        <v>323</v>
      </c>
      <c r="J293" s="240">
        <v>9.5</v>
      </c>
      <c r="K293" s="27" t="s">
        <v>11</v>
      </c>
      <c r="L293" s="242"/>
      <c r="M293" s="241">
        <v>177</v>
      </c>
      <c r="N293" s="240">
        <v>5.2</v>
      </c>
      <c r="O293" s="27" t="s">
        <v>11</v>
      </c>
      <c r="P293" s="242"/>
      <c r="Q293" s="241">
        <v>500</v>
      </c>
      <c r="R293" s="240">
        <v>14.7</v>
      </c>
      <c r="S293" s="27" t="s">
        <v>11</v>
      </c>
    </row>
    <row r="294" spans="1:19" ht="14.25" customHeight="1" x14ac:dyDescent="0.2">
      <c r="A294" s="228" t="s">
        <v>628</v>
      </c>
      <c r="B294" s="228" t="s">
        <v>970</v>
      </c>
      <c r="C294" s="244" t="s">
        <v>281</v>
      </c>
      <c r="D294" s="244"/>
      <c r="E294" s="243">
        <v>36</v>
      </c>
      <c r="F294" s="241"/>
      <c r="G294" s="241">
        <v>177</v>
      </c>
      <c r="H294" s="241">
        <v>356</v>
      </c>
      <c r="I294" s="241">
        <v>533</v>
      </c>
      <c r="J294" s="240">
        <v>14.8</v>
      </c>
      <c r="K294" s="27" t="s">
        <v>11</v>
      </c>
      <c r="L294" s="242"/>
      <c r="M294" s="241">
        <v>8</v>
      </c>
      <c r="N294" s="240">
        <v>0.2</v>
      </c>
      <c r="O294" s="27" t="s">
        <v>11</v>
      </c>
      <c r="P294" s="242"/>
      <c r="Q294" s="241">
        <v>541</v>
      </c>
      <c r="R294" s="240">
        <v>15</v>
      </c>
      <c r="S294" s="27" t="s">
        <v>11</v>
      </c>
    </row>
    <row r="295" spans="1:19" ht="14.25" customHeight="1" x14ac:dyDescent="0.2">
      <c r="A295" s="228" t="s">
        <v>629</v>
      </c>
      <c r="B295" s="228" t="s">
        <v>971</v>
      </c>
      <c r="C295" s="244" t="s">
        <v>282</v>
      </c>
      <c r="D295" s="244"/>
      <c r="E295" s="243">
        <v>46</v>
      </c>
      <c r="F295" s="241"/>
      <c r="G295" s="241">
        <v>107</v>
      </c>
      <c r="H295" s="241">
        <v>117</v>
      </c>
      <c r="I295" s="241">
        <v>224</v>
      </c>
      <c r="J295" s="240">
        <v>4.9000000000000004</v>
      </c>
      <c r="K295" s="27" t="s">
        <v>11</v>
      </c>
      <c r="L295" s="242"/>
      <c r="M295" s="241" t="s">
        <v>1035</v>
      </c>
      <c r="N295" s="240" t="s">
        <v>1035</v>
      </c>
      <c r="O295" s="27" t="s">
        <v>11</v>
      </c>
      <c r="P295" s="242"/>
      <c r="Q295" s="241">
        <v>224</v>
      </c>
      <c r="R295" s="240">
        <v>4.9000000000000004</v>
      </c>
      <c r="S295" s="27" t="s">
        <v>11</v>
      </c>
    </row>
    <row r="296" spans="1:19" ht="14.25" customHeight="1" x14ac:dyDescent="0.2">
      <c r="A296" s="228" t="s">
        <v>630</v>
      </c>
      <c r="B296" s="228" t="s">
        <v>972</v>
      </c>
      <c r="C296" s="244" t="s">
        <v>283</v>
      </c>
      <c r="D296" s="244"/>
      <c r="E296" s="243">
        <v>44</v>
      </c>
      <c r="F296" s="241"/>
      <c r="G296" s="241">
        <v>62</v>
      </c>
      <c r="H296" s="241">
        <v>397</v>
      </c>
      <c r="I296" s="241">
        <v>459</v>
      </c>
      <c r="J296" s="240">
        <v>10.4</v>
      </c>
      <c r="K296" s="27" t="s">
        <v>11</v>
      </c>
      <c r="L296" s="242"/>
      <c r="M296" s="241">
        <v>35</v>
      </c>
      <c r="N296" s="240">
        <v>0.8</v>
      </c>
      <c r="O296" s="27" t="s">
        <v>11</v>
      </c>
      <c r="P296" s="242"/>
      <c r="Q296" s="241">
        <v>494</v>
      </c>
      <c r="R296" s="240">
        <v>11.2</v>
      </c>
      <c r="S296" s="27" t="s">
        <v>11</v>
      </c>
    </row>
    <row r="297" spans="1:19" ht="14.25" customHeight="1" x14ac:dyDescent="0.2">
      <c r="A297" s="228" t="s">
        <v>631</v>
      </c>
      <c r="B297" s="228" t="s">
        <v>973</v>
      </c>
      <c r="C297" s="244" t="s">
        <v>284</v>
      </c>
      <c r="D297" s="244"/>
      <c r="E297" s="243">
        <v>48</v>
      </c>
      <c r="F297" s="241"/>
      <c r="G297" s="241">
        <v>186</v>
      </c>
      <c r="H297" s="241">
        <v>247</v>
      </c>
      <c r="I297" s="241">
        <v>433</v>
      </c>
      <c r="J297" s="240">
        <v>9</v>
      </c>
      <c r="K297" s="27" t="s">
        <v>11</v>
      </c>
      <c r="L297" s="242"/>
      <c r="M297" s="241">
        <v>3</v>
      </c>
      <c r="N297" s="240">
        <v>0.1</v>
      </c>
      <c r="O297" s="27" t="s">
        <v>11</v>
      </c>
      <c r="P297" s="242"/>
      <c r="Q297" s="241">
        <v>436</v>
      </c>
      <c r="R297" s="240">
        <v>9.1</v>
      </c>
      <c r="S297" s="27" t="s">
        <v>11</v>
      </c>
    </row>
    <row r="298" spans="1:19" ht="14.25" customHeight="1" x14ac:dyDescent="0.2">
      <c r="A298" s="228" t="s">
        <v>632</v>
      </c>
      <c r="B298" s="228" t="s">
        <v>974</v>
      </c>
      <c r="C298" s="244" t="s">
        <v>285</v>
      </c>
      <c r="D298" s="244"/>
      <c r="E298" s="243">
        <v>26</v>
      </c>
      <c r="F298" s="241"/>
      <c r="G298" s="241">
        <v>6</v>
      </c>
      <c r="H298" s="241" t="s">
        <v>1035</v>
      </c>
      <c r="I298" s="241">
        <v>6</v>
      </c>
      <c r="J298" s="240">
        <v>0.2</v>
      </c>
      <c r="K298" s="27" t="s">
        <v>11</v>
      </c>
      <c r="L298" s="242"/>
      <c r="M298" s="241">
        <v>9</v>
      </c>
      <c r="N298" s="240">
        <v>0.3</v>
      </c>
      <c r="O298" s="27" t="s">
        <v>11</v>
      </c>
      <c r="P298" s="242"/>
      <c r="Q298" s="241">
        <v>15</v>
      </c>
      <c r="R298" s="240">
        <v>0.6</v>
      </c>
      <c r="S298" s="27" t="s">
        <v>11</v>
      </c>
    </row>
    <row r="299" spans="1:19" ht="14.25" customHeight="1" x14ac:dyDescent="0.2">
      <c r="A299" s="228" t="s">
        <v>633</v>
      </c>
      <c r="B299" s="228" t="s">
        <v>975</v>
      </c>
      <c r="C299" s="244" t="s">
        <v>286</v>
      </c>
      <c r="D299" s="244"/>
      <c r="E299" s="243">
        <v>54</v>
      </c>
      <c r="F299" s="241"/>
      <c r="G299" s="241">
        <v>34</v>
      </c>
      <c r="H299" s="241">
        <v>204</v>
      </c>
      <c r="I299" s="241">
        <v>238</v>
      </c>
      <c r="J299" s="240">
        <v>4.4000000000000004</v>
      </c>
      <c r="K299" s="27" t="s">
        <v>11</v>
      </c>
      <c r="L299" s="242"/>
      <c r="M299" s="241">
        <v>3</v>
      </c>
      <c r="N299" s="240">
        <v>0.1</v>
      </c>
      <c r="O299" s="27" t="s">
        <v>11</v>
      </c>
      <c r="P299" s="242"/>
      <c r="Q299" s="241">
        <v>241</v>
      </c>
      <c r="R299" s="240">
        <v>4.5</v>
      </c>
      <c r="S299" s="27" t="s">
        <v>11</v>
      </c>
    </row>
    <row r="300" spans="1:19" ht="14.25" customHeight="1" x14ac:dyDescent="0.2">
      <c r="A300" s="228" t="s">
        <v>634</v>
      </c>
      <c r="B300" s="228" t="s">
        <v>976</v>
      </c>
      <c r="C300" s="244" t="s">
        <v>287</v>
      </c>
      <c r="D300" s="244"/>
      <c r="E300" s="243">
        <v>98</v>
      </c>
      <c r="F300" s="241"/>
      <c r="G300" s="241">
        <v>847</v>
      </c>
      <c r="H300" s="241">
        <v>674</v>
      </c>
      <c r="I300" s="241">
        <v>1521</v>
      </c>
      <c r="J300" s="240">
        <v>15.5</v>
      </c>
      <c r="K300" s="27" t="s">
        <v>11</v>
      </c>
      <c r="L300" s="242"/>
      <c r="M300" s="241" t="s">
        <v>1035</v>
      </c>
      <c r="N300" s="240" t="s">
        <v>1035</v>
      </c>
      <c r="O300" s="27" t="s">
        <v>11</v>
      </c>
      <c r="P300" s="242"/>
      <c r="Q300" s="241">
        <v>1521</v>
      </c>
      <c r="R300" s="240">
        <v>15.5</v>
      </c>
      <c r="S300" s="27" t="s">
        <v>11</v>
      </c>
    </row>
    <row r="301" spans="1:19" ht="14.25" customHeight="1" x14ac:dyDescent="0.2">
      <c r="A301" s="228" t="s">
        <v>635</v>
      </c>
      <c r="B301" s="228" t="s">
        <v>977</v>
      </c>
      <c r="C301" s="244" t="s">
        <v>288</v>
      </c>
      <c r="D301" s="244"/>
      <c r="E301" s="243">
        <v>39</v>
      </c>
      <c r="F301" s="241"/>
      <c r="G301" s="241">
        <v>111</v>
      </c>
      <c r="H301" s="241">
        <v>212</v>
      </c>
      <c r="I301" s="241">
        <v>323</v>
      </c>
      <c r="J301" s="240">
        <v>8.3000000000000007</v>
      </c>
      <c r="K301" s="27" t="s">
        <v>11</v>
      </c>
      <c r="L301" s="242"/>
      <c r="M301" s="241">
        <v>1</v>
      </c>
      <c r="N301" s="240" t="s">
        <v>1035</v>
      </c>
      <c r="O301" s="27" t="s">
        <v>11</v>
      </c>
      <c r="P301" s="242"/>
      <c r="Q301" s="241">
        <v>324</v>
      </c>
      <c r="R301" s="240">
        <v>8.3000000000000007</v>
      </c>
      <c r="S301" s="27" t="s">
        <v>11</v>
      </c>
    </row>
    <row r="302" spans="1:19" ht="14.25" customHeight="1" x14ac:dyDescent="0.2">
      <c r="A302" s="228" t="s">
        <v>636</v>
      </c>
      <c r="B302" s="228" t="s">
        <v>978</v>
      </c>
      <c r="C302" s="244" t="s">
        <v>289</v>
      </c>
      <c r="D302" s="244"/>
      <c r="E302" s="243">
        <v>33</v>
      </c>
      <c r="F302" s="241"/>
      <c r="G302" s="241">
        <v>15</v>
      </c>
      <c r="H302" s="241">
        <v>48</v>
      </c>
      <c r="I302" s="241">
        <v>63</v>
      </c>
      <c r="J302" s="240">
        <v>1.9</v>
      </c>
      <c r="K302" s="27" t="s">
        <v>11</v>
      </c>
      <c r="L302" s="242"/>
      <c r="M302" s="241">
        <v>4</v>
      </c>
      <c r="N302" s="240">
        <v>0.1</v>
      </c>
      <c r="O302" s="27" t="s">
        <v>11</v>
      </c>
      <c r="P302" s="242"/>
      <c r="Q302" s="241">
        <v>67</v>
      </c>
      <c r="R302" s="240">
        <v>2</v>
      </c>
      <c r="S302" s="27" t="s">
        <v>11</v>
      </c>
    </row>
    <row r="303" spans="1:19" ht="14.25" customHeight="1" x14ac:dyDescent="0.2">
      <c r="A303" s="228" t="s">
        <v>637</v>
      </c>
      <c r="B303" s="228" t="s">
        <v>979</v>
      </c>
      <c r="C303" s="244" t="s">
        <v>290</v>
      </c>
      <c r="D303" s="244"/>
      <c r="E303" s="243">
        <v>53</v>
      </c>
      <c r="F303" s="241"/>
      <c r="G303" s="241">
        <v>58</v>
      </c>
      <c r="H303" s="241">
        <v>194</v>
      </c>
      <c r="I303" s="241">
        <v>252</v>
      </c>
      <c r="J303" s="240">
        <v>4.8</v>
      </c>
      <c r="K303" s="27" t="s">
        <v>11</v>
      </c>
      <c r="L303" s="242"/>
      <c r="M303" s="241">
        <v>2</v>
      </c>
      <c r="N303" s="240" t="s">
        <v>1035</v>
      </c>
      <c r="O303" s="27" t="s">
        <v>11</v>
      </c>
      <c r="P303" s="242"/>
      <c r="Q303" s="241">
        <v>254</v>
      </c>
      <c r="R303" s="240">
        <v>4.8</v>
      </c>
      <c r="S303" s="27" t="s">
        <v>11</v>
      </c>
    </row>
    <row r="304" spans="1:19" ht="14.25" customHeight="1" x14ac:dyDescent="0.2">
      <c r="A304" s="228" t="s">
        <v>638</v>
      </c>
      <c r="B304" s="228" t="s">
        <v>980</v>
      </c>
      <c r="C304" s="244" t="s">
        <v>291</v>
      </c>
      <c r="D304" s="244"/>
      <c r="E304" s="243">
        <v>33</v>
      </c>
      <c r="F304" s="241"/>
      <c r="G304" s="241">
        <v>56</v>
      </c>
      <c r="H304" s="241">
        <v>99</v>
      </c>
      <c r="I304" s="241">
        <v>155</v>
      </c>
      <c r="J304" s="240">
        <v>4.7</v>
      </c>
      <c r="K304" s="27" t="s">
        <v>11</v>
      </c>
      <c r="L304" s="242"/>
      <c r="M304" s="241">
        <v>9</v>
      </c>
      <c r="N304" s="240">
        <v>0.3</v>
      </c>
      <c r="O304" s="27" t="s">
        <v>11</v>
      </c>
      <c r="P304" s="242"/>
      <c r="Q304" s="241">
        <v>164</v>
      </c>
      <c r="R304" s="240">
        <v>5</v>
      </c>
      <c r="S304" s="27" t="s">
        <v>11</v>
      </c>
    </row>
    <row r="305" spans="1:19" ht="14.25" customHeight="1" x14ac:dyDescent="0.2">
      <c r="A305" s="228" t="s">
        <v>639</v>
      </c>
      <c r="B305" s="228" t="s">
        <v>981</v>
      </c>
      <c r="C305" s="244" t="s">
        <v>292</v>
      </c>
      <c r="D305" s="244"/>
      <c r="E305" s="243">
        <v>47</v>
      </c>
      <c r="F305" s="241"/>
      <c r="G305" s="241">
        <v>54</v>
      </c>
      <c r="H305" s="241">
        <v>321</v>
      </c>
      <c r="I305" s="241">
        <v>375</v>
      </c>
      <c r="J305" s="240">
        <v>8</v>
      </c>
      <c r="K305" s="27" t="s">
        <v>11</v>
      </c>
      <c r="L305" s="242"/>
      <c r="M305" s="241" t="s">
        <v>1035</v>
      </c>
      <c r="N305" s="240" t="s">
        <v>1035</v>
      </c>
      <c r="O305" s="27" t="s">
        <v>11</v>
      </c>
      <c r="P305" s="242"/>
      <c r="Q305" s="241">
        <v>375</v>
      </c>
      <c r="R305" s="240">
        <v>8</v>
      </c>
      <c r="S305" s="27" t="s">
        <v>11</v>
      </c>
    </row>
    <row r="306" spans="1:19" ht="14.25" customHeight="1" x14ac:dyDescent="0.2">
      <c r="A306" s="228" t="s">
        <v>640</v>
      </c>
      <c r="B306" s="228" t="s">
        <v>982</v>
      </c>
      <c r="C306" s="244" t="s">
        <v>293</v>
      </c>
      <c r="D306" s="244"/>
      <c r="E306" s="243">
        <v>58</v>
      </c>
      <c r="F306" s="241"/>
      <c r="G306" s="241">
        <v>102</v>
      </c>
      <c r="H306" s="241">
        <v>282</v>
      </c>
      <c r="I306" s="241">
        <v>384</v>
      </c>
      <c r="J306" s="240">
        <v>6.6</v>
      </c>
      <c r="K306" s="27" t="s">
        <v>11</v>
      </c>
      <c r="L306" s="242"/>
      <c r="M306" s="241">
        <v>9</v>
      </c>
      <c r="N306" s="240">
        <v>0.2</v>
      </c>
      <c r="O306" s="27" t="s">
        <v>11</v>
      </c>
      <c r="P306" s="242"/>
      <c r="Q306" s="241">
        <v>393</v>
      </c>
      <c r="R306" s="240">
        <v>6.8</v>
      </c>
      <c r="S306" s="27" t="s">
        <v>11</v>
      </c>
    </row>
    <row r="307" spans="1:19" ht="14.25" customHeight="1" x14ac:dyDescent="0.2">
      <c r="A307" s="228" t="s">
        <v>641</v>
      </c>
      <c r="B307" s="228" t="s">
        <v>983</v>
      </c>
      <c r="C307" s="244" t="s">
        <v>294</v>
      </c>
      <c r="D307" s="244"/>
      <c r="E307" s="243">
        <v>47</v>
      </c>
      <c r="F307" s="241"/>
      <c r="G307" s="241">
        <v>46</v>
      </c>
      <c r="H307" s="241">
        <v>122</v>
      </c>
      <c r="I307" s="241">
        <v>168</v>
      </c>
      <c r="J307" s="240">
        <v>3.6</v>
      </c>
      <c r="K307" s="27" t="s">
        <v>11</v>
      </c>
      <c r="L307" s="242"/>
      <c r="M307" s="241">
        <v>42</v>
      </c>
      <c r="N307" s="240">
        <v>0.9</v>
      </c>
      <c r="O307" s="27" t="s">
        <v>11</v>
      </c>
      <c r="P307" s="242"/>
      <c r="Q307" s="241">
        <v>210</v>
      </c>
      <c r="R307" s="240">
        <v>4.5</v>
      </c>
      <c r="S307" s="27" t="s">
        <v>11</v>
      </c>
    </row>
    <row r="308" spans="1:19" ht="14.25" customHeight="1" x14ac:dyDescent="0.2">
      <c r="A308" s="228" t="s">
        <v>642</v>
      </c>
      <c r="B308" s="228" t="s">
        <v>984</v>
      </c>
      <c r="C308" s="244" t="s">
        <v>295</v>
      </c>
      <c r="D308" s="244"/>
      <c r="E308" s="243">
        <v>45</v>
      </c>
      <c r="F308" s="241"/>
      <c r="G308" s="241">
        <v>208</v>
      </c>
      <c r="H308" s="241">
        <v>172</v>
      </c>
      <c r="I308" s="241">
        <v>380</v>
      </c>
      <c r="J308" s="240">
        <v>8.4</v>
      </c>
      <c r="K308" s="27" t="s">
        <v>11</v>
      </c>
      <c r="L308" s="242"/>
      <c r="M308" s="241">
        <v>1</v>
      </c>
      <c r="N308" s="240" t="s">
        <v>1035</v>
      </c>
      <c r="O308" s="27" t="s">
        <v>11</v>
      </c>
      <c r="P308" s="242"/>
      <c r="Q308" s="241">
        <v>381</v>
      </c>
      <c r="R308" s="240">
        <v>8.5</v>
      </c>
      <c r="S308" s="27" t="s">
        <v>11</v>
      </c>
    </row>
    <row r="309" spans="1:19" ht="14.25" customHeight="1" x14ac:dyDescent="0.2">
      <c r="A309" s="228" t="s">
        <v>643</v>
      </c>
      <c r="B309" s="228" t="s">
        <v>985</v>
      </c>
      <c r="C309" s="244" t="s">
        <v>296</v>
      </c>
      <c r="D309" s="244"/>
      <c r="E309" s="243">
        <v>47</v>
      </c>
      <c r="F309" s="241"/>
      <c r="G309" s="241">
        <v>50</v>
      </c>
      <c r="H309" s="241">
        <v>251</v>
      </c>
      <c r="I309" s="241">
        <v>301</v>
      </c>
      <c r="J309" s="240">
        <v>6.4</v>
      </c>
      <c r="K309" s="27" t="s">
        <v>11</v>
      </c>
      <c r="L309" s="242"/>
      <c r="M309" s="241">
        <v>10</v>
      </c>
      <c r="N309" s="240">
        <v>0.2</v>
      </c>
      <c r="O309" s="27" t="s">
        <v>11</v>
      </c>
      <c r="P309" s="242"/>
      <c r="Q309" s="241">
        <v>311</v>
      </c>
      <c r="R309" s="240">
        <v>6.6</v>
      </c>
      <c r="S309" s="27" t="s">
        <v>11</v>
      </c>
    </row>
    <row r="310" spans="1:19" ht="14.25" customHeight="1" x14ac:dyDescent="0.2">
      <c r="A310" s="228" t="s">
        <v>644</v>
      </c>
      <c r="B310" s="228" t="s">
        <v>986</v>
      </c>
      <c r="C310" s="244" t="s">
        <v>297</v>
      </c>
      <c r="D310" s="244"/>
      <c r="E310" s="243">
        <v>48</v>
      </c>
      <c r="F310" s="241"/>
      <c r="G310" s="241">
        <v>371</v>
      </c>
      <c r="H310" s="241">
        <v>187</v>
      </c>
      <c r="I310" s="241">
        <v>558</v>
      </c>
      <c r="J310" s="240">
        <v>11.6</v>
      </c>
      <c r="K310" s="27" t="s">
        <v>11</v>
      </c>
      <c r="L310" s="242"/>
      <c r="M310" s="241">
        <v>1</v>
      </c>
      <c r="N310" s="240" t="s">
        <v>1035</v>
      </c>
      <c r="O310" s="27" t="s">
        <v>11</v>
      </c>
      <c r="P310" s="242"/>
      <c r="Q310" s="241">
        <v>559</v>
      </c>
      <c r="R310" s="240">
        <v>11.6</v>
      </c>
      <c r="S310" s="27" t="s">
        <v>11</v>
      </c>
    </row>
    <row r="311" spans="1:19" ht="14.25" customHeight="1" x14ac:dyDescent="0.2">
      <c r="A311" s="228" t="s">
        <v>645</v>
      </c>
      <c r="B311" s="228" t="s">
        <v>987</v>
      </c>
      <c r="C311" s="244" t="s">
        <v>298</v>
      </c>
      <c r="D311" s="244"/>
      <c r="E311" s="243">
        <v>61</v>
      </c>
      <c r="F311" s="241"/>
      <c r="G311" s="241">
        <v>324</v>
      </c>
      <c r="H311" s="241">
        <v>294</v>
      </c>
      <c r="I311" s="241">
        <v>618</v>
      </c>
      <c r="J311" s="240">
        <v>10.1</v>
      </c>
      <c r="K311" s="27" t="s">
        <v>11</v>
      </c>
      <c r="L311" s="242"/>
      <c r="M311" s="241">
        <v>40</v>
      </c>
      <c r="N311" s="240">
        <v>0.7</v>
      </c>
      <c r="O311" s="27" t="s">
        <v>11</v>
      </c>
      <c r="P311" s="242"/>
      <c r="Q311" s="241">
        <v>658</v>
      </c>
      <c r="R311" s="240">
        <v>10.8</v>
      </c>
      <c r="S311" s="27" t="s">
        <v>11</v>
      </c>
    </row>
    <row r="312" spans="1:19" ht="14.25" customHeight="1" x14ac:dyDescent="0.2">
      <c r="A312" s="228" t="s">
        <v>646</v>
      </c>
      <c r="B312" s="228" t="s">
        <v>988</v>
      </c>
      <c r="C312" s="244" t="s">
        <v>299</v>
      </c>
      <c r="D312" s="244"/>
      <c r="E312" s="243">
        <v>61</v>
      </c>
      <c r="F312" s="241"/>
      <c r="G312" s="241">
        <v>121</v>
      </c>
      <c r="H312" s="241">
        <v>294</v>
      </c>
      <c r="I312" s="241">
        <v>415</v>
      </c>
      <c r="J312" s="240">
        <v>6.8</v>
      </c>
      <c r="K312" s="27" t="s">
        <v>11</v>
      </c>
      <c r="L312" s="242"/>
      <c r="M312" s="241">
        <v>10</v>
      </c>
      <c r="N312" s="240">
        <v>0.2</v>
      </c>
      <c r="O312" s="27" t="s">
        <v>11</v>
      </c>
      <c r="P312" s="242"/>
      <c r="Q312" s="241">
        <v>425</v>
      </c>
      <c r="R312" s="240">
        <v>7</v>
      </c>
      <c r="S312" s="27" t="s">
        <v>11</v>
      </c>
    </row>
    <row r="313" spans="1:19" ht="14.25" customHeight="1" x14ac:dyDescent="0.2">
      <c r="A313" s="228" t="s">
        <v>647</v>
      </c>
      <c r="B313" s="228" t="s">
        <v>989</v>
      </c>
      <c r="C313" s="244" t="s">
        <v>300</v>
      </c>
      <c r="D313" s="244"/>
      <c r="E313" s="243">
        <v>42</v>
      </c>
      <c r="F313" s="241"/>
      <c r="G313" s="241">
        <v>253</v>
      </c>
      <c r="H313" s="241">
        <v>158</v>
      </c>
      <c r="I313" s="241">
        <v>411</v>
      </c>
      <c r="J313" s="240">
        <v>9.8000000000000007</v>
      </c>
      <c r="K313" s="27" t="s">
        <v>11</v>
      </c>
      <c r="L313" s="242"/>
      <c r="M313" s="241" t="s">
        <v>1035</v>
      </c>
      <c r="N313" s="240" t="s">
        <v>1035</v>
      </c>
      <c r="O313" s="27" t="s">
        <v>11</v>
      </c>
      <c r="P313" s="242"/>
      <c r="Q313" s="241">
        <v>411</v>
      </c>
      <c r="R313" s="240">
        <v>9.8000000000000007</v>
      </c>
      <c r="S313" s="27" t="s">
        <v>11</v>
      </c>
    </row>
    <row r="314" spans="1:19" ht="14.25" customHeight="1" x14ac:dyDescent="0.2">
      <c r="A314" s="228" t="s">
        <v>648</v>
      </c>
      <c r="B314" s="228" t="s">
        <v>990</v>
      </c>
      <c r="C314" s="244" t="s">
        <v>301</v>
      </c>
      <c r="D314" s="244"/>
      <c r="E314" s="243">
        <v>45</v>
      </c>
      <c r="F314" s="241"/>
      <c r="G314" s="241">
        <v>12</v>
      </c>
      <c r="H314" s="241">
        <v>64</v>
      </c>
      <c r="I314" s="241">
        <v>76</v>
      </c>
      <c r="J314" s="240">
        <v>1.7</v>
      </c>
      <c r="K314" s="27" t="s">
        <v>11</v>
      </c>
      <c r="L314" s="242"/>
      <c r="M314" s="241" t="s">
        <v>1035</v>
      </c>
      <c r="N314" s="240" t="s">
        <v>1035</v>
      </c>
      <c r="O314" s="27" t="s">
        <v>11</v>
      </c>
      <c r="P314" s="242"/>
      <c r="Q314" s="241">
        <v>76</v>
      </c>
      <c r="R314" s="240">
        <v>1.7</v>
      </c>
      <c r="S314" s="27" t="s">
        <v>11</v>
      </c>
    </row>
    <row r="315" spans="1:19" ht="14.25" customHeight="1" x14ac:dyDescent="0.2">
      <c r="A315" s="228" t="s">
        <v>649</v>
      </c>
      <c r="B315" s="228" t="s">
        <v>991</v>
      </c>
      <c r="C315" s="244" t="s">
        <v>302</v>
      </c>
      <c r="D315" s="244"/>
      <c r="E315" s="243">
        <v>57</v>
      </c>
      <c r="F315" s="241"/>
      <c r="G315" s="241">
        <v>57</v>
      </c>
      <c r="H315" s="241" t="s">
        <v>1035</v>
      </c>
      <c r="I315" s="241">
        <v>57</v>
      </c>
      <c r="J315" s="240">
        <v>1</v>
      </c>
      <c r="K315" s="27">
        <v>3</v>
      </c>
      <c r="L315" s="242"/>
      <c r="M315" s="241">
        <v>349</v>
      </c>
      <c r="N315" s="240">
        <v>6.1</v>
      </c>
      <c r="O315" s="27">
        <v>3</v>
      </c>
      <c r="P315" s="242"/>
      <c r="Q315" s="241">
        <v>406</v>
      </c>
      <c r="R315" s="240">
        <v>7.1</v>
      </c>
      <c r="S315" s="27">
        <v>3</v>
      </c>
    </row>
    <row r="316" spans="1:19" ht="14.25" customHeight="1" x14ac:dyDescent="0.2">
      <c r="A316" s="228" t="s">
        <v>650</v>
      </c>
      <c r="B316" s="228" t="s">
        <v>992</v>
      </c>
      <c r="C316" s="244" t="s">
        <v>303</v>
      </c>
      <c r="D316" s="244"/>
      <c r="E316" s="243">
        <v>38</v>
      </c>
      <c r="F316" s="241"/>
      <c r="G316" s="241">
        <v>38</v>
      </c>
      <c r="H316" s="241" t="s">
        <v>1035</v>
      </c>
      <c r="I316" s="241">
        <v>38</v>
      </c>
      <c r="J316" s="240">
        <v>1</v>
      </c>
      <c r="K316" s="27" t="s">
        <v>11</v>
      </c>
      <c r="L316" s="242"/>
      <c r="M316" s="241">
        <v>186</v>
      </c>
      <c r="N316" s="240">
        <v>4.9000000000000004</v>
      </c>
      <c r="O316" s="27" t="s">
        <v>11</v>
      </c>
      <c r="P316" s="242"/>
      <c r="Q316" s="241">
        <v>224</v>
      </c>
      <c r="R316" s="240">
        <v>5.9</v>
      </c>
      <c r="S316" s="27" t="s">
        <v>11</v>
      </c>
    </row>
    <row r="317" spans="1:19" ht="14.25" customHeight="1" x14ac:dyDescent="0.2">
      <c r="A317" s="228" t="s">
        <v>651</v>
      </c>
      <c r="B317" s="228" t="s">
        <v>993</v>
      </c>
      <c r="C317" s="244" t="s">
        <v>304</v>
      </c>
      <c r="D317" s="244"/>
      <c r="E317" s="243">
        <v>62</v>
      </c>
      <c r="F317" s="241"/>
      <c r="G317" s="241">
        <v>7</v>
      </c>
      <c r="H317" s="241">
        <v>94</v>
      </c>
      <c r="I317" s="241">
        <v>101</v>
      </c>
      <c r="J317" s="240">
        <v>1.6</v>
      </c>
      <c r="K317" s="27" t="s">
        <v>11</v>
      </c>
      <c r="L317" s="242"/>
      <c r="M317" s="241">
        <v>8</v>
      </c>
      <c r="N317" s="240">
        <v>0.1</v>
      </c>
      <c r="O317" s="27" t="s">
        <v>11</v>
      </c>
      <c r="P317" s="242"/>
      <c r="Q317" s="241">
        <v>109</v>
      </c>
      <c r="R317" s="240">
        <v>1.8</v>
      </c>
      <c r="S317" s="27" t="s">
        <v>11</v>
      </c>
    </row>
    <row r="318" spans="1:19" ht="14.25" customHeight="1" x14ac:dyDescent="0.2">
      <c r="A318" s="228" t="s">
        <v>652</v>
      </c>
      <c r="B318" s="228" t="s">
        <v>994</v>
      </c>
      <c r="C318" s="244" t="s">
        <v>305</v>
      </c>
      <c r="D318" s="244"/>
      <c r="E318" s="243">
        <v>47</v>
      </c>
      <c r="F318" s="241"/>
      <c r="G318" s="241">
        <v>9</v>
      </c>
      <c r="H318" s="241">
        <v>80</v>
      </c>
      <c r="I318" s="241">
        <v>89</v>
      </c>
      <c r="J318" s="240">
        <v>1.9</v>
      </c>
      <c r="K318" s="27" t="s">
        <v>11</v>
      </c>
      <c r="L318" s="242"/>
      <c r="M318" s="241">
        <v>1</v>
      </c>
      <c r="N318" s="240" t="s">
        <v>1035</v>
      </c>
      <c r="O318" s="27" t="s">
        <v>11</v>
      </c>
      <c r="P318" s="242"/>
      <c r="Q318" s="241">
        <v>90</v>
      </c>
      <c r="R318" s="240">
        <v>1.9</v>
      </c>
      <c r="S318" s="27" t="s">
        <v>11</v>
      </c>
    </row>
    <row r="319" spans="1:19" ht="14.25" customHeight="1" x14ac:dyDescent="0.2">
      <c r="A319" s="228" t="s">
        <v>653</v>
      </c>
      <c r="B319" s="228" t="s">
        <v>995</v>
      </c>
      <c r="C319" s="244" t="s">
        <v>306</v>
      </c>
      <c r="D319" s="244"/>
      <c r="E319" s="243">
        <v>65</v>
      </c>
      <c r="F319" s="241"/>
      <c r="G319" s="241">
        <v>93</v>
      </c>
      <c r="H319" s="241">
        <v>101</v>
      </c>
      <c r="I319" s="241">
        <v>194</v>
      </c>
      <c r="J319" s="240">
        <v>3</v>
      </c>
      <c r="K319" s="27" t="s">
        <v>11</v>
      </c>
      <c r="L319" s="242"/>
      <c r="M319" s="241">
        <v>101</v>
      </c>
      <c r="N319" s="240">
        <v>1.6</v>
      </c>
      <c r="O319" s="27" t="s">
        <v>11</v>
      </c>
      <c r="P319" s="242"/>
      <c r="Q319" s="241">
        <v>295</v>
      </c>
      <c r="R319" s="240">
        <v>4.5</v>
      </c>
      <c r="S319" s="27" t="s">
        <v>11</v>
      </c>
    </row>
    <row r="320" spans="1:19" ht="14.25" customHeight="1" x14ac:dyDescent="0.2">
      <c r="A320" s="228" t="s">
        <v>11</v>
      </c>
      <c r="C320" s="244"/>
      <c r="D320" s="244"/>
      <c r="E320" s="243" t="s">
        <v>11</v>
      </c>
      <c r="F320" s="241"/>
      <c r="G320" s="241"/>
      <c r="H320" s="241"/>
      <c r="I320" s="241"/>
      <c r="J320" s="240"/>
      <c r="K320" s="27"/>
      <c r="L320" s="242"/>
      <c r="M320" s="241"/>
      <c r="N320" s="240"/>
      <c r="O320" s="27"/>
      <c r="P320" s="242"/>
      <c r="Q320" s="241"/>
      <c r="R320" s="240"/>
      <c r="S320" s="27"/>
    </row>
    <row r="321" spans="1:19" s="24" customFormat="1" ht="14.25" customHeight="1" x14ac:dyDescent="0.25">
      <c r="A321" s="251" t="s">
        <v>654</v>
      </c>
      <c r="B321" s="228" t="s">
        <v>996</v>
      </c>
      <c r="C321" s="250" t="s">
        <v>307</v>
      </c>
      <c r="D321" s="250"/>
      <c r="E321" s="249">
        <v>2241</v>
      </c>
      <c r="F321" s="248"/>
      <c r="G321" s="246">
        <v>4700</v>
      </c>
      <c r="H321" s="246">
        <v>10300</v>
      </c>
      <c r="I321" s="246">
        <v>15100</v>
      </c>
      <c r="J321" s="245">
        <v>6.7</v>
      </c>
      <c r="K321" s="25"/>
      <c r="L321" s="247"/>
      <c r="M321" s="246">
        <v>2600</v>
      </c>
      <c r="N321" s="245">
        <v>1.2</v>
      </c>
      <c r="O321" s="25"/>
      <c r="P321" s="247"/>
      <c r="Q321" s="246">
        <v>17700</v>
      </c>
      <c r="R321" s="245">
        <v>7.9</v>
      </c>
      <c r="S321" s="25"/>
    </row>
    <row r="322" spans="1:19" ht="14.25" customHeight="1" x14ac:dyDescent="0.2">
      <c r="A322" s="228" t="s">
        <v>11</v>
      </c>
      <c r="C322" s="244"/>
      <c r="D322" s="244"/>
      <c r="E322" s="243" t="s">
        <v>11</v>
      </c>
      <c r="F322" s="241"/>
      <c r="G322" s="241"/>
      <c r="H322" s="241"/>
      <c r="I322" s="241"/>
      <c r="J322" s="240"/>
      <c r="K322" s="27"/>
      <c r="L322" s="242"/>
      <c r="M322" s="241"/>
      <c r="N322" s="240"/>
      <c r="O322" s="27"/>
      <c r="P322" s="242"/>
      <c r="Q322" s="241"/>
      <c r="R322" s="240"/>
      <c r="S322" s="27"/>
    </row>
    <row r="323" spans="1:19" ht="14.25" customHeight="1" x14ac:dyDescent="0.2">
      <c r="A323" s="228" t="s">
        <v>655</v>
      </c>
      <c r="B323" s="228" t="s">
        <v>997</v>
      </c>
      <c r="C323" s="244" t="s">
        <v>308</v>
      </c>
      <c r="D323" s="244"/>
      <c r="E323" s="243">
        <v>74</v>
      </c>
      <c r="F323" s="241"/>
      <c r="G323" s="241">
        <v>196</v>
      </c>
      <c r="H323" s="241">
        <v>196</v>
      </c>
      <c r="I323" s="241">
        <v>392</v>
      </c>
      <c r="J323" s="240">
        <v>5.3</v>
      </c>
      <c r="K323" s="27" t="s">
        <v>11</v>
      </c>
      <c r="L323" s="242"/>
      <c r="M323" s="241">
        <v>45</v>
      </c>
      <c r="N323" s="240">
        <v>0.6</v>
      </c>
      <c r="O323" s="27" t="s">
        <v>11</v>
      </c>
      <c r="P323" s="242"/>
      <c r="Q323" s="241">
        <v>437</v>
      </c>
      <c r="R323" s="240">
        <v>5.9</v>
      </c>
      <c r="S323" s="27" t="s">
        <v>11</v>
      </c>
    </row>
    <row r="324" spans="1:19" ht="14.25" customHeight="1" x14ac:dyDescent="0.2">
      <c r="A324" s="228" t="s">
        <v>656</v>
      </c>
      <c r="B324" s="228" t="s">
        <v>998</v>
      </c>
      <c r="C324" s="244" t="s">
        <v>309</v>
      </c>
      <c r="D324" s="244"/>
      <c r="E324" s="243">
        <v>73</v>
      </c>
      <c r="F324" s="241"/>
      <c r="G324" s="241">
        <v>102</v>
      </c>
      <c r="H324" s="241">
        <v>319</v>
      </c>
      <c r="I324" s="241">
        <v>421</v>
      </c>
      <c r="J324" s="240">
        <v>5.8</v>
      </c>
      <c r="K324" s="27" t="s">
        <v>11</v>
      </c>
      <c r="L324" s="242"/>
      <c r="M324" s="241">
        <v>242</v>
      </c>
      <c r="N324" s="240">
        <v>3.3</v>
      </c>
      <c r="O324" s="27" t="s">
        <v>11</v>
      </c>
      <c r="P324" s="242"/>
      <c r="Q324" s="241">
        <v>663</v>
      </c>
      <c r="R324" s="240">
        <v>9.1</v>
      </c>
      <c r="S324" s="27" t="s">
        <v>11</v>
      </c>
    </row>
    <row r="325" spans="1:19" ht="14.25" customHeight="1" x14ac:dyDescent="0.2">
      <c r="A325" s="228" t="s">
        <v>657</v>
      </c>
      <c r="B325" s="228" t="s">
        <v>999</v>
      </c>
      <c r="C325" s="244" t="s">
        <v>310</v>
      </c>
      <c r="D325" s="244"/>
      <c r="E325" s="243">
        <v>184</v>
      </c>
      <c r="F325" s="241"/>
      <c r="G325" s="241">
        <v>1057</v>
      </c>
      <c r="H325" s="241">
        <v>1909</v>
      </c>
      <c r="I325" s="241">
        <v>2966</v>
      </c>
      <c r="J325" s="240">
        <v>16.100000000000001</v>
      </c>
      <c r="K325" s="27" t="s">
        <v>11</v>
      </c>
      <c r="L325" s="242"/>
      <c r="M325" s="241">
        <v>4</v>
      </c>
      <c r="N325" s="240" t="s">
        <v>1035</v>
      </c>
      <c r="O325" s="27" t="s">
        <v>11</v>
      </c>
      <c r="P325" s="242"/>
      <c r="Q325" s="241">
        <v>2970</v>
      </c>
      <c r="R325" s="240">
        <v>16.100000000000001</v>
      </c>
      <c r="S325" s="27" t="s">
        <v>11</v>
      </c>
    </row>
    <row r="326" spans="1:19" ht="14.25" customHeight="1" x14ac:dyDescent="0.2">
      <c r="A326" s="228" t="s">
        <v>658</v>
      </c>
      <c r="B326" s="228" t="s">
        <v>1000</v>
      </c>
      <c r="C326" s="244" t="s">
        <v>311</v>
      </c>
      <c r="D326" s="244"/>
      <c r="E326" s="243">
        <v>50</v>
      </c>
      <c r="F326" s="241"/>
      <c r="G326" s="241">
        <v>67</v>
      </c>
      <c r="H326" s="241">
        <v>241</v>
      </c>
      <c r="I326" s="241">
        <v>308</v>
      </c>
      <c r="J326" s="240">
        <v>6.2</v>
      </c>
      <c r="K326" s="27" t="s">
        <v>11</v>
      </c>
      <c r="L326" s="242"/>
      <c r="M326" s="241">
        <v>7</v>
      </c>
      <c r="N326" s="240">
        <v>0.1</v>
      </c>
      <c r="O326" s="27" t="s">
        <v>11</v>
      </c>
      <c r="P326" s="242"/>
      <c r="Q326" s="241">
        <v>315</v>
      </c>
      <c r="R326" s="240">
        <v>6.3</v>
      </c>
      <c r="S326" s="27" t="s">
        <v>11</v>
      </c>
    </row>
    <row r="327" spans="1:19" ht="14.25" customHeight="1" x14ac:dyDescent="0.2">
      <c r="A327" s="228" t="s">
        <v>659</v>
      </c>
      <c r="B327" s="228" t="s">
        <v>1001</v>
      </c>
      <c r="C327" s="244" t="s">
        <v>312</v>
      </c>
      <c r="D327" s="244"/>
      <c r="E327" s="243">
        <v>21</v>
      </c>
      <c r="F327" s="241"/>
      <c r="G327" s="241">
        <v>184</v>
      </c>
      <c r="H327" s="241">
        <v>156</v>
      </c>
      <c r="I327" s="241">
        <v>340</v>
      </c>
      <c r="J327" s="240">
        <v>16.2</v>
      </c>
      <c r="K327" s="27" t="s">
        <v>11</v>
      </c>
      <c r="L327" s="242"/>
      <c r="M327" s="241">
        <v>2</v>
      </c>
      <c r="N327" s="240">
        <v>0.1</v>
      </c>
      <c r="O327" s="27" t="s">
        <v>11</v>
      </c>
      <c r="P327" s="242"/>
      <c r="Q327" s="241">
        <v>342</v>
      </c>
      <c r="R327" s="240">
        <v>16.3</v>
      </c>
      <c r="S327" s="27" t="s">
        <v>11</v>
      </c>
    </row>
    <row r="328" spans="1:19" ht="14.25" customHeight="1" x14ac:dyDescent="0.2">
      <c r="A328" s="228" t="s">
        <v>660</v>
      </c>
      <c r="B328" s="228" t="s">
        <v>1002</v>
      </c>
      <c r="C328" s="244" t="s">
        <v>313</v>
      </c>
      <c r="D328" s="244"/>
      <c r="E328" s="243">
        <v>232</v>
      </c>
      <c r="F328" s="241"/>
      <c r="G328" s="241">
        <v>187</v>
      </c>
      <c r="H328" s="241">
        <v>1052</v>
      </c>
      <c r="I328" s="241">
        <v>1239</v>
      </c>
      <c r="J328" s="240">
        <v>5.3</v>
      </c>
      <c r="K328" s="27" t="s">
        <v>11</v>
      </c>
      <c r="L328" s="242"/>
      <c r="M328" s="241">
        <v>17</v>
      </c>
      <c r="N328" s="240">
        <v>0.1</v>
      </c>
      <c r="O328" s="27" t="s">
        <v>11</v>
      </c>
      <c r="P328" s="242"/>
      <c r="Q328" s="241">
        <v>1256</v>
      </c>
      <c r="R328" s="240">
        <v>5.4</v>
      </c>
      <c r="S328" s="27" t="s">
        <v>11</v>
      </c>
    </row>
    <row r="329" spans="1:19" ht="14.25" customHeight="1" x14ac:dyDescent="0.2">
      <c r="A329" s="228" t="s">
        <v>661</v>
      </c>
      <c r="B329" s="228" t="s">
        <v>1003</v>
      </c>
      <c r="C329" s="244" t="s">
        <v>314</v>
      </c>
      <c r="D329" s="244"/>
      <c r="E329" s="243">
        <v>36</v>
      </c>
      <c r="F329" s="241"/>
      <c r="G329" s="241">
        <v>63</v>
      </c>
      <c r="H329" s="241">
        <v>85</v>
      </c>
      <c r="I329" s="241">
        <v>148</v>
      </c>
      <c r="J329" s="240">
        <v>4.0999999999999996</v>
      </c>
      <c r="K329" s="27" t="s">
        <v>11</v>
      </c>
      <c r="L329" s="242"/>
      <c r="M329" s="241">
        <v>20</v>
      </c>
      <c r="N329" s="240">
        <v>0.6</v>
      </c>
      <c r="O329" s="27" t="s">
        <v>11</v>
      </c>
      <c r="P329" s="242"/>
      <c r="Q329" s="241">
        <v>168</v>
      </c>
      <c r="R329" s="240">
        <v>4.7</v>
      </c>
      <c r="S329" s="27" t="s">
        <v>11</v>
      </c>
    </row>
    <row r="330" spans="1:19" ht="14.25" customHeight="1" x14ac:dyDescent="0.2">
      <c r="A330" s="228" t="s">
        <v>662</v>
      </c>
      <c r="B330" s="228" t="s">
        <v>1004</v>
      </c>
      <c r="C330" s="244" t="s">
        <v>315</v>
      </c>
      <c r="D330" s="244"/>
      <c r="E330" s="243">
        <v>59</v>
      </c>
      <c r="F330" s="241"/>
      <c r="G330" s="241">
        <v>38</v>
      </c>
      <c r="H330" s="241">
        <v>260</v>
      </c>
      <c r="I330" s="241">
        <v>298</v>
      </c>
      <c r="J330" s="240">
        <v>5.0999999999999996</v>
      </c>
      <c r="K330" s="27" t="s">
        <v>11</v>
      </c>
      <c r="L330" s="242"/>
      <c r="M330" s="241" t="s">
        <v>1035</v>
      </c>
      <c r="N330" s="240" t="s">
        <v>1035</v>
      </c>
      <c r="O330" s="27" t="s">
        <v>11</v>
      </c>
      <c r="P330" s="242"/>
      <c r="Q330" s="241">
        <v>298</v>
      </c>
      <c r="R330" s="240">
        <v>5.0999999999999996</v>
      </c>
      <c r="S330" s="27" t="s">
        <v>11</v>
      </c>
    </row>
    <row r="331" spans="1:19" ht="14.25" customHeight="1" x14ac:dyDescent="0.2">
      <c r="A331" s="228" t="s">
        <v>663</v>
      </c>
      <c r="B331" s="228" t="s">
        <v>1005</v>
      </c>
      <c r="C331" s="244" t="s">
        <v>316</v>
      </c>
      <c r="D331" s="244"/>
      <c r="E331" s="243">
        <v>38</v>
      </c>
      <c r="F331" s="241"/>
      <c r="G331" s="241">
        <v>157</v>
      </c>
      <c r="H331" s="241">
        <v>182</v>
      </c>
      <c r="I331" s="241">
        <v>339</v>
      </c>
      <c r="J331" s="240">
        <v>8.9</v>
      </c>
      <c r="K331" s="27" t="s">
        <v>11</v>
      </c>
      <c r="L331" s="242"/>
      <c r="M331" s="241">
        <v>2</v>
      </c>
      <c r="N331" s="240">
        <v>0.1</v>
      </c>
      <c r="O331" s="27" t="s">
        <v>11</v>
      </c>
      <c r="P331" s="242"/>
      <c r="Q331" s="241">
        <v>341</v>
      </c>
      <c r="R331" s="240">
        <v>9</v>
      </c>
      <c r="S331" s="27" t="s">
        <v>11</v>
      </c>
    </row>
    <row r="332" spans="1:19" ht="14.25" customHeight="1" x14ac:dyDescent="0.2">
      <c r="A332" s="228" t="s">
        <v>664</v>
      </c>
      <c r="B332" s="228" t="s">
        <v>1006</v>
      </c>
      <c r="C332" s="244" t="s">
        <v>317</v>
      </c>
      <c r="D332" s="244"/>
      <c r="E332" s="243">
        <v>51</v>
      </c>
      <c r="F332" s="241"/>
      <c r="G332" s="241">
        <v>247</v>
      </c>
      <c r="H332" s="241">
        <v>380</v>
      </c>
      <c r="I332" s="241">
        <v>627</v>
      </c>
      <c r="J332" s="240">
        <v>12.3</v>
      </c>
      <c r="K332" s="27" t="s">
        <v>11</v>
      </c>
      <c r="L332" s="242"/>
      <c r="M332" s="241">
        <v>166</v>
      </c>
      <c r="N332" s="240">
        <v>3.3</v>
      </c>
      <c r="O332" s="27" t="s">
        <v>11</v>
      </c>
      <c r="P332" s="242"/>
      <c r="Q332" s="241">
        <v>793</v>
      </c>
      <c r="R332" s="240">
        <v>15.5</v>
      </c>
      <c r="S332" s="27" t="s">
        <v>11</v>
      </c>
    </row>
    <row r="333" spans="1:19" ht="14.25" customHeight="1" x14ac:dyDescent="0.2">
      <c r="A333" s="228" t="s">
        <v>665</v>
      </c>
      <c r="B333" s="228" t="s">
        <v>1007</v>
      </c>
      <c r="C333" s="244" t="s">
        <v>318</v>
      </c>
      <c r="D333" s="244"/>
      <c r="E333" s="243">
        <v>34</v>
      </c>
      <c r="F333" s="241"/>
      <c r="G333" s="241">
        <v>11</v>
      </c>
      <c r="H333" s="241" t="s">
        <v>1035</v>
      </c>
      <c r="I333" s="241">
        <v>11</v>
      </c>
      <c r="J333" s="240">
        <v>0.3</v>
      </c>
      <c r="K333" s="27" t="s">
        <v>11</v>
      </c>
      <c r="L333" s="242"/>
      <c r="M333" s="241">
        <v>131</v>
      </c>
      <c r="N333" s="240">
        <v>3.9</v>
      </c>
      <c r="O333" s="27" t="s">
        <v>11</v>
      </c>
      <c r="P333" s="242"/>
      <c r="Q333" s="241">
        <v>142</v>
      </c>
      <c r="R333" s="240">
        <v>4.2</v>
      </c>
      <c r="S333" s="27" t="s">
        <v>11</v>
      </c>
    </row>
    <row r="334" spans="1:19" ht="14.25" customHeight="1" x14ac:dyDescent="0.2">
      <c r="A334" s="228" t="s">
        <v>666</v>
      </c>
      <c r="B334" s="228" t="s">
        <v>1008</v>
      </c>
      <c r="C334" s="244" t="s">
        <v>319</v>
      </c>
      <c r="D334" s="244"/>
      <c r="E334" s="243">
        <v>50</v>
      </c>
      <c r="F334" s="241"/>
      <c r="G334" s="241">
        <v>136</v>
      </c>
      <c r="H334" s="241">
        <v>375</v>
      </c>
      <c r="I334" s="241">
        <v>511</v>
      </c>
      <c r="J334" s="240">
        <v>10.199999999999999</v>
      </c>
      <c r="K334" s="27" t="s">
        <v>11</v>
      </c>
      <c r="L334" s="242"/>
      <c r="M334" s="241">
        <v>215</v>
      </c>
      <c r="N334" s="240">
        <v>4.3</v>
      </c>
      <c r="O334" s="27" t="s">
        <v>11</v>
      </c>
      <c r="P334" s="242"/>
      <c r="Q334" s="241">
        <v>726</v>
      </c>
      <c r="R334" s="240">
        <v>14.5</v>
      </c>
      <c r="S334" s="27" t="s">
        <v>11</v>
      </c>
    </row>
    <row r="335" spans="1:19" ht="14.25" customHeight="1" x14ac:dyDescent="0.2">
      <c r="A335" s="228" t="s">
        <v>667</v>
      </c>
      <c r="B335" s="228" t="s">
        <v>698</v>
      </c>
      <c r="C335" s="244" t="s">
        <v>320</v>
      </c>
      <c r="D335" s="244"/>
      <c r="E335" s="243">
        <v>1</v>
      </c>
      <c r="F335" s="241"/>
      <c r="G335" s="241">
        <v>1</v>
      </c>
      <c r="H335" s="241">
        <v>1</v>
      </c>
      <c r="I335" s="241">
        <v>2</v>
      </c>
      <c r="J335" s="240">
        <v>2</v>
      </c>
      <c r="K335" s="27" t="s">
        <v>11</v>
      </c>
      <c r="L335" s="242"/>
      <c r="M335" s="241">
        <v>1</v>
      </c>
      <c r="N335" s="240">
        <v>1</v>
      </c>
      <c r="O335" s="27" t="s">
        <v>11</v>
      </c>
      <c r="P335" s="242"/>
      <c r="Q335" s="241">
        <v>3</v>
      </c>
      <c r="R335" s="240">
        <v>3</v>
      </c>
      <c r="S335" s="27" t="s">
        <v>11</v>
      </c>
    </row>
    <row r="336" spans="1:19" ht="14.25" customHeight="1" x14ac:dyDescent="0.2">
      <c r="A336" s="228" t="s">
        <v>668</v>
      </c>
      <c r="B336" s="228" t="s">
        <v>1009</v>
      </c>
      <c r="C336" s="244" t="s">
        <v>321</v>
      </c>
      <c r="D336" s="244"/>
      <c r="E336" s="243">
        <v>46</v>
      </c>
      <c r="F336" s="241"/>
      <c r="G336" s="241">
        <v>40</v>
      </c>
      <c r="H336" s="241">
        <v>82</v>
      </c>
      <c r="I336" s="241">
        <v>122</v>
      </c>
      <c r="J336" s="240">
        <v>2.7</v>
      </c>
      <c r="K336" s="27" t="s">
        <v>11</v>
      </c>
      <c r="L336" s="242"/>
      <c r="M336" s="241">
        <v>56</v>
      </c>
      <c r="N336" s="240">
        <v>1.2</v>
      </c>
      <c r="O336" s="27" t="s">
        <v>11</v>
      </c>
      <c r="P336" s="242"/>
      <c r="Q336" s="241">
        <v>178</v>
      </c>
      <c r="R336" s="240">
        <v>3.9</v>
      </c>
      <c r="S336" s="27" t="s">
        <v>11</v>
      </c>
    </row>
    <row r="337" spans="1:25" ht="14.25" customHeight="1" x14ac:dyDescent="0.2">
      <c r="A337" s="228" t="s">
        <v>669</v>
      </c>
      <c r="B337" s="228" t="s">
        <v>1010</v>
      </c>
      <c r="C337" s="244" t="s">
        <v>322</v>
      </c>
      <c r="D337" s="244"/>
      <c r="E337" s="243">
        <v>32</v>
      </c>
      <c r="F337" s="241"/>
      <c r="G337" s="241">
        <v>82</v>
      </c>
      <c r="H337" s="241" t="s">
        <v>1035</v>
      </c>
      <c r="I337" s="241">
        <v>82</v>
      </c>
      <c r="J337" s="240">
        <v>2.6</v>
      </c>
      <c r="K337" s="27" t="s">
        <v>11</v>
      </c>
      <c r="L337" s="242"/>
      <c r="M337" s="241">
        <v>75</v>
      </c>
      <c r="N337" s="240">
        <v>2.2999999999999998</v>
      </c>
      <c r="O337" s="27" t="s">
        <v>11</v>
      </c>
      <c r="P337" s="242"/>
      <c r="Q337" s="241">
        <v>157</v>
      </c>
      <c r="R337" s="240">
        <v>4.9000000000000004</v>
      </c>
      <c r="S337" s="27" t="s">
        <v>11</v>
      </c>
    </row>
    <row r="338" spans="1:25" ht="14.25" customHeight="1" x14ac:dyDescent="0.2">
      <c r="A338" s="228" t="s">
        <v>670</v>
      </c>
      <c r="B338" s="228" t="s">
        <v>1011</v>
      </c>
      <c r="C338" s="244" t="s">
        <v>323</v>
      </c>
      <c r="D338" s="244"/>
      <c r="E338" s="243">
        <v>39</v>
      </c>
      <c r="F338" s="241"/>
      <c r="G338" s="241">
        <v>57</v>
      </c>
      <c r="H338" s="241">
        <v>482</v>
      </c>
      <c r="I338" s="241">
        <v>539</v>
      </c>
      <c r="J338" s="240">
        <v>13.8</v>
      </c>
      <c r="K338" s="27" t="s">
        <v>11</v>
      </c>
      <c r="L338" s="242"/>
      <c r="M338" s="241">
        <v>25</v>
      </c>
      <c r="N338" s="240">
        <v>0.6</v>
      </c>
      <c r="O338" s="27" t="s">
        <v>11</v>
      </c>
      <c r="P338" s="242"/>
      <c r="Q338" s="241">
        <v>564</v>
      </c>
      <c r="R338" s="240">
        <v>14.5</v>
      </c>
      <c r="S338" s="27" t="s">
        <v>11</v>
      </c>
    </row>
    <row r="339" spans="1:25" ht="14.25" customHeight="1" x14ac:dyDescent="0.2">
      <c r="A339" s="228" t="s">
        <v>671</v>
      </c>
      <c r="B339" s="228" t="s">
        <v>1012</v>
      </c>
      <c r="C339" s="244" t="s">
        <v>324</v>
      </c>
      <c r="D339" s="244"/>
      <c r="E339" s="243">
        <v>27</v>
      </c>
      <c r="F339" s="241"/>
      <c r="G339" s="241">
        <v>10</v>
      </c>
      <c r="H339" s="241" t="s">
        <v>1035</v>
      </c>
      <c r="I339" s="241">
        <v>10</v>
      </c>
      <c r="J339" s="240">
        <v>0.4</v>
      </c>
      <c r="K339" s="27" t="s">
        <v>11</v>
      </c>
      <c r="L339" s="242"/>
      <c r="M339" s="241">
        <v>186</v>
      </c>
      <c r="N339" s="240">
        <v>6.9</v>
      </c>
      <c r="O339" s="27" t="s">
        <v>11</v>
      </c>
      <c r="P339" s="242"/>
      <c r="Q339" s="241">
        <v>196</v>
      </c>
      <c r="R339" s="240">
        <v>7.3</v>
      </c>
      <c r="S339" s="27" t="s">
        <v>11</v>
      </c>
    </row>
    <row r="340" spans="1:25" ht="14.25" customHeight="1" x14ac:dyDescent="0.2">
      <c r="A340" s="228" t="s">
        <v>672</v>
      </c>
      <c r="B340" s="228" t="s">
        <v>1013</v>
      </c>
      <c r="C340" s="244" t="s">
        <v>325</v>
      </c>
      <c r="D340" s="244"/>
      <c r="E340" s="243">
        <v>89</v>
      </c>
      <c r="F340" s="241"/>
      <c r="G340" s="241">
        <v>115</v>
      </c>
      <c r="H340" s="241">
        <v>441</v>
      </c>
      <c r="I340" s="241">
        <v>556</v>
      </c>
      <c r="J340" s="240">
        <v>6.2</v>
      </c>
      <c r="K340" s="27" t="s">
        <v>11</v>
      </c>
      <c r="L340" s="242"/>
      <c r="M340" s="241">
        <v>22</v>
      </c>
      <c r="N340" s="240">
        <v>0.2</v>
      </c>
      <c r="O340" s="27" t="s">
        <v>11</v>
      </c>
      <c r="P340" s="242"/>
      <c r="Q340" s="241">
        <v>578</v>
      </c>
      <c r="R340" s="240">
        <v>6.5</v>
      </c>
      <c r="S340" s="27" t="s">
        <v>11</v>
      </c>
    </row>
    <row r="341" spans="1:25" ht="14.25" customHeight="1" x14ac:dyDescent="0.2">
      <c r="A341" s="228" t="s">
        <v>673</v>
      </c>
      <c r="B341" s="228" t="s">
        <v>1014</v>
      </c>
      <c r="C341" s="244" t="s">
        <v>326</v>
      </c>
      <c r="D341" s="244"/>
      <c r="E341" s="243">
        <v>110</v>
      </c>
      <c r="F341" s="241"/>
      <c r="G341" s="241">
        <v>155</v>
      </c>
      <c r="H341" s="241">
        <v>328</v>
      </c>
      <c r="I341" s="241">
        <v>483</v>
      </c>
      <c r="J341" s="240">
        <v>4.4000000000000004</v>
      </c>
      <c r="K341" s="27" t="s">
        <v>11</v>
      </c>
      <c r="L341" s="242"/>
      <c r="M341" s="241">
        <v>5</v>
      </c>
      <c r="N341" s="240" t="s">
        <v>1035</v>
      </c>
      <c r="O341" s="27" t="s">
        <v>11</v>
      </c>
      <c r="P341" s="242"/>
      <c r="Q341" s="241">
        <v>488</v>
      </c>
      <c r="R341" s="240">
        <v>4.4000000000000004</v>
      </c>
      <c r="S341" s="27" t="s">
        <v>11</v>
      </c>
    </row>
    <row r="342" spans="1:25" ht="14.25" customHeight="1" x14ac:dyDescent="0.2">
      <c r="A342" s="228" t="s">
        <v>674</v>
      </c>
      <c r="B342" s="228" t="s">
        <v>1015</v>
      </c>
      <c r="C342" s="244" t="s">
        <v>327</v>
      </c>
      <c r="D342" s="244"/>
      <c r="E342" s="243">
        <v>61</v>
      </c>
      <c r="F342" s="241"/>
      <c r="G342" s="241">
        <v>111</v>
      </c>
      <c r="H342" s="241">
        <v>515</v>
      </c>
      <c r="I342" s="241">
        <v>626</v>
      </c>
      <c r="J342" s="240">
        <v>10.3</v>
      </c>
      <c r="K342" s="27" t="s">
        <v>11</v>
      </c>
      <c r="L342" s="242"/>
      <c r="M342" s="241">
        <v>160</v>
      </c>
      <c r="N342" s="240">
        <v>2.6</v>
      </c>
      <c r="O342" s="27" t="s">
        <v>11</v>
      </c>
      <c r="P342" s="242"/>
      <c r="Q342" s="241">
        <v>786</v>
      </c>
      <c r="R342" s="240">
        <v>12.9</v>
      </c>
      <c r="S342" s="27" t="s">
        <v>11</v>
      </c>
    </row>
    <row r="343" spans="1:25" ht="14.25" customHeight="1" x14ac:dyDescent="0.2">
      <c r="A343" s="228" t="s">
        <v>675</v>
      </c>
      <c r="B343" s="228" t="s">
        <v>1016</v>
      </c>
      <c r="C343" s="244" t="s">
        <v>328</v>
      </c>
      <c r="D343" s="244"/>
      <c r="E343" s="243">
        <v>20</v>
      </c>
      <c r="F343" s="241"/>
      <c r="G343" s="241">
        <v>234</v>
      </c>
      <c r="H343" s="241">
        <v>79</v>
      </c>
      <c r="I343" s="241">
        <v>313</v>
      </c>
      <c r="J343" s="240">
        <v>15.7</v>
      </c>
      <c r="K343" s="27" t="s">
        <v>11</v>
      </c>
      <c r="L343" s="242"/>
      <c r="M343" s="241">
        <v>13</v>
      </c>
      <c r="N343" s="240">
        <v>0.7</v>
      </c>
      <c r="O343" s="27" t="s">
        <v>11</v>
      </c>
      <c r="P343" s="242"/>
      <c r="Q343" s="241">
        <v>326</v>
      </c>
      <c r="R343" s="240">
        <v>16.3</v>
      </c>
      <c r="S343" s="27" t="s">
        <v>11</v>
      </c>
    </row>
    <row r="344" spans="1:25" ht="14.25" customHeight="1" x14ac:dyDescent="0.2">
      <c r="A344" s="228" t="s">
        <v>676</v>
      </c>
      <c r="B344" s="228" t="s">
        <v>1017</v>
      </c>
      <c r="C344" s="244" t="s">
        <v>329</v>
      </c>
      <c r="D344" s="244"/>
      <c r="E344" s="243">
        <v>48</v>
      </c>
      <c r="F344" s="241"/>
      <c r="G344" s="241">
        <v>97</v>
      </c>
      <c r="H344" s="241">
        <v>143</v>
      </c>
      <c r="I344" s="241">
        <v>240</v>
      </c>
      <c r="J344" s="240">
        <v>5</v>
      </c>
      <c r="K344" s="27" t="s">
        <v>11</v>
      </c>
      <c r="L344" s="242"/>
      <c r="M344" s="241">
        <v>9</v>
      </c>
      <c r="N344" s="240">
        <v>0.2</v>
      </c>
      <c r="O344" s="27" t="s">
        <v>11</v>
      </c>
      <c r="P344" s="242"/>
      <c r="Q344" s="241">
        <v>249</v>
      </c>
      <c r="R344" s="240">
        <v>5.2</v>
      </c>
      <c r="S344" s="27" t="s">
        <v>11</v>
      </c>
    </row>
    <row r="345" spans="1:25" ht="14.25" customHeight="1" x14ac:dyDescent="0.2">
      <c r="A345" s="228" t="s">
        <v>677</v>
      </c>
      <c r="B345" s="228" t="s">
        <v>1018</v>
      </c>
      <c r="C345" s="244" t="s">
        <v>330</v>
      </c>
      <c r="D345" s="244"/>
      <c r="E345" s="243">
        <v>107</v>
      </c>
      <c r="F345" s="241"/>
      <c r="G345" s="241">
        <v>67</v>
      </c>
      <c r="H345" s="241">
        <v>96</v>
      </c>
      <c r="I345" s="241">
        <v>163</v>
      </c>
      <c r="J345" s="240">
        <v>1.5</v>
      </c>
      <c r="K345" s="27" t="s">
        <v>11</v>
      </c>
      <c r="L345" s="242"/>
      <c r="M345" s="241">
        <v>3</v>
      </c>
      <c r="N345" s="240" t="s">
        <v>1035</v>
      </c>
      <c r="O345" s="27" t="s">
        <v>11</v>
      </c>
      <c r="P345" s="242"/>
      <c r="Q345" s="241">
        <v>166</v>
      </c>
      <c r="R345" s="240">
        <v>1.6</v>
      </c>
      <c r="S345" s="27" t="s">
        <v>11</v>
      </c>
    </row>
    <row r="346" spans="1:25" ht="14.25" customHeight="1" x14ac:dyDescent="0.2">
      <c r="A346" s="228" t="s">
        <v>678</v>
      </c>
      <c r="B346" s="228" t="s">
        <v>1019</v>
      </c>
      <c r="C346" s="244" t="s">
        <v>331</v>
      </c>
      <c r="D346" s="244"/>
      <c r="E346" s="243">
        <v>36</v>
      </c>
      <c r="F346" s="241"/>
      <c r="G346" s="241">
        <v>62</v>
      </c>
      <c r="H346" s="241">
        <v>214</v>
      </c>
      <c r="I346" s="241">
        <v>276</v>
      </c>
      <c r="J346" s="240">
        <v>7.7</v>
      </c>
      <c r="K346" s="27" t="s">
        <v>11</v>
      </c>
      <c r="L346" s="242"/>
      <c r="M346" s="241">
        <v>1</v>
      </c>
      <c r="N346" s="240" t="s">
        <v>1035</v>
      </c>
      <c r="O346" s="27" t="s">
        <v>11</v>
      </c>
      <c r="P346" s="242"/>
      <c r="Q346" s="241">
        <v>277</v>
      </c>
      <c r="R346" s="240">
        <v>7.7</v>
      </c>
      <c r="S346" s="27" t="s">
        <v>11</v>
      </c>
    </row>
    <row r="347" spans="1:25" ht="14.25" customHeight="1" x14ac:dyDescent="0.2">
      <c r="A347" s="228" t="s">
        <v>679</v>
      </c>
      <c r="B347" s="228" t="s">
        <v>1020</v>
      </c>
      <c r="C347" s="244" t="s">
        <v>332</v>
      </c>
      <c r="D347" s="244"/>
      <c r="E347" s="243">
        <v>69</v>
      </c>
      <c r="F347" s="241"/>
      <c r="G347" s="241">
        <v>74</v>
      </c>
      <c r="H347" s="241">
        <v>177</v>
      </c>
      <c r="I347" s="241">
        <v>251</v>
      </c>
      <c r="J347" s="240">
        <v>3.6</v>
      </c>
      <c r="K347" s="27" t="s">
        <v>11</v>
      </c>
      <c r="L347" s="242"/>
      <c r="M347" s="241">
        <v>14</v>
      </c>
      <c r="N347" s="240">
        <v>0.2</v>
      </c>
      <c r="O347" s="27" t="s">
        <v>11</v>
      </c>
      <c r="P347" s="242"/>
      <c r="Q347" s="241">
        <v>265</v>
      </c>
      <c r="R347" s="240">
        <v>3.8</v>
      </c>
      <c r="S347" s="27" t="s">
        <v>11</v>
      </c>
    </row>
    <row r="348" spans="1:25" ht="14.25" customHeight="1" x14ac:dyDescent="0.2">
      <c r="A348" s="228" t="s">
        <v>680</v>
      </c>
      <c r="B348" s="228" t="s">
        <v>1021</v>
      </c>
      <c r="C348" s="244" t="s">
        <v>333</v>
      </c>
      <c r="D348" s="244"/>
      <c r="E348" s="243">
        <v>47</v>
      </c>
      <c r="F348" s="241"/>
      <c r="G348" s="241">
        <v>72</v>
      </c>
      <c r="H348" s="241" t="s">
        <v>1035</v>
      </c>
      <c r="I348" s="241">
        <v>72</v>
      </c>
      <c r="J348" s="240">
        <v>1.5</v>
      </c>
      <c r="K348" s="27" t="s">
        <v>11</v>
      </c>
      <c r="L348" s="242"/>
      <c r="M348" s="241">
        <v>309</v>
      </c>
      <c r="N348" s="240">
        <v>6.6</v>
      </c>
      <c r="O348" s="27" t="s">
        <v>11</v>
      </c>
      <c r="P348" s="242"/>
      <c r="Q348" s="241">
        <v>381</v>
      </c>
      <c r="R348" s="240">
        <v>8.1</v>
      </c>
      <c r="S348" s="27" t="s">
        <v>11</v>
      </c>
    </row>
    <row r="349" spans="1:25" ht="14.25" customHeight="1" x14ac:dyDescent="0.2">
      <c r="A349" s="228" t="s">
        <v>681</v>
      </c>
      <c r="B349" s="228" t="s">
        <v>1022</v>
      </c>
      <c r="C349" s="244" t="s">
        <v>334</v>
      </c>
      <c r="D349" s="244"/>
      <c r="E349" s="243">
        <v>84</v>
      </c>
      <c r="F349" s="241"/>
      <c r="G349" s="241">
        <v>42</v>
      </c>
      <c r="H349" s="241">
        <v>427</v>
      </c>
      <c r="I349" s="241">
        <v>469</v>
      </c>
      <c r="J349" s="240">
        <v>5.6</v>
      </c>
      <c r="K349" s="27" t="s">
        <v>11</v>
      </c>
      <c r="L349" s="242"/>
      <c r="M349" s="241">
        <v>115</v>
      </c>
      <c r="N349" s="240">
        <v>1.4</v>
      </c>
      <c r="O349" s="27" t="s">
        <v>11</v>
      </c>
      <c r="P349" s="242"/>
      <c r="Q349" s="241">
        <v>584</v>
      </c>
      <c r="R349" s="240">
        <v>7</v>
      </c>
      <c r="S349" s="27" t="s">
        <v>11</v>
      </c>
    </row>
    <row r="350" spans="1:25" ht="14.25" customHeight="1" x14ac:dyDescent="0.2">
      <c r="A350" s="228" t="s">
        <v>682</v>
      </c>
      <c r="B350" s="228" t="s">
        <v>1023</v>
      </c>
      <c r="C350" s="244" t="s">
        <v>335</v>
      </c>
      <c r="D350" s="244"/>
      <c r="E350" s="243">
        <v>47</v>
      </c>
      <c r="F350" s="241"/>
      <c r="G350" s="241">
        <v>13</v>
      </c>
      <c r="H350" s="241">
        <v>144</v>
      </c>
      <c r="I350" s="241">
        <v>157</v>
      </c>
      <c r="J350" s="240">
        <v>3.3</v>
      </c>
      <c r="K350" s="27" t="s">
        <v>11</v>
      </c>
      <c r="L350" s="242"/>
      <c r="M350" s="241">
        <v>56</v>
      </c>
      <c r="N350" s="240">
        <v>1.2</v>
      </c>
      <c r="O350" s="27" t="s">
        <v>11</v>
      </c>
      <c r="P350" s="242"/>
      <c r="Q350" s="241">
        <v>213</v>
      </c>
      <c r="R350" s="240">
        <v>4.5</v>
      </c>
      <c r="S350" s="27" t="s">
        <v>11</v>
      </c>
    </row>
    <row r="351" spans="1:25" ht="14.25" customHeight="1" x14ac:dyDescent="0.2">
      <c r="A351" s="228" t="s">
        <v>683</v>
      </c>
      <c r="B351" s="228" t="s">
        <v>1024</v>
      </c>
      <c r="C351" s="244" t="s">
        <v>336</v>
      </c>
      <c r="D351" s="244"/>
      <c r="E351" s="243">
        <v>55</v>
      </c>
      <c r="F351" s="241"/>
      <c r="G351" s="241">
        <v>312</v>
      </c>
      <c r="H351" s="241">
        <v>354</v>
      </c>
      <c r="I351" s="241">
        <v>666</v>
      </c>
      <c r="J351" s="240">
        <v>12.1</v>
      </c>
      <c r="K351" s="27" t="s">
        <v>11</v>
      </c>
      <c r="L351" s="242"/>
      <c r="M351" s="241">
        <v>16</v>
      </c>
      <c r="N351" s="240">
        <v>0.3</v>
      </c>
      <c r="O351" s="27" t="s">
        <v>11</v>
      </c>
      <c r="P351" s="242"/>
      <c r="Q351" s="241">
        <v>682</v>
      </c>
      <c r="R351" s="240">
        <v>12.4</v>
      </c>
      <c r="S351" s="27" t="s">
        <v>11</v>
      </c>
      <c r="T351" s="28"/>
      <c r="U351" s="28"/>
      <c r="V351" s="28"/>
      <c r="W351" s="28"/>
      <c r="X351" s="28"/>
      <c r="Y351" s="28"/>
    </row>
    <row r="352" spans="1:25" ht="14.25" customHeight="1" x14ac:dyDescent="0.2">
      <c r="A352" s="228" t="s">
        <v>684</v>
      </c>
      <c r="B352" s="228" t="s">
        <v>1025</v>
      </c>
      <c r="C352" s="244" t="s">
        <v>337</v>
      </c>
      <c r="D352" s="244"/>
      <c r="E352" s="243">
        <v>35</v>
      </c>
      <c r="F352" s="241"/>
      <c r="G352" s="241">
        <v>44</v>
      </c>
      <c r="H352" s="241" t="s">
        <v>1035</v>
      </c>
      <c r="I352" s="241">
        <v>44</v>
      </c>
      <c r="J352" s="240">
        <v>1.3</v>
      </c>
      <c r="K352" s="27" t="s">
        <v>11</v>
      </c>
      <c r="L352" s="242"/>
      <c r="M352" s="241">
        <v>98</v>
      </c>
      <c r="N352" s="240">
        <v>2.8</v>
      </c>
      <c r="O352" s="27" t="s">
        <v>11</v>
      </c>
      <c r="P352" s="242"/>
      <c r="Q352" s="241">
        <v>142</v>
      </c>
      <c r="R352" s="240">
        <v>4.0999999999999996</v>
      </c>
      <c r="S352" s="27" t="s">
        <v>11</v>
      </c>
      <c r="T352" s="28"/>
      <c r="U352" s="28"/>
      <c r="V352" s="28"/>
      <c r="W352" s="28"/>
      <c r="X352" s="28"/>
      <c r="Y352" s="28"/>
    </row>
    <row r="353" spans="1:25" ht="14.25" customHeight="1" x14ac:dyDescent="0.2">
      <c r="A353" s="228" t="s">
        <v>685</v>
      </c>
      <c r="B353" s="228" t="s">
        <v>1026</v>
      </c>
      <c r="C353" s="244" t="s">
        <v>338</v>
      </c>
      <c r="D353" s="244"/>
      <c r="E353" s="243">
        <v>61</v>
      </c>
      <c r="F353" s="241"/>
      <c r="G353" s="241">
        <v>161</v>
      </c>
      <c r="H353" s="241">
        <v>183</v>
      </c>
      <c r="I353" s="241">
        <v>344</v>
      </c>
      <c r="J353" s="240">
        <v>5.6</v>
      </c>
      <c r="K353" s="27" t="s">
        <v>11</v>
      </c>
      <c r="L353" s="242"/>
      <c r="M353" s="241">
        <v>167</v>
      </c>
      <c r="N353" s="240">
        <v>2.7</v>
      </c>
      <c r="O353" s="27" t="s">
        <v>11</v>
      </c>
      <c r="P353" s="242"/>
      <c r="Q353" s="241">
        <v>511</v>
      </c>
      <c r="R353" s="240">
        <v>8.4</v>
      </c>
      <c r="S353" s="27" t="s">
        <v>11</v>
      </c>
      <c r="T353" s="28"/>
      <c r="U353" s="28"/>
      <c r="V353" s="28"/>
      <c r="W353" s="28"/>
      <c r="X353" s="28"/>
      <c r="Y353" s="28"/>
    </row>
    <row r="354" spans="1:25" ht="14.25" customHeight="1" x14ac:dyDescent="0.2">
      <c r="A354" s="228" t="s">
        <v>686</v>
      </c>
      <c r="B354" s="228" t="s">
        <v>1027</v>
      </c>
      <c r="C354" s="244" t="s">
        <v>339</v>
      </c>
      <c r="D354" s="244"/>
      <c r="E354" s="243">
        <v>28</v>
      </c>
      <c r="F354" s="241"/>
      <c r="G354" s="241">
        <v>39</v>
      </c>
      <c r="H354" s="241">
        <v>196</v>
      </c>
      <c r="I354" s="241">
        <v>235</v>
      </c>
      <c r="J354" s="240">
        <v>8.4</v>
      </c>
      <c r="K354" s="27" t="s">
        <v>11</v>
      </c>
      <c r="L354" s="242"/>
      <c r="M354" s="241">
        <v>4</v>
      </c>
      <c r="N354" s="240">
        <v>0.1</v>
      </c>
      <c r="O354" s="27" t="s">
        <v>11</v>
      </c>
      <c r="P354" s="242"/>
      <c r="Q354" s="241">
        <v>239</v>
      </c>
      <c r="R354" s="240">
        <v>8.5</v>
      </c>
      <c r="S354" s="27" t="s">
        <v>11</v>
      </c>
      <c r="T354" s="28"/>
      <c r="U354" s="28"/>
      <c r="V354" s="28"/>
      <c r="W354" s="28"/>
      <c r="X354" s="28"/>
      <c r="Y354" s="28"/>
    </row>
    <row r="355" spans="1:25" ht="14.25" customHeight="1" x14ac:dyDescent="0.2">
      <c r="A355" s="228" t="s">
        <v>687</v>
      </c>
      <c r="B355" s="228" t="s">
        <v>1028</v>
      </c>
      <c r="C355" s="244" t="s">
        <v>340</v>
      </c>
      <c r="D355" s="244"/>
      <c r="E355" s="243">
        <v>22</v>
      </c>
      <c r="F355" s="241"/>
      <c r="G355" s="241">
        <v>102</v>
      </c>
      <c r="H355" s="241" t="s">
        <v>1035</v>
      </c>
      <c r="I355" s="241">
        <v>102</v>
      </c>
      <c r="J355" s="240">
        <v>4.5999999999999996</v>
      </c>
      <c r="K355" s="27" t="s">
        <v>11</v>
      </c>
      <c r="L355" s="242"/>
      <c r="M355" s="241">
        <v>140</v>
      </c>
      <c r="N355" s="240">
        <v>6.4</v>
      </c>
      <c r="O355" s="27" t="s">
        <v>11</v>
      </c>
      <c r="P355" s="242"/>
      <c r="Q355" s="241">
        <v>242</v>
      </c>
      <c r="R355" s="240">
        <v>11</v>
      </c>
      <c r="S355" s="27" t="s">
        <v>11</v>
      </c>
      <c r="T355" s="28"/>
      <c r="U355" s="28"/>
      <c r="V355" s="28"/>
      <c r="W355" s="28"/>
      <c r="X355" s="28"/>
      <c r="Y355" s="28"/>
    </row>
    <row r="356" spans="1:25" ht="14.25" customHeight="1" x14ac:dyDescent="0.2">
      <c r="A356" s="228" t="s">
        <v>688</v>
      </c>
      <c r="B356" s="228" t="s">
        <v>1029</v>
      </c>
      <c r="C356" s="244" t="s">
        <v>341</v>
      </c>
      <c r="D356" s="244"/>
      <c r="E356" s="243">
        <v>43</v>
      </c>
      <c r="F356" s="241"/>
      <c r="G356" s="241">
        <v>61</v>
      </c>
      <c r="H356" s="241">
        <v>35</v>
      </c>
      <c r="I356" s="241">
        <v>96</v>
      </c>
      <c r="J356" s="240">
        <v>2.2000000000000002</v>
      </c>
      <c r="K356" s="27" t="s">
        <v>11</v>
      </c>
      <c r="L356" s="242"/>
      <c r="M356" s="241">
        <v>156</v>
      </c>
      <c r="N356" s="240">
        <v>3.6</v>
      </c>
      <c r="O356" s="27" t="s">
        <v>11</v>
      </c>
      <c r="P356" s="242"/>
      <c r="Q356" s="241">
        <v>252</v>
      </c>
      <c r="R356" s="240">
        <v>5.9</v>
      </c>
      <c r="S356" s="27" t="s">
        <v>11</v>
      </c>
      <c r="T356" s="28"/>
      <c r="U356" s="28"/>
      <c r="V356" s="28"/>
      <c r="W356" s="28"/>
      <c r="X356" s="28"/>
      <c r="Y356" s="28"/>
    </row>
    <row r="357" spans="1:25" ht="14.25" customHeight="1" x14ac:dyDescent="0.2">
      <c r="A357" s="228" t="s">
        <v>689</v>
      </c>
      <c r="B357" s="228" t="s">
        <v>1030</v>
      </c>
      <c r="C357" s="244" t="s">
        <v>342</v>
      </c>
      <c r="D357" s="244"/>
      <c r="E357" s="243">
        <v>16</v>
      </c>
      <c r="F357" s="241"/>
      <c r="G357" s="241">
        <v>17</v>
      </c>
      <c r="H357" s="241">
        <v>25</v>
      </c>
      <c r="I357" s="241">
        <v>42</v>
      </c>
      <c r="J357" s="240">
        <v>2.6</v>
      </c>
      <c r="K357" s="27" t="s">
        <v>11</v>
      </c>
      <c r="L357" s="242"/>
      <c r="M357" s="241">
        <v>45</v>
      </c>
      <c r="N357" s="240">
        <v>2.8</v>
      </c>
      <c r="O357" s="27" t="s">
        <v>11</v>
      </c>
      <c r="P357" s="242"/>
      <c r="Q357" s="241">
        <v>87</v>
      </c>
      <c r="R357" s="240">
        <v>5.4</v>
      </c>
      <c r="S357" s="27" t="s">
        <v>11</v>
      </c>
      <c r="T357" s="28"/>
      <c r="U357" s="28"/>
      <c r="V357" s="28"/>
      <c r="W357" s="28"/>
      <c r="X357" s="28"/>
      <c r="Y357" s="28"/>
    </row>
    <row r="358" spans="1:25" ht="14.25" customHeight="1" x14ac:dyDescent="0.2">
      <c r="A358" s="228" t="s">
        <v>690</v>
      </c>
      <c r="B358" s="228" t="s">
        <v>1031</v>
      </c>
      <c r="C358" s="244" t="s">
        <v>343</v>
      </c>
      <c r="D358" s="244"/>
      <c r="E358" s="243">
        <v>28</v>
      </c>
      <c r="F358" s="241"/>
      <c r="G358" s="241">
        <v>73</v>
      </c>
      <c r="H358" s="241">
        <v>171</v>
      </c>
      <c r="I358" s="241">
        <v>244</v>
      </c>
      <c r="J358" s="240">
        <v>8.6999999999999993</v>
      </c>
      <c r="K358" s="27" t="s">
        <v>11</v>
      </c>
      <c r="L358" s="242"/>
      <c r="M358" s="241">
        <v>70</v>
      </c>
      <c r="N358" s="240">
        <v>2.5</v>
      </c>
      <c r="O358" s="27" t="s">
        <v>11</v>
      </c>
      <c r="P358" s="242"/>
      <c r="Q358" s="241">
        <v>314</v>
      </c>
      <c r="R358" s="240">
        <v>11.2</v>
      </c>
      <c r="S358" s="27" t="s">
        <v>11</v>
      </c>
      <c r="T358" s="28"/>
      <c r="U358" s="28"/>
      <c r="V358" s="28"/>
      <c r="W358" s="28"/>
      <c r="X358" s="28"/>
      <c r="Y358" s="28"/>
    </row>
    <row r="359" spans="1:25" ht="14.25" customHeight="1" x14ac:dyDescent="0.2">
      <c r="A359" s="228" t="s">
        <v>691</v>
      </c>
      <c r="B359" s="228" t="s">
        <v>1032</v>
      </c>
      <c r="C359" s="244" t="s">
        <v>344</v>
      </c>
      <c r="D359" s="244"/>
      <c r="E359" s="243">
        <v>187</v>
      </c>
      <c r="F359" s="241"/>
      <c r="G359" s="241">
        <v>262</v>
      </c>
      <c r="H359" s="241">
        <v>1086</v>
      </c>
      <c r="I359" s="241">
        <v>1348</v>
      </c>
      <c r="J359" s="240">
        <v>7.2</v>
      </c>
      <c r="K359" s="27" t="s">
        <v>11</v>
      </c>
      <c r="L359" s="242"/>
      <c r="M359" s="241">
        <v>4</v>
      </c>
      <c r="N359" s="240" t="s">
        <v>1035</v>
      </c>
      <c r="O359" s="27" t="s">
        <v>11</v>
      </c>
      <c r="P359" s="242"/>
      <c r="Q359" s="241">
        <v>1352</v>
      </c>
      <c r="R359" s="240">
        <v>7.2</v>
      </c>
      <c r="S359" s="27" t="s">
        <v>11</v>
      </c>
      <c r="T359" s="28"/>
      <c r="U359" s="28"/>
      <c r="V359" s="28"/>
      <c r="W359" s="28"/>
      <c r="X359" s="28"/>
      <c r="Y359" s="28"/>
    </row>
    <row r="360" spans="1:25" ht="14.25" customHeight="1" thickBot="1" x14ac:dyDescent="0.25">
      <c r="C360" s="13"/>
      <c r="D360" s="13"/>
      <c r="E360" s="53"/>
      <c r="F360" s="56"/>
      <c r="G360" s="55"/>
      <c r="H360" s="56"/>
      <c r="I360" s="56"/>
      <c r="J360" s="14"/>
      <c r="K360" s="29"/>
      <c r="L360" s="14"/>
      <c r="M360" s="14"/>
      <c r="N360" s="14"/>
      <c r="O360" s="29"/>
      <c r="P360" s="14"/>
      <c r="Q360" s="14"/>
      <c r="R360" s="14"/>
      <c r="S360" s="29"/>
      <c r="T360" s="28"/>
      <c r="U360" s="28"/>
      <c r="V360" s="28"/>
      <c r="W360" s="28"/>
      <c r="X360" s="28"/>
      <c r="Y360" s="28"/>
    </row>
    <row r="361" spans="1:25" ht="12.75" customHeight="1" x14ac:dyDescent="0.2">
      <c r="T361" s="28"/>
      <c r="U361" s="28"/>
      <c r="V361" s="28"/>
      <c r="W361" s="28"/>
      <c r="X361" s="28"/>
      <c r="Y361" s="28"/>
    </row>
    <row r="362" spans="1:25" s="34" customFormat="1" ht="12.75" x14ac:dyDescent="0.2">
      <c r="A362" s="228"/>
      <c r="B362" s="228"/>
      <c r="C362" s="239" t="s">
        <v>345</v>
      </c>
      <c r="D362" s="239"/>
      <c r="E362" s="234" t="s">
        <v>0</v>
      </c>
      <c r="F362" s="237"/>
      <c r="G362" s="232"/>
      <c r="H362" s="231"/>
      <c r="I362" s="231"/>
      <c r="K362" s="45"/>
      <c r="M362" s="231"/>
      <c r="O362" s="45"/>
      <c r="Q362" s="231"/>
      <c r="S362" s="45"/>
    </row>
    <row r="363" spans="1:25" s="34" customFormat="1" ht="12.75" x14ac:dyDescent="0.2">
      <c r="A363" s="228"/>
      <c r="B363" s="228"/>
      <c r="C363" s="239"/>
      <c r="D363" s="239"/>
      <c r="E363" s="232" t="s">
        <v>346</v>
      </c>
      <c r="F363" s="237"/>
      <c r="G363" s="232"/>
      <c r="H363" s="231"/>
      <c r="I363" s="231"/>
      <c r="K363" s="45"/>
      <c r="M363" s="231"/>
      <c r="O363" s="45"/>
      <c r="Q363" s="231"/>
      <c r="S363" s="45"/>
    </row>
    <row r="364" spans="1:25" s="34" customFormat="1" ht="12.75" x14ac:dyDescent="0.2">
      <c r="A364" s="228"/>
      <c r="B364" s="228"/>
      <c r="C364" s="239"/>
      <c r="D364" s="239"/>
      <c r="E364" s="232" t="s">
        <v>347</v>
      </c>
      <c r="F364" s="237"/>
      <c r="G364" s="232"/>
      <c r="H364" s="231"/>
      <c r="I364" s="231"/>
      <c r="K364" s="45"/>
      <c r="M364" s="231"/>
      <c r="O364" s="45"/>
      <c r="Q364" s="231"/>
      <c r="S364" s="45"/>
    </row>
    <row r="365" spans="1:25" s="34" customFormat="1" ht="12.75" x14ac:dyDescent="0.2">
      <c r="A365" s="228"/>
      <c r="B365" s="228"/>
      <c r="C365" s="237"/>
      <c r="D365" s="237"/>
      <c r="E365" s="232" t="s">
        <v>348</v>
      </c>
      <c r="F365" s="237"/>
      <c r="G365" s="232"/>
      <c r="H365" s="231"/>
      <c r="I365" s="231"/>
      <c r="K365" s="45"/>
      <c r="M365" s="231"/>
      <c r="O365" s="45"/>
      <c r="Q365" s="231"/>
      <c r="S365" s="45"/>
    </row>
    <row r="366" spans="1:25" s="34" customFormat="1" ht="12.75" x14ac:dyDescent="0.2">
      <c r="A366" s="228"/>
      <c r="B366" s="228"/>
      <c r="C366" s="237"/>
      <c r="D366" s="237"/>
      <c r="E366" s="232" t="s">
        <v>349</v>
      </c>
      <c r="F366" s="237"/>
      <c r="G366" s="232"/>
      <c r="H366" s="231"/>
      <c r="I366" s="231"/>
      <c r="K366" s="45"/>
      <c r="M366" s="231"/>
      <c r="O366" s="45"/>
      <c r="Q366" s="231"/>
      <c r="S366" s="45"/>
    </row>
    <row r="367" spans="1:25" s="34" customFormat="1" ht="12.75" x14ac:dyDescent="0.2">
      <c r="A367" s="228"/>
      <c r="B367" s="228"/>
      <c r="C367" s="237"/>
      <c r="D367" s="237"/>
      <c r="E367" s="232" t="s">
        <v>1036</v>
      </c>
      <c r="F367" s="237"/>
      <c r="G367" s="232"/>
      <c r="H367" s="231"/>
      <c r="I367" s="231"/>
      <c r="K367" s="45"/>
      <c r="M367" s="231"/>
      <c r="O367" s="45"/>
      <c r="Q367" s="231"/>
      <c r="S367" s="45"/>
    </row>
    <row r="368" spans="1:25" s="34" customFormat="1" ht="12.75" x14ac:dyDescent="0.2">
      <c r="A368" s="228"/>
      <c r="B368" s="228"/>
      <c r="C368" s="237"/>
      <c r="D368" s="237"/>
      <c r="E368" s="238" t="s">
        <v>1037</v>
      </c>
      <c r="F368" s="237"/>
      <c r="G368" s="232"/>
      <c r="H368" s="231"/>
      <c r="I368" s="231"/>
      <c r="K368" s="45"/>
      <c r="M368" s="231"/>
      <c r="O368" s="45"/>
      <c r="Q368" s="231"/>
      <c r="S368" s="45"/>
    </row>
    <row r="369" spans="1:19" s="34" customFormat="1" ht="12.75" x14ac:dyDescent="0.2">
      <c r="A369" s="228"/>
      <c r="B369" s="228"/>
      <c r="C369" s="237"/>
      <c r="D369" s="237"/>
      <c r="E369" s="232"/>
      <c r="G369" s="232"/>
      <c r="H369" s="231"/>
      <c r="I369" s="231"/>
      <c r="K369" s="45"/>
      <c r="M369" s="231"/>
      <c r="O369" s="45"/>
      <c r="Q369" s="231"/>
      <c r="S369" s="45"/>
    </row>
    <row r="370" spans="1:19" s="34" customFormat="1" ht="12.75" x14ac:dyDescent="0.2">
      <c r="A370" s="228"/>
      <c r="B370" s="228"/>
      <c r="C370" s="235" t="s">
        <v>350</v>
      </c>
      <c r="D370" s="235"/>
      <c r="E370" s="600" t="s">
        <v>1177</v>
      </c>
      <c r="G370" s="232"/>
      <c r="H370" s="231"/>
      <c r="I370" s="231"/>
      <c r="K370" s="45"/>
      <c r="M370" s="231"/>
      <c r="O370" s="45"/>
      <c r="Q370" s="231"/>
      <c r="S370" s="45"/>
    </row>
    <row r="371" spans="1:19" s="34" customFormat="1" ht="12.75" x14ac:dyDescent="0.2">
      <c r="A371" s="228"/>
      <c r="B371" s="228"/>
      <c r="C371" s="236"/>
      <c r="D371" s="236"/>
      <c r="E371" s="44"/>
      <c r="G371" s="232"/>
      <c r="H371" s="231"/>
      <c r="I371" s="231"/>
      <c r="K371" s="45"/>
      <c r="M371" s="231"/>
      <c r="O371" s="45"/>
      <c r="Q371" s="231"/>
      <c r="S371" s="45"/>
    </row>
    <row r="372" spans="1:19" s="34" customFormat="1" ht="12.75" x14ac:dyDescent="0.2">
      <c r="A372" s="228"/>
      <c r="B372" s="228"/>
      <c r="C372" s="235" t="s">
        <v>692</v>
      </c>
      <c r="D372" s="235"/>
      <c r="E372" s="234" t="s">
        <v>1</v>
      </c>
      <c r="G372" s="232"/>
      <c r="H372" s="231"/>
      <c r="I372" s="231"/>
      <c r="K372" s="45"/>
      <c r="M372" s="231"/>
      <c r="O372" s="45"/>
      <c r="Q372" s="231"/>
      <c r="S372" s="45"/>
    </row>
    <row r="373" spans="1:19" s="34" customFormat="1" ht="12.75" x14ac:dyDescent="0.2">
      <c r="A373" s="228"/>
      <c r="B373" s="228"/>
      <c r="C373" s="225"/>
      <c r="D373" s="225"/>
      <c r="E373" s="234" t="s">
        <v>1203</v>
      </c>
      <c r="G373" s="232"/>
      <c r="H373" s="231"/>
      <c r="I373" s="231"/>
      <c r="K373" s="45"/>
      <c r="M373" s="231"/>
      <c r="O373" s="45"/>
      <c r="Q373" s="231"/>
      <c r="S373" s="45"/>
    </row>
    <row r="374" spans="1:19" s="34" customFormat="1" ht="12.75" x14ac:dyDescent="0.2">
      <c r="A374" s="228"/>
      <c r="B374" s="228"/>
      <c r="C374" s="225"/>
      <c r="D374" s="225"/>
      <c r="E374" s="233" t="s">
        <v>693</v>
      </c>
      <c r="G374" s="232"/>
      <c r="H374" s="231"/>
      <c r="I374" s="231"/>
      <c r="K374" s="45"/>
      <c r="M374" s="231"/>
      <c r="O374" s="45"/>
      <c r="Q374" s="231"/>
      <c r="S374" s="45"/>
    </row>
    <row r="399" spans="17:18" x14ac:dyDescent="0.2">
      <c r="Q399" s="15"/>
      <c r="R399" s="31"/>
    </row>
    <row r="410" spans="2:4" x14ac:dyDescent="0.2">
      <c r="B410" s="230"/>
      <c r="C410" s="229"/>
      <c r="D410" s="229"/>
    </row>
    <row r="411" spans="2:4" x14ac:dyDescent="0.2">
      <c r="B411" s="230"/>
      <c r="C411" s="229"/>
      <c r="D411" s="229"/>
    </row>
  </sheetData>
  <dataConsolidate/>
  <mergeCells count="12">
    <mergeCell ref="A2:C2"/>
    <mergeCell ref="O3:O4"/>
    <mergeCell ref="Q3:Q4"/>
    <mergeCell ref="R3:R4"/>
    <mergeCell ref="S3:S4"/>
    <mergeCell ref="M3:M4"/>
    <mergeCell ref="N3:N4"/>
    <mergeCell ref="A6:A7"/>
    <mergeCell ref="B6:B7"/>
    <mergeCell ref="E3:E4"/>
    <mergeCell ref="G3:J3"/>
    <mergeCell ref="K3:K4"/>
  </mergeCells>
  <conditionalFormatting sqref="AT7:BC7 V7 T9:AU9 L5:N5 F5:F6 H5:J5 Q5:R5">
    <cfRule type="cellIs" dxfId="2" priority="1" stopIfTrue="1" operator="equal">
      <formula>"e"</formula>
    </cfRule>
  </conditionalFormatting>
  <hyperlinks>
    <hyperlink ref="A2" location="Contents!A1" display="ï Return to contents"/>
  </hyperlinks>
  <pageMargins left="0.39370078740157483" right="0.39370078740157483" top="0.39370078740157483" bottom="0.39370078740157483" header="0.51181102362204722" footer="0.51181102362204722"/>
  <pageSetup paperSize="9" scale="62" orientation="landscape" r:id="rId1"/>
  <headerFooter alignWithMargins="0"/>
  <rowBreaks count="7" manualBreakCount="7">
    <brk id="58" max="17" man="1"/>
    <brk id="108" max="17" man="1"/>
    <brk id="158" max="17" man="1"/>
    <brk id="208" max="17" man="1"/>
    <brk id="258" max="17" man="1"/>
    <brk id="308" max="17" man="1"/>
    <brk id="360"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F7C46C3-DBBB-479E-A80A-55FF9B27153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Contents</vt:lpstr>
      <vt:lpstr>LA_dropdown</vt:lpstr>
      <vt:lpstr>201718</vt:lpstr>
      <vt:lpstr>201617</vt:lpstr>
      <vt:lpstr>201516</vt:lpstr>
      <vt:lpstr>201415</vt:lpstr>
      <vt:lpstr>201314</vt:lpstr>
      <vt:lpstr>201213</vt:lpstr>
      <vt:lpstr>201112</vt:lpstr>
      <vt:lpstr>201011</vt:lpstr>
      <vt:lpstr>200910</vt:lpstr>
      <vt:lpstr>'200910'!Print_Area</vt:lpstr>
      <vt:lpstr>'201011'!Print_Area</vt:lpstr>
      <vt:lpstr>'201112'!Print_Area</vt:lpstr>
      <vt:lpstr>'201213'!Print_Area</vt:lpstr>
      <vt:lpstr>'201314'!Print_Area</vt:lpstr>
      <vt:lpstr>'201415'!Print_Area</vt:lpstr>
      <vt:lpstr>'201516'!Print_Area</vt:lpstr>
      <vt:lpstr>'201617'!Print_Area</vt:lpstr>
      <vt:lpstr>Contents!Print_Area</vt:lpstr>
      <vt:lpstr>LA_dropdown!Print_Area</vt:lpstr>
      <vt:lpstr>'201617'!Print_Titles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mpearson</dc:creator>
  <cp:lastModifiedBy>Benjamin Waterfield</cp:lastModifiedBy>
  <cp:lastPrinted>2018-02-28T20:33:29Z</cp:lastPrinted>
  <dcterms:created xsi:type="dcterms:W3CDTF">2010-08-24T10:24:09Z</dcterms:created>
  <dcterms:modified xsi:type="dcterms:W3CDTF">2018-12-12T11:52:46Z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a9a260c2-d156-4b8a-96d4-26822deb9d1d</vt:lpwstr>
  </property>
  <property fmtid="{D5CDD505-2E9C-101B-9397-08002B2CF9AE}" pid="3" name="bjSaver">
    <vt:lpwstr>o3+BW5umNATtYKPfar28aqLQjnFrpMAP</vt:lpwstr>
  </property>
  <property fmtid="{D5CDD505-2E9C-101B-9397-08002B2CF9AE}" pid="4" name="bjDocumentSecurityLabel">
    <vt:lpwstr>No Marking</vt:lpwstr>
  </property>
</Properties>
</file>