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OMS\Analytical Services\DIAL\04 JDL\05 Publications\37 December 2016\"/>
    </mc:Choice>
  </mc:AlternateContent>
  <bookViews>
    <workbookView xWindow="120" yWindow="120" windowWidth="19035" windowHeight="11760" tabRatio="725"/>
  </bookViews>
  <sheets>
    <sheet name="Index" sheetId="15" r:id="rId1"/>
    <sheet name="A.1 National complex model" sheetId="27" r:id="rId2"/>
    <sheet name="A.2 National standard model" sheetId="31" r:id="rId3"/>
    <sheet name="B.1 Established needs" sheetId="33" r:id="rId4"/>
    <sheet name="B.2 Combined needs" sheetId="17" r:id="rId5"/>
  </sheets>
  <calcPr calcId="152511"/>
</workbook>
</file>

<file path=xl/calcChain.xml><?xml version="1.0" encoding="utf-8"?>
<calcChain xmlns="http://schemas.openxmlformats.org/spreadsheetml/2006/main">
  <c r="C6" i="17" l="1"/>
  <c r="C5" i="17"/>
  <c r="C7" i="17"/>
  <c r="C8" i="33"/>
  <c r="C10" i="33"/>
  <c r="C6" i="33"/>
  <c r="C5" i="33"/>
  <c r="C9" i="33"/>
  <c r="C7" i="33"/>
  <c r="C11" i="33"/>
</calcChain>
</file>

<file path=xl/sharedStrings.xml><?xml version="1.0" encoding="utf-8"?>
<sst xmlns="http://schemas.openxmlformats.org/spreadsheetml/2006/main" count="143" uniqueCount="88">
  <si>
    <t>Treatment Group</t>
  </si>
  <si>
    <t>Matched Control Group</t>
  </si>
  <si>
    <t>Standardised Difference</t>
  </si>
  <si>
    <t>Number in group</t>
  </si>
  <si>
    <t>Ethnicity</t>
  </si>
  <si>
    <t>Nationality</t>
  </si>
  <si>
    <t>Age</t>
  </si>
  <si>
    <t>Burglary</t>
  </si>
  <si>
    <t>Mean total previous offences</t>
  </si>
  <si>
    <t>Mean previous criminal convictions</t>
  </si>
  <si>
    <t>Mean previous custodial sentences</t>
  </si>
  <si>
    <t>Mean previous court orders</t>
  </si>
  <si>
    <t>In P45 employment (year prior to conviction)</t>
  </si>
  <si>
    <t>In P45 employment (month prior to conviction)</t>
  </si>
  <si>
    <t>Claiming Incapacity Benefit and/or Income Support (year prior to conviction)</t>
  </si>
  <si>
    <t>Notes:</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</si>
  <si>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</si>
  <si>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</si>
  <si>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</si>
  <si>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</si>
  <si>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Violent offences, including robbery</t>
  </si>
  <si>
    <t>Section B - Needs among the treatment group</t>
  </si>
  <si>
    <r>
      <t>Index offence</t>
    </r>
    <r>
      <rPr>
        <b/>
        <vertAlign val="superscript"/>
        <sz val="8"/>
        <color rgb="FF000000"/>
        <rFont val="Arial"/>
        <family val="2"/>
      </rPr>
      <t>1</t>
    </r>
  </si>
  <si>
    <t>Employment and benefit history</t>
  </si>
  <si>
    <t>All figures (except mean Copas rate) are rounded to the nearest whole number; this may mean that percentages do not sum to 100%.</t>
  </si>
  <si>
    <t>Standardised differences are rounded to the nearest whole number; this may mean that some categories have the same percentages but different standarised differences in some models.</t>
  </si>
  <si>
    <r>
      <t xml:space="preserve">3 </t>
    </r>
    <r>
      <rPr>
        <sz val="9"/>
        <color indexed="8"/>
        <rFont val="Arial"/>
        <family val="2"/>
      </rPr>
      <t>Drug-related offences including importation, exportation, possession and supply of drugs.</t>
    </r>
  </si>
  <si>
    <r>
      <t xml:space="preserve">5 </t>
    </r>
    <r>
      <rPr>
        <sz val="9"/>
        <color indexed="8"/>
        <rFont val="Arial"/>
        <family val="2"/>
      </rPr>
      <t>All excluding Penalty Notices for Disorder. All prior to Index offence.</t>
    </r>
  </si>
  <si>
    <r>
      <t>Mean Copas rate</t>
    </r>
    <r>
      <rPr>
        <vertAlign val="superscript"/>
        <sz val="9"/>
        <color rgb="FF000000"/>
        <rFont val="Arial"/>
        <family val="2"/>
      </rPr>
      <t>6</t>
    </r>
  </si>
  <si>
    <r>
      <t>Criminal history</t>
    </r>
    <r>
      <rPr>
        <b/>
        <vertAlign val="superscript"/>
        <sz val="9"/>
        <color rgb="FF000000"/>
        <rFont val="Arial"/>
        <family val="2"/>
      </rPr>
      <t>5</t>
    </r>
  </si>
  <si>
    <t>1 Index Offence is based on OGRS categories. Further details on make-up of categories available upon request</t>
  </si>
  <si>
    <t>4 Other offences include absconding and bail offences.</t>
  </si>
  <si>
    <t>2 Vehicle-related offences include theft of or from vehicles, drink-driving and other motoring offences</t>
  </si>
  <si>
    <t>Non-UK and unknown</t>
  </si>
  <si>
    <t>UK</t>
  </si>
  <si>
    <t>Mean age at first contact with criminal justice system</t>
  </si>
  <si>
    <r>
      <t>Claiming Out-Of-Work Benefits (year prior to conviction)</t>
    </r>
    <r>
      <rPr>
        <vertAlign val="superscript"/>
        <sz val="9"/>
        <color rgb="FF000000"/>
        <rFont val="Arial"/>
        <family val="2"/>
      </rPr>
      <t>7</t>
    </r>
  </si>
  <si>
    <t>Claiming Jobseeker's Allowance (year prior to conviction)</t>
  </si>
  <si>
    <t>Sentence type</t>
  </si>
  <si>
    <t>Custodial, 1-4 years</t>
  </si>
  <si>
    <t>Custodial, 4-10 years</t>
  </si>
  <si>
    <r>
      <t>OASys variables</t>
    </r>
    <r>
      <rPr>
        <b/>
        <vertAlign val="superscript"/>
        <sz val="9"/>
        <color rgb="FF000000"/>
        <rFont val="Arial"/>
        <family val="2"/>
      </rPr>
      <t>8</t>
    </r>
  </si>
  <si>
    <t>Drugs currently used at least weekly</t>
  </si>
  <si>
    <t>Percentage of treatment group with combined need</t>
  </si>
  <si>
    <t>Percentage of treatment group with need</t>
  </si>
  <si>
    <t>Section A - Comparison of characteristics of treatment and control groups</t>
  </si>
  <si>
    <t>Profile of treatment group - Combined needs (for intervention participants with an OASys record)</t>
  </si>
  <si>
    <t>Profile of treatment group - Established needs (for intervention participants with an OASys record)</t>
  </si>
  <si>
    <t>Annex tables</t>
  </si>
  <si>
    <t>Custodial, less than 6 months</t>
  </si>
  <si>
    <t>Mean age at index date</t>
  </si>
  <si>
    <t>Perpetrator of domestic violence at any time</t>
  </si>
  <si>
    <t>No current fixed abode</t>
  </si>
  <si>
    <t>6 The Copas rate indicates the rate at which an offender has built up convictions throughout their criminal career. The higher the rate, the more convictions an offender has in a given amount of time.</t>
  </si>
  <si>
    <t>Black</t>
  </si>
  <si>
    <t>Asian</t>
  </si>
  <si>
    <t>Theft, and Handling</t>
  </si>
  <si>
    <t>White</t>
  </si>
  <si>
    <r>
      <t>Vehicle-related offences</t>
    </r>
    <r>
      <rPr>
        <vertAlign val="superscript"/>
        <sz val="9"/>
        <color rgb="FF000000"/>
        <rFont val="Arial"/>
        <family val="2"/>
      </rPr>
      <t>2</t>
    </r>
  </si>
  <si>
    <r>
      <t>Drug-related Offences</t>
    </r>
    <r>
      <rPr>
        <vertAlign val="superscript"/>
        <sz val="9"/>
        <color rgb="FF000000"/>
        <rFont val="Arial"/>
        <family val="2"/>
      </rPr>
      <t>3</t>
    </r>
  </si>
  <si>
    <t>7 Out-of-work Benefits (OOWB) include people on Jobseeker’s Allowance (JSA), Employment and Support Allowance (ESA), Incapacity Benefits (IB) and Income Support (IS), but it does not count people whose primary benefit is Carer's Allowance (CA).</t>
  </si>
  <si>
    <t>8 OASys variables refer to the time of the assessment. A selection of OASys variables included in the model are shown, with a full list available on request.</t>
  </si>
  <si>
    <r>
      <t>Criminal, Malicious damage and Other Offences</t>
    </r>
    <r>
      <rPr>
        <vertAlign val="superscript"/>
        <sz val="9"/>
        <color rgb="FF000000"/>
        <rFont val="Arial"/>
        <family val="2"/>
      </rPr>
      <t>4</t>
    </r>
  </si>
  <si>
    <t>No fixed abode</t>
  </si>
  <si>
    <t>Parenting responsibilities</t>
  </si>
  <si>
    <t>Significant problems with past employment</t>
  </si>
  <si>
    <t>Any history of drug use</t>
  </si>
  <si>
    <t>Some problems with parenting responsibilities</t>
  </si>
  <si>
    <t>Some problems with close family relationships</t>
  </si>
  <si>
    <t>Some problems with work skills</t>
  </si>
  <si>
    <t>Some problems with current alcohol use</t>
  </si>
  <si>
    <t>No current fixed abode and drugs currently used at least weekly</t>
  </si>
  <si>
    <t>Some current problems with drug and/or alcohol use and some problems with close family relationships</t>
  </si>
  <si>
    <t>Some current problems with drug and/or alcohol use and some problems with parenting responsibilities</t>
  </si>
  <si>
    <t>Justice Data Lab re-offending analysis: Safe Ground Fathers Inside programme</t>
  </si>
  <si>
    <t>Table A.1</t>
  </si>
  <si>
    <t>Table A.2</t>
  </si>
  <si>
    <t>National complex model: Standardised differences between intervention participants and a national control group</t>
  </si>
  <si>
    <t>National standard model: Standardised differences between intervention participants and a national control group</t>
  </si>
  <si>
    <t>Notes</t>
  </si>
  <si>
    <r>
      <rPr>
        <b/>
        <sz val="11"/>
        <color theme="1"/>
        <rFont val="Calibri"/>
        <family val="2"/>
      </rPr>
      <t>Geographical area:</t>
    </r>
    <r>
      <rPr>
        <sz val="11"/>
        <color theme="1"/>
        <rFont val="Calibri"/>
        <family val="2"/>
      </rPr>
      <t xml:space="preserve"> The treatment groups are matched to offenders across England and Wales.</t>
    </r>
  </si>
  <si>
    <t>Chart B.1</t>
  </si>
  <si>
    <t>Chart B.2</t>
  </si>
  <si>
    <t xml:space="preserve">Table A.1: </t>
  </si>
  <si>
    <t xml:space="preserve">Table A.2: </t>
  </si>
  <si>
    <t>Profile of treatment group - established needs (for national treatment group offenders with an OASys record)</t>
  </si>
  <si>
    <t>Profile of treatment group - combined needs (for overall national treatment group offenders with an OASys record)</t>
  </si>
  <si>
    <r>
      <rPr>
        <b/>
        <sz val="11"/>
        <color theme="1"/>
        <rFont val="Calibri"/>
        <family val="2"/>
        <scheme val="minor"/>
      </rPr>
      <t>Matching the treatment and control groups:</t>
    </r>
    <r>
      <rPr>
        <sz val="11"/>
        <color theme="1"/>
        <rFont val="Calibri"/>
        <family val="2"/>
        <scheme val="minor"/>
      </rPr>
      <t xml:space="preserve"> The complex model controls for drug and alcohol use, accommodation status, employment history, relationships and attitude towards offending, as well as the demographics, recent employment and criminal history that are included in the standard models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</si>
</sst>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0" x14ac:knownFonts="1">
    <font>
      <sz val="11"/>
      <color theme="1"/>
      <name val="Calibri"/>
      <family val="2"/>
      <scheme val="minor"/>
    </font>
    <font>
      <sz val="10"/>
      <name val="Arial"/>
      <family val="2"/>
    </font>
    <font>
      <sz val="9"/>
      <color indexed="8"/>
      <name val="Arial"/>
      <family val="2"/>
    </font>
    <font>
      <sz val="9"/>
      <name val="Arial"/>
      <family val="2"/>
    </font>
    <font>
      <sz val="10"/>
      <color indexed="8"/>
      <name val="Arial"/>
      <family val="2"/>
    </font>
    <font>
      <b/>
      <sz val="14"/>
      <color indexed="8"/>
      <name val="Arial"/>
      <family val="2"/>
    </font>
    <font>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sz val="11"/>
      <color theme="1"/>
      <name val="Calibri"/>
      <family val="2"/>
    </font>
    <font>
      <b/>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000000"/>
      <name val="Calibri"/>
      <family val="2"/>
    </font>
    <font>
      <b/>
      <sz val="12"/>
      <color indexed="8"/>
      <name val="Arial"/>
      <family val="2"/>
    </font>
    <font>
      <b/>
      <sz val="11"/>
      <color indexed="8"/>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style="thin">
        <color rgb="FF90CCDC"/>
      </left>
      <right/>
      <top style="thin">
        <color rgb="FF90CCDC"/>
      </top>
      <bottom/>
      <diagonal/>
    </border>
    <border>
      <left/>
      <right style="thin">
        <color rgb="FF90CCDC"/>
      </right>
      <top style="thin">
        <color rgb="FF90CCDC"/>
      </top>
      <bottom/>
      <diagonal/>
    </border>
    <border>
      <left style="thin">
        <color rgb="FF90CCDC"/>
      </left>
      <right/>
      <top/>
      <bottom/>
      <diagonal/>
    </border>
    <border>
      <left/>
      <right style="thin">
        <color rgb="FF90CCDC"/>
      </right>
      <top/>
      <bottom/>
      <diagonal/>
    </border>
    <border>
      <left style="thin">
        <color rgb="FF90CCDC"/>
      </left>
      <right/>
      <top/>
      <bottom style="thin">
        <color rgb="FF90CCDC"/>
      </bottom>
      <diagonal/>
    </border>
    <border>
      <left/>
      <right style="thin">
        <color rgb="FF90CCDC"/>
      </right>
      <top/>
      <bottom style="thin">
        <color rgb="FF90CCDC"/>
      </bottom>
      <diagonal/>
    </border>
  </borders>
  <cellStyleXfs count="6">
    <xf numFmtId="0" fontId="0" fillId="0" borderId="0"/>
    <xf numFmtId="0" fontId="7" fillId="0" borderId="0" applyNumberFormat="0" applyFill="0" applyBorder="0" applyAlignment="0" applyProtection="0">
      <alignment vertical="top"/>
      <protection locked="0"/>
    </xf>
    <xf numFmtId="0" fontId="1" fillId="0" borderId="0"/>
    <xf numFmtId="9" fontId="31" fillId="0" borderId="0" applyFont="0" applyFill="0" applyBorder="0" applyAlignment="0" applyProtection="0"/>
    <xf numFmtId="0" fontId="32" fillId="0" borderId="0"/>
    <xf numFmtId="0" fontId="1" fillId="0" borderId="0"/>
  </cellStyleXfs>
  <cellXfs count="118">
    <xf numFmtId="0" fontId="0" fillId="0" borderId="0" xfId="0"/>
    <xf numFmtId="0" fontId="11" fillId="2" borderId="1" xfId="2" applyFont="1" applyFill="1" applyBorder="1" applyAlignment="1">
      <alignment vertical="center"/>
    </xf>
    <xf numFmtId="9" fontId="17" fillId="2" borderId="2" xfId="0" applyNumberFormat="1" applyFont="1" applyFill="1" applyBorder="1" applyAlignment="1">
      <alignment horizontal="right" vertical="center"/>
    </xf>
    <xf numFmtId="1" fontId="15" fillId="2" borderId="2" xfId="0" applyNumberFormat="1" applyFont="1" applyFill="1" applyBorder="1" applyAlignment="1">
      <alignment horizontal="right" vertical="center"/>
    </xf>
    <xf numFmtId="0" fontId="11" fillId="2" borderId="1" xfId="0" applyFont="1" applyFill="1" applyBorder="1" applyAlignment="1">
      <alignment vertical="center"/>
    </xf>
    <xf numFmtId="0" fontId="0" fillId="2" borderId="0" xfId="0" applyFill="1"/>
    <xf numFmtId="0" fontId="11" fillId="2" borderId="1" xfId="2" applyFont="1" applyFill="1" applyBorder="1" applyAlignment="1">
      <alignment vertical="top"/>
    </xf>
    <xf numFmtId="0" fontId="19" fillId="2" borderId="1" xfId="0" applyFont="1" applyFill="1" applyBorder="1" applyAlignment="1">
      <alignment vertical="center"/>
    </xf>
    <xf numFmtId="1" fontId="17" fillId="2" borderId="2" xfId="0" applyNumberFormat="1" applyFont="1" applyFill="1" applyBorder="1" applyAlignment="1">
      <alignment horizontal="right" vertical="center"/>
    </xf>
    <xf numFmtId="1" fontId="10" fillId="2" borderId="2" xfId="0" applyNumberFormat="1" applyFont="1" applyFill="1" applyBorder="1" applyAlignment="1">
      <alignment horizontal="right" vertical="center"/>
    </xf>
    <xf numFmtId="9" fontId="10" fillId="2" borderId="2" xfId="3" applyFont="1" applyFill="1" applyBorder="1" applyAlignment="1">
      <alignment horizontal="right" vertical="center"/>
    </xf>
    <xf numFmtId="0" fontId="11" fillId="2" borderId="1" xfId="0" applyFont="1" applyFill="1" applyBorder="1" applyAlignment="1">
      <alignment vertical="center" wrapText="1"/>
    </xf>
    <xf numFmtId="0" fontId="5" fillId="2" borderId="0" xfId="0" applyFont="1" applyFill="1" applyAlignment="1">
      <alignment vertical="center"/>
    </xf>
    <xf numFmtId="0" fontId="6" fillId="2" borderId="0" xfId="0" applyFont="1" applyFill="1"/>
    <xf numFmtId="0" fontId="4" fillId="2" borderId="0" xfId="0" applyFont="1" applyFill="1"/>
    <xf numFmtId="0" fontId="8" fillId="2" borderId="0" xfId="0" applyFont="1" applyFill="1"/>
    <xf numFmtId="0" fontId="7" fillId="2" borderId="0" xfId="1" applyFill="1" applyAlignment="1" applyProtection="1"/>
    <xf numFmtId="0" fontId="21" fillId="2" borderId="0" xfId="0" applyFont="1" applyFill="1"/>
    <xf numFmtId="0" fontId="7" fillId="2" borderId="15" xfId="1" applyFill="1" applyBorder="1" applyAlignment="1" applyProtection="1">
      <alignment vertical="top"/>
    </xf>
    <xf numFmtId="0" fontId="0" fillId="2" borderId="16" xfId="0" applyFill="1" applyBorder="1" applyAlignment="1">
      <alignment vertical="top"/>
    </xf>
    <xf numFmtId="0" fontId="7" fillId="2" borderId="17" xfId="1" applyFill="1" applyBorder="1" applyAlignment="1" applyProtection="1">
      <alignment vertical="top"/>
    </xf>
    <xf numFmtId="0" fontId="0" fillId="2" borderId="18" xfId="0" applyFill="1" applyBorder="1" applyAlignment="1">
      <alignment vertical="top"/>
    </xf>
    <xf numFmtId="0" fontId="8" fillId="3" borderId="13" xfId="0" applyFont="1" applyFill="1" applyBorder="1" applyAlignment="1">
      <alignment horizontal="left" vertical="top"/>
    </xf>
    <xf numFmtId="0" fontId="8" fillId="3" borderId="14" xfId="0" applyFont="1" applyFill="1" applyBorder="1" applyAlignment="1">
      <alignment horizontal="left" vertical="top"/>
    </xf>
    <xf numFmtId="0" fontId="8" fillId="2" borderId="0" xfId="0" applyFont="1" applyFill="1" applyAlignment="1">
      <alignment horizontal="left"/>
    </xf>
    <xf numFmtId="0" fontId="8" fillId="2" borderId="17" xfId="0" applyFont="1" applyFill="1" applyBorder="1"/>
    <xf numFmtId="0" fontId="8" fillId="2" borderId="18" xfId="0" applyFont="1" applyFill="1" applyBorder="1"/>
    <xf numFmtId="0" fontId="0" fillId="2" borderId="0" xfId="0" applyFill="1" applyAlignment="1">
      <alignment vertical="top"/>
    </xf>
    <xf numFmtId="1" fontId="0" fillId="2" borderId="0" xfId="0" applyNumberFormat="1" applyFill="1"/>
    <xf numFmtId="0" fontId="12" fillId="2" borderId="3" xfId="0" applyFont="1" applyFill="1" applyBorder="1" applyAlignment="1">
      <alignment wrapText="1"/>
    </xf>
    <xf numFmtId="0" fontId="16" fillId="2" borderId="4" xfId="0" applyFont="1" applyFill="1" applyBorder="1" applyAlignment="1">
      <alignment horizontal="center" vertical="center" wrapText="1"/>
    </xf>
    <xf numFmtId="1" fontId="16" fillId="2" borderId="4" xfId="0" applyNumberFormat="1" applyFont="1" applyFill="1" applyBorder="1" applyAlignment="1">
      <alignment horizontal="center" vertical="center" wrapText="1"/>
    </xf>
    <xf numFmtId="0" fontId="9" fillId="2" borderId="1" xfId="0" applyFont="1" applyFill="1" applyBorder="1" applyAlignment="1">
      <alignment vertical="center" wrapText="1"/>
    </xf>
    <xf numFmtId="3" fontId="16" fillId="2" borderId="2" xfId="0" applyNumberFormat="1" applyFont="1" applyFill="1" applyBorder="1" applyAlignment="1">
      <alignment horizontal="right" vertical="center" wrapText="1"/>
    </xf>
    <xf numFmtId="1" fontId="10" fillId="2" borderId="2" xfId="0" applyNumberFormat="1" applyFont="1" applyFill="1" applyBorder="1" applyAlignment="1">
      <alignment horizontal="center" vertical="center" wrapText="1"/>
    </xf>
    <xf numFmtId="0" fontId="0" fillId="2" borderId="0" xfId="0" applyFont="1" applyFill="1"/>
    <xf numFmtId="0" fontId="9" fillId="2" borderId="1" xfId="0" applyFont="1" applyFill="1" applyBorder="1" applyAlignment="1">
      <alignment vertical="center"/>
    </xf>
    <xf numFmtId="0" fontId="10" fillId="2" borderId="2" xfId="0" applyFont="1" applyFill="1" applyBorder="1" applyAlignment="1">
      <alignment horizontal="right" vertical="center"/>
    </xf>
    <xf numFmtId="1" fontId="14" fillId="2" borderId="2" xfId="0" applyNumberFormat="1" applyFont="1" applyFill="1" applyBorder="1" applyAlignment="1">
      <alignment horizontal="right" vertical="center"/>
    </xf>
    <xf numFmtId="0" fontId="9" fillId="2" borderId="3" xfId="2" applyFont="1" applyFill="1" applyBorder="1" applyAlignment="1">
      <alignment vertical="center"/>
    </xf>
    <xf numFmtId="0" fontId="11" fillId="2" borderId="3" xfId="0" applyFont="1" applyFill="1" applyBorder="1" applyAlignment="1">
      <alignment vertical="center"/>
    </xf>
    <xf numFmtId="9" fontId="17" fillId="2" borderId="2" xfId="3" applyFont="1" applyFill="1" applyBorder="1" applyAlignment="1">
      <alignment horizontal="right" vertical="center"/>
    </xf>
    <xf numFmtId="0" fontId="18" fillId="2" borderId="1" xfId="0" applyFont="1" applyFill="1" applyBorder="1" applyAlignment="1">
      <alignment vertical="center"/>
    </xf>
    <xf numFmtId="0" fontId="9" fillId="2" borderId="1" xfId="2" applyFont="1" applyFill="1" applyBorder="1" applyAlignment="1">
      <alignment vertical="top"/>
    </xf>
    <xf numFmtId="2" fontId="17" fillId="2" borderId="2" xfId="0" applyNumberFormat="1" applyFont="1" applyFill="1" applyBorder="1" applyAlignment="1">
      <alignment horizontal="right" vertical="center"/>
    </xf>
    <xf numFmtId="0" fontId="11" fillId="2" borderId="1" xfId="2" applyFont="1" applyFill="1" applyBorder="1" applyAlignment="1">
      <alignment vertical="center" wrapText="1"/>
    </xf>
    <xf numFmtId="0" fontId="13" fillId="2" borderId="2" xfId="0" applyFont="1" applyFill="1" applyBorder="1" applyAlignment="1">
      <alignment vertical="center"/>
    </xf>
    <xf numFmtId="1" fontId="13" fillId="2" borderId="2" xfId="0" applyNumberFormat="1" applyFont="1" applyFill="1" applyBorder="1" applyAlignment="1">
      <alignment vertical="center"/>
    </xf>
    <xf numFmtId="0" fontId="20" fillId="2" borderId="0" xfId="0" applyFont="1" applyFill="1" applyAlignment="1">
      <alignment horizontal="left"/>
    </xf>
    <xf numFmtId="0" fontId="22" fillId="2" borderId="0" xfId="0" applyFont="1" applyFill="1"/>
    <xf numFmtId="0" fontId="10" fillId="2" borderId="2" xfId="0" applyFont="1" applyFill="1" applyBorder="1" applyAlignment="1">
      <alignment horizontal="center" vertical="center" wrapText="1"/>
    </xf>
    <xf numFmtId="0" fontId="14" fillId="2" borderId="2" xfId="0" applyFont="1" applyFill="1" applyBorder="1" applyAlignment="1">
      <alignment horizontal="right" vertical="center"/>
    </xf>
    <xf numFmtId="0" fontId="32" fillId="2" borderId="0" xfId="4" applyFill="1"/>
    <xf numFmtId="0" fontId="32" fillId="2" borderId="0" xfId="4" applyFont="1" applyFill="1"/>
    <xf numFmtId="9" fontId="33" fillId="2" borderId="0" xfId="4" applyNumberFormat="1" applyFont="1" applyFill="1"/>
    <xf numFmtId="164" fontId="34" fillId="2" borderId="0" xfId="4" applyNumberFormat="1" applyFont="1" applyFill="1" applyAlignment="1">
      <alignment vertical="center"/>
    </xf>
    <xf numFmtId="164" fontId="0" fillId="2" borderId="0" xfId="3" applyNumberFormat="1" applyFont="1" applyFill="1"/>
    <xf numFmtId="164" fontId="1" fillId="2" borderId="0" xfId="3" applyNumberFormat="1" applyFont="1" applyFill="1"/>
    <xf numFmtId="0" fontId="35" fillId="2" borderId="0" xfId="0" applyFont="1" applyFill="1" applyBorder="1" applyAlignment="1">
      <alignment vertical="center" wrapText="1"/>
    </xf>
    <xf numFmtId="164" fontId="32" fillId="2" borderId="0" xfId="4" applyNumberFormat="1" applyFill="1"/>
    <xf numFmtId="0" fontId="2" fillId="2" borderId="0" xfId="4" applyFont="1" applyFill="1"/>
    <xf numFmtId="9" fontId="34" fillId="2" borderId="0" xfId="4" applyNumberFormat="1" applyFont="1" applyFill="1" applyAlignment="1">
      <alignment vertical="center"/>
    </xf>
    <xf numFmtId="164" fontId="33" fillId="2" borderId="0" xfId="4" applyNumberFormat="1" applyFont="1" applyFill="1"/>
    <xf numFmtId="165" fontId="32" fillId="2" borderId="0" xfId="4" applyNumberFormat="1" applyFill="1"/>
    <xf numFmtId="165" fontId="1" fillId="2" borderId="0" xfId="5" applyNumberFormat="1" applyFill="1"/>
    <xf numFmtId="1" fontId="32" fillId="2" borderId="0" xfId="4" applyNumberFormat="1" applyFill="1"/>
    <xf numFmtId="1" fontId="33" fillId="2" borderId="0" xfId="4" applyNumberFormat="1" applyFont="1" applyFill="1"/>
    <xf numFmtId="9" fontId="32" fillId="2" borderId="0" xfId="4" applyNumberFormat="1" applyFill="1"/>
    <xf numFmtId="0" fontId="8" fillId="2" borderId="0" xfId="0" applyFont="1" applyFill="1" applyAlignment="1"/>
    <xf numFmtId="0" fontId="38" fillId="2" borderId="16" xfId="0" applyFont="1" applyFill="1" applyBorder="1" applyAlignment="1">
      <alignment vertical="top"/>
    </xf>
    <xf numFmtId="0" fontId="39" fillId="2" borderId="0" xfId="0" applyFont="1" applyFill="1" applyAlignment="1">
      <alignment horizontal="left"/>
    </xf>
    <xf numFmtId="0" fontId="0" fillId="0" borderId="15" xfId="0" applyBorder="1" applyAlignment="1">
      <alignment horizontal="left" wrapText="1"/>
    </xf>
    <xf numFmtId="0" fontId="0" fillId="0" borderId="16" xfId="0" applyBorder="1" applyAlignment="1">
      <alignment horizontal="left" wrapText="1"/>
    </xf>
    <xf numFmtId="0" fontId="29" fillId="2" borderId="15" xfId="1" applyFont="1" applyFill="1" applyBorder="1" applyAlignment="1" applyProtection="1">
      <alignment horizontal="left"/>
    </xf>
    <xf numFmtId="0" fontId="29" fillId="2" borderId="16" xfId="1" applyFont="1" applyFill="1" applyBorder="1" applyAlignment="1" applyProtection="1">
      <alignment horizontal="left"/>
    </xf>
    <xf numFmtId="0" fontId="37" fillId="3" borderId="13" xfId="0" applyFont="1" applyFill="1" applyBorder="1" applyAlignment="1">
      <alignment horizontal="left"/>
    </xf>
    <xf numFmtId="0" fontId="37" fillId="3" borderId="14" xfId="0" applyFont="1" applyFill="1" applyBorder="1" applyAlignment="1">
      <alignment horizontal="left"/>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36" fillId="2" borderId="0" xfId="0" applyFont="1" applyFill="1" applyAlignment="1">
      <alignment horizontal="left"/>
    </xf>
    <xf numFmtId="0" fontId="8" fillId="3" borderId="13" xfId="0" applyFont="1" applyFill="1" applyBorder="1" applyAlignment="1">
      <alignment horizontal="left" vertical="top"/>
    </xf>
    <xf numFmtId="0" fontId="8" fillId="3" borderId="14" xfId="0" applyFont="1" applyFill="1" applyBorder="1" applyAlignment="1">
      <alignment horizontal="left" vertical="top"/>
    </xf>
    <xf numFmtId="0" fontId="25" fillId="2" borderId="7" xfId="0" applyFont="1" applyFill="1" applyBorder="1" applyAlignment="1">
      <alignment vertical="center"/>
    </xf>
    <xf numFmtId="0" fontId="25" fillId="2" borderId="8" xfId="0" applyFont="1" applyFill="1" applyBorder="1" applyAlignment="1">
      <alignment vertical="center"/>
    </xf>
    <xf numFmtId="0" fontId="25" fillId="2" borderId="12" xfId="0" applyFont="1" applyFill="1" applyBorder="1" applyAlignment="1">
      <alignment vertical="center"/>
    </xf>
    <xf numFmtId="0" fontId="39" fillId="2" borderId="0" xfId="0" applyFont="1" applyFill="1" applyAlignment="1">
      <alignment horizontal="left"/>
    </xf>
    <xf numFmtId="0" fontId="11" fillId="2" borderId="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2" fillId="2" borderId="5" xfId="0" applyFont="1" applyFill="1" applyBorder="1" applyAlignment="1">
      <alignment vertical="center" wrapText="1"/>
    </xf>
    <xf numFmtId="0" fontId="19" fillId="2" borderId="0" xfId="0" applyFont="1" applyFill="1" applyBorder="1" applyAlignment="1">
      <alignment vertical="center" wrapText="1"/>
    </xf>
    <xf numFmtId="0" fontId="19" fillId="2" borderId="11"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2" xfId="0" applyFont="1" applyFill="1" applyBorder="1" applyAlignment="1">
      <alignment vertical="center" wrapText="1"/>
    </xf>
    <xf numFmtId="0" fontId="18" fillId="2" borderId="7" xfId="0" applyFont="1" applyFill="1" applyBorder="1" applyAlignment="1">
      <alignment vertical="center"/>
    </xf>
    <xf numFmtId="0" fontId="18" fillId="2" borderId="8" xfId="0" applyFont="1" applyFill="1" applyBorder="1" applyAlignment="1">
      <alignment vertical="center"/>
    </xf>
    <xf numFmtId="0" fontId="18" fillId="2" borderId="12" xfId="0" applyFont="1" applyFill="1" applyBorder="1" applyAlignment="1">
      <alignment vertical="center"/>
    </xf>
    <xf numFmtId="0" fontId="23" fillId="2" borderId="7" xfId="0" applyFont="1" applyFill="1" applyBorder="1" applyAlignment="1">
      <alignment vertical="center"/>
    </xf>
    <xf numFmtId="0" fontId="23" fillId="2" borderId="8" xfId="0" applyFont="1" applyFill="1" applyBorder="1" applyAlignment="1">
      <alignment vertical="center"/>
    </xf>
    <xf numFmtId="0" fontId="23" fillId="2" borderId="12" xfId="0" applyFont="1" applyFill="1" applyBorder="1" applyAlignment="1">
      <alignment vertical="center"/>
    </xf>
    <xf numFmtId="0" fontId="24" fillId="2" borderId="7" xfId="0" applyFont="1" applyFill="1" applyBorder="1" applyAlignment="1">
      <alignment vertical="center"/>
    </xf>
    <xf numFmtId="0" fontId="24" fillId="2" borderId="8" xfId="0" applyFont="1" applyFill="1" applyBorder="1" applyAlignment="1">
      <alignment vertical="center"/>
    </xf>
    <xf numFmtId="0" fontId="24" fillId="2" borderId="12" xfId="0" applyFont="1" applyFill="1" applyBorder="1" applyAlignment="1">
      <alignment vertical="center"/>
    </xf>
    <xf numFmtId="0" fontId="11" fillId="2" borderId="5" xfId="2" applyFont="1" applyFill="1" applyBorder="1" applyAlignment="1">
      <alignment vertical="center" wrapText="1"/>
    </xf>
    <xf numFmtId="0" fontId="11" fillId="2" borderId="0" xfId="2" applyFont="1" applyFill="1" applyBorder="1" applyAlignment="1">
      <alignment vertical="center" wrapText="1"/>
    </xf>
    <xf numFmtId="0" fontId="11" fillId="2" borderId="6" xfId="2" applyFont="1" applyFill="1" applyBorder="1" applyAlignment="1">
      <alignment vertical="center" wrapText="1"/>
    </xf>
    <xf numFmtId="0" fontId="3" fillId="2" borderId="5" xfId="2" applyFont="1" applyFill="1" applyBorder="1" applyAlignment="1">
      <alignment vertical="center" wrapText="1"/>
    </xf>
    <xf numFmtId="0" fontId="3" fillId="2" borderId="0" xfId="2" applyFont="1" applyFill="1" applyBorder="1" applyAlignment="1">
      <alignment vertical="center" wrapText="1"/>
    </xf>
    <xf numFmtId="0" fontId="3" fillId="2" borderId="6" xfId="2" applyFont="1" applyFill="1" applyBorder="1" applyAlignment="1">
      <alignment vertical="center" wrapText="1"/>
    </xf>
    <xf numFmtId="0" fontId="19" fillId="2" borderId="5" xfId="0" applyFont="1" applyFill="1" applyBorder="1" applyAlignment="1">
      <alignment vertical="center" wrapText="1"/>
    </xf>
    <xf numFmtId="0" fontId="11" fillId="2" borderId="5" xfId="0" applyFont="1" applyFill="1" applyBorder="1" applyAlignment="1">
      <alignment vertical="center" wrapText="1"/>
    </xf>
    <xf numFmtId="0" fontId="11" fillId="2" borderId="0" xfId="0" applyFont="1" applyFill="1" applyBorder="1" applyAlignment="1">
      <alignment vertical="center" wrapText="1"/>
    </xf>
    <xf numFmtId="0" fontId="11" fillId="2" borderId="11" xfId="0" applyFont="1" applyFill="1" applyBorder="1" applyAlignment="1">
      <alignmen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8" fillId="2" borderId="0" xfId="0" applyFont="1" applyFill="1" applyAlignment="1">
      <alignment horizontal="left"/>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40">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18EFF4"/>
      <color rgb="FFFF9900"/>
      <color rgb="FFE26B0A"/>
      <color rgb="FF4881B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92819966486862"/>
          <c:y val="1.7986958825575741E-2"/>
          <c:w val="0.86971883005642314"/>
          <c:h val="0.75527115838752401"/>
        </c:manualLayout>
      </c:layout>
      <c:barChart>
        <c:barDir val="col"/>
        <c:grouping val="clustered"/>
        <c:varyColors val="0"/>
        <c:ser>
          <c:idx val="0"/>
          <c:order val="0"/>
          <c:tx>
            <c:strRef>
              <c:f>'B.1 Established needs'!$C$4</c:f>
              <c:strCache>
                <c:ptCount val="1"/>
                <c:pt idx="0">
                  <c:v>Percentage of treatment group with need</c:v>
                </c:pt>
              </c:strCache>
            </c:strRef>
          </c:tx>
          <c:invertIfNegative val="0"/>
          <c:dLbls>
            <c:dLbl>
              <c:idx val="3"/>
              <c:layout>
                <c:manualLayout>
                  <c:x val="0"/>
                  <c:y val="-1.055408970976256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'B.1 Established needs'!$B$5:$B$12</c:f>
              <c:strCache>
                <c:ptCount val="7"/>
                <c:pt idx="0">
                  <c:v>Some problems with work skills</c:v>
                </c:pt>
                <c:pt idx="1">
                  <c:v>Some problems with close family relationships</c:v>
                </c:pt>
                <c:pt idx="2">
                  <c:v>Drugs currently used at least weekly</c:v>
                </c:pt>
                <c:pt idx="3">
                  <c:v>Perpetrator of domestic violence at any time</c:v>
                </c:pt>
                <c:pt idx="4">
                  <c:v>Some problems with current alcohol use</c:v>
                </c:pt>
                <c:pt idx="5">
                  <c:v>Some problems with parenting responsibilities</c:v>
                </c:pt>
                <c:pt idx="6">
                  <c:v>No current fixed abode</c:v>
                </c:pt>
              </c:strCache>
            </c:strRef>
          </c:cat>
          <c:val>
            <c:numRef>
              <c:f>'B.1 Established needs'!$C$5:$C$11</c:f>
              <c:numCache>
                <c:formatCode>0%</c:formatCode>
                <c:ptCount val="7"/>
                <c:pt idx="0">
                  <c:v>0.37777777777777777</c:v>
                </c:pt>
                <c:pt idx="1">
                  <c:v>0.35555555555555557</c:v>
                </c:pt>
                <c:pt idx="2">
                  <c:v>0.33333333333333331</c:v>
                </c:pt>
                <c:pt idx="3">
                  <c:v>0.33333333333333331</c:v>
                </c:pt>
                <c:pt idx="4">
                  <c:v>0.28888888888888886</c:v>
                </c:pt>
                <c:pt idx="5">
                  <c:v>0.22222222222222221</c:v>
                </c:pt>
                <c:pt idx="6">
                  <c:v>0.2</c:v>
                </c:pt>
              </c:numCache>
            </c:numRef>
          </c:val>
        </c:ser>
        <c:dLbls>
          <c:showLegendKey val="0"/>
          <c:showVal val="0"/>
          <c:showCatName val="0"/>
          <c:showSerName val="0"/>
          <c:showPercent val="0"/>
          <c:showBubbleSize val="0"/>
        </c:dLbls>
        <c:gapWidth val="150"/>
        <c:axId val="528111840"/>
        <c:axId val="528114584"/>
      </c:barChart>
      <c:catAx>
        <c:axId val="528111840"/>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40688288759818608"/>
              <c:y val="0.93901425519249293"/>
            </c:manualLayout>
          </c:layout>
          <c:overlay val="0"/>
        </c:title>
        <c:numFmt formatCode="General" sourceLinked="0"/>
        <c:majorTickMark val="out"/>
        <c:minorTickMark val="none"/>
        <c:tickLblPos val="nextTo"/>
        <c:crossAx val="528114584"/>
        <c:crosses val="autoZero"/>
        <c:auto val="1"/>
        <c:lblAlgn val="ctr"/>
        <c:lblOffset val="100"/>
        <c:noMultiLvlLbl val="0"/>
      </c:catAx>
      <c:valAx>
        <c:axId val="528114584"/>
        <c:scaling>
          <c:orientation val="minMax"/>
          <c:max val="1"/>
        </c:scaling>
        <c:delete val="0"/>
        <c:axPos val="l"/>
        <c:majorGridlines>
          <c:spPr>
            <a:ln>
              <a:solidFill>
                <a:schemeClr val="bg1">
                  <a:lumMod val="65000"/>
                </a:schemeClr>
              </a:solidFill>
              <a:prstDash val="sysDot"/>
            </a:ln>
          </c:spPr>
        </c:majorGridlines>
        <c:title>
          <c:tx>
            <c:strRef>
              <c:f>'B.1 Established needs'!$C$4</c:f>
              <c:strCache>
                <c:ptCount val="1"/>
                <c:pt idx="0">
                  <c:v>Percentage of treatment group with need</c:v>
                </c:pt>
              </c:strCache>
            </c:strRef>
          </c:tx>
          <c:layout>
            <c:manualLayout>
              <c:xMode val="edge"/>
              <c:yMode val="edge"/>
              <c:x val="1.0497677324029481E-2"/>
              <c:y val="7.006237466925376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528111840"/>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81"/>
          <c:h val="0.64724721806468477"/>
        </c:manualLayout>
      </c:layout>
      <c:barChart>
        <c:barDir val="col"/>
        <c:grouping val="clustered"/>
        <c:varyColors val="0"/>
        <c:ser>
          <c:idx val="0"/>
          <c:order val="0"/>
          <c:tx>
            <c:strRef>
              <c:f>'B.2 Combined needs'!$C$4</c:f>
              <c:strCache>
                <c:ptCount val="1"/>
                <c:pt idx="0">
                  <c:v>Percentage of treatment group with combined need</c:v>
                </c:pt>
              </c:strCache>
            </c:strRef>
          </c:tx>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'B.2 Combined needs'!$B$5:$B$7</c:f>
              <c:strCache>
                <c:ptCount val="3"/>
                <c:pt idx="0">
                  <c:v>Some current problems with drug and/or alcohol use and some problems with close family relationships</c:v>
                </c:pt>
                <c:pt idx="1">
                  <c:v>Some current problems with drug and/or alcohol use and some problems with parenting responsibilities</c:v>
                </c:pt>
                <c:pt idx="2">
                  <c:v>No current fixed abode and drugs currently used at least weekly</c:v>
                </c:pt>
              </c:strCache>
            </c:strRef>
          </c:cat>
          <c:val>
            <c:numRef>
              <c:f>'B.2 Combined needs'!$C$5:$C$7</c:f>
              <c:numCache>
                <c:formatCode>0%</c:formatCode>
                <c:ptCount val="3"/>
                <c:pt idx="0">
                  <c:v>0.31111111111111112</c:v>
                </c:pt>
                <c:pt idx="1">
                  <c:v>0.17777777777777778</c:v>
                </c:pt>
                <c:pt idx="2">
                  <c:v>0.13333333333333333</c:v>
                </c:pt>
              </c:numCache>
            </c:numRef>
          </c:val>
        </c:ser>
        <c:dLbls>
          <c:showLegendKey val="0"/>
          <c:showVal val="1"/>
          <c:showCatName val="0"/>
          <c:showSerName val="0"/>
          <c:showPercent val="0"/>
          <c:showBubbleSize val="0"/>
        </c:dLbls>
        <c:gapWidth val="150"/>
        <c:axId val="528116936"/>
        <c:axId val="528110664"/>
      </c:barChart>
      <c:catAx>
        <c:axId val="528116936"/>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42"/>
              <c:y val="0.89747236774686034"/>
            </c:manualLayout>
          </c:layout>
          <c:overlay val="0"/>
        </c:title>
        <c:numFmt formatCode="General" sourceLinked="0"/>
        <c:majorTickMark val="out"/>
        <c:minorTickMark val="none"/>
        <c:tickLblPos val="nextTo"/>
        <c:spPr>
          <a:ln/>
        </c:spPr>
        <c:crossAx val="528110664"/>
        <c:crosses val="autoZero"/>
        <c:auto val="1"/>
        <c:lblAlgn val="ctr"/>
        <c:lblOffset val="100"/>
        <c:tickLblSkip val="1"/>
        <c:noMultiLvlLbl val="0"/>
      </c:catAx>
      <c:valAx>
        <c:axId val="528110664"/>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'B.2 Combined needs'!$C$4</c:f>
              <c:strCache>
                <c:ptCount val="1"/>
                <c:pt idx="0">
                  <c:v>Percentage of treatment group with combined need</c:v>
                </c:pt>
              </c:strCache>
            </c:strRef>
          </c:tx>
          <c:layout>
            <c:manualLayout>
              <c:xMode val="edge"/>
              <c:yMode val="edge"/>
              <c:x val="1.002214229394165E-2"/>
              <c:y val="1.0297915947757526E-2"/>
            </c:manualLayout>
          </c:layout>
          <c:overlay val="0"/>
          <c:txPr>
            <a:bodyPr rot="-5400000" vert="horz"/>
            <a:lstStyle/>
            <a:p>
              <a:pPr>
                <a:defRPr sz="12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528116936"/>
        <c:crosses val="autoZero"/>
        <c:crossBetween val="between"/>
      </c:valAx>
      <c:spPr>
        <a:noFill/>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628649</xdr:colOff>
      <xdr:row>11</xdr:row>
      <xdr:rowOff>171449</xdr:rowOff>
    </xdr:from>
    <xdr:to>
      <xdr:col>10</xdr:col>
      <xdr:colOff>571500</xdr:colOff>
      <xdr:row>36</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590550</xdr:colOff>
      <xdr:row>8</xdr:row>
      <xdr:rowOff>76200</xdr:rowOff>
    </xdr:from>
    <xdr:to>
      <xdr:col>7</xdr:col>
      <xdr:colOff>323850</xdr:colOff>
      <xdr:row>35</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9"/>
  <sheetViews>
    <sheetView tabSelected="1" workbookViewId="0"/>
  </sheetViews>
  <sheetFormatPr defaultRowHeight="15" x14ac:dyDescent="0.25"/>
  <cols>
    <col min="1" max="1" width="1.5703125" style="5" customWidth="1"/>
    <col min="2" max="2" width="13.140625" style="5" customWidth="1"/>
    <col min="3" max="3" width="133.28515625" style="5" customWidth="1"/>
    <col min="4" max="16384" width="9.140625" style="5"/>
  </cols>
  <sheetData>
    <row r="1" spans="2:6" s="13" customFormat="1" ht="35.25" customHeight="1" x14ac:dyDescent="0.2">
      <c r="B1" s="77" t="s">
        <v>74</v>
      </c>
      <c r="C1" s="78"/>
      <c r="D1" s="12"/>
      <c r="E1" s="12"/>
      <c r="F1" s="12"/>
    </row>
    <row r="2" spans="2:6" s="13" customFormat="1" ht="15.75" x14ac:dyDescent="0.25">
      <c r="B2" s="79" t="s">
        <v>48</v>
      </c>
      <c r="C2" s="79"/>
      <c r="D2" s="14"/>
      <c r="E2" s="14"/>
    </row>
    <row r="3" spans="2:6" x14ac:dyDescent="0.25">
      <c r="B3" s="15"/>
      <c r="C3" s="15"/>
      <c r="E3" s="17"/>
    </row>
    <row r="4" spans="2:6" x14ac:dyDescent="0.25">
      <c r="B4" s="22" t="s">
        <v>45</v>
      </c>
      <c r="C4" s="23"/>
      <c r="E4" s="17"/>
    </row>
    <row r="5" spans="2:6" ht="4.5" customHeight="1" x14ac:dyDescent="0.25">
      <c r="B5" s="18"/>
      <c r="C5" s="19"/>
      <c r="E5" s="17"/>
    </row>
    <row r="6" spans="2:6" x14ac:dyDescent="0.25">
      <c r="B6" s="18" t="s">
        <v>75</v>
      </c>
      <c r="C6" s="19" t="s">
        <v>77</v>
      </c>
    </row>
    <row r="7" spans="2:6" x14ac:dyDescent="0.25">
      <c r="B7" s="20" t="s">
        <v>76</v>
      </c>
      <c r="C7" s="21" t="s">
        <v>78</v>
      </c>
    </row>
    <row r="8" spans="2:6" x14ac:dyDescent="0.25">
      <c r="B8" s="15"/>
      <c r="C8" s="15"/>
    </row>
    <row r="9" spans="2:6" s="27" customFormat="1" x14ac:dyDescent="0.25">
      <c r="B9" s="80" t="s">
        <v>21</v>
      </c>
      <c r="C9" s="81"/>
    </row>
    <row r="10" spans="2:6" s="27" customFormat="1" ht="4.5" customHeight="1" x14ac:dyDescent="0.25">
      <c r="B10" s="18"/>
      <c r="C10" s="19"/>
    </row>
    <row r="11" spans="2:6" s="27" customFormat="1" x14ac:dyDescent="0.25">
      <c r="B11" s="18" t="s">
        <v>81</v>
      </c>
      <c r="C11" s="19" t="s">
        <v>47</v>
      </c>
    </row>
    <row r="12" spans="2:6" s="27" customFormat="1" ht="21" customHeight="1" x14ac:dyDescent="0.25">
      <c r="B12" s="20" t="s">
        <v>82</v>
      </c>
      <c r="C12" s="21" t="s">
        <v>46</v>
      </c>
    </row>
    <row r="13" spans="2:6" x14ac:dyDescent="0.25">
      <c r="B13" s="16"/>
    </row>
    <row r="14" spans="2:6" x14ac:dyDescent="0.25">
      <c r="B14" s="75" t="s">
        <v>79</v>
      </c>
      <c r="C14" s="76"/>
    </row>
    <row r="15" spans="2:6" ht="36" customHeight="1" x14ac:dyDescent="0.25">
      <c r="B15" s="71" t="s">
        <v>87</v>
      </c>
      <c r="C15" s="72"/>
    </row>
    <row r="16" spans="2:6" ht="19.5" customHeight="1" x14ac:dyDescent="0.25">
      <c r="B16" s="73" t="s">
        <v>80</v>
      </c>
      <c r="C16" s="74"/>
      <c r="E16" s="17"/>
    </row>
    <row r="17" spans="2:5" ht="8.25" customHeight="1" x14ac:dyDescent="0.25">
      <c r="B17" s="25"/>
      <c r="C17" s="26"/>
      <c r="E17" s="17"/>
    </row>
    <row r="18" spans="2:5" x14ac:dyDescent="0.25">
      <c r="B18" s="16"/>
      <c r="E18" s="17"/>
    </row>
    <row r="19" spans="2:5" x14ac:dyDescent="0.25">
      <c r="B19" s="16"/>
    </row>
  </sheetData>
  <mergeCells count="6">
    <mergeCell ref="B15:C15"/>
    <mergeCell ref="B16:C16"/>
    <mergeCell ref="B14:C14"/>
    <mergeCell ref="B1:C1"/>
    <mergeCell ref="B2:C2"/>
    <mergeCell ref="B9:C9"/>
  </mergeCells>
  <hyperlinks>
    <hyperlink ref="B6" location="'A.1 National complex model'!A1" display="Table A.1"/>
    <hyperlink ref="B7" location="'A.2 National standard model'!A1" display="Table A.2"/>
    <hyperlink ref="B11" location="'B.1 Established needs'!A1" display="Chart B.1"/>
    <hyperlink ref="B12" location="'B.2 Combined needs'!A1" display="Chart B.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187"/>
  <sheetViews>
    <sheetView workbookViewId="0"/>
  </sheetViews>
  <sheetFormatPr defaultRowHeight="15" x14ac:dyDescent="0.25"/>
  <cols>
    <col min="1" max="1" width="3.140625" style="5" customWidth="1"/>
    <col min="2" max="2" width="60.7109375" style="5" customWidth="1"/>
    <col min="3" max="4" width="12.7109375" style="5" customWidth="1"/>
    <col min="5" max="5" width="12.7109375" style="28" customWidth="1"/>
    <col min="6" max="6" width="9.140625" style="5" customWidth="1"/>
    <col min="7" max="16384" width="9.140625" style="5"/>
  </cols>
  <sheetData>
    <row r="1" spans="2:7" ht="18.75" x14ac:dyDescent="0.3">
      <c r="B1" s="85" t="s">
        <v>83</v>
      </c>
      <c r="C1" s="85"/>
      <c r="D1" s="85"/>
      <c r="E1" s="85"/>
      <c r="F1" s="85"/>
    </row>
    <row r="2" spans="2:7" ht="15.75" x14ac:dyDescent="0.25">
      <c r="B2" s="69" t="s">
        <v>77</v>
      </c>
      <c r="C2" s="24"/>
      <c r="D2" s="24"/>
      <c r="E2" s="24"/>
      <c r="F2" s="24"/>
    </row>
    <row r="3" spans="2:7" ht="15" customHeight="1" thickBot="1" x14ac:dyDescent="0.3">
      <c r="B3" s="15"/>
    </row>
    <row r="4" spans="2:7" ht="45" customHeight="1" thickBot="1" x14ac:dyDescent="0.3">
      <c r="B4" s="29"/>
      <c r="C4" s="30" t="s">
        <v>0</v>
      </c>
      <c r="D4" s="30" t="s">
        <v>1</v>
      </c>
      <c r="E4" s="31" t="s">
        <v>2</v>
      </c>
    </row>
    <row r="5" spans="2:7" ht="15" customHeight="1" thickBot="1" x14ac:dyDescent="0.3">
      <c r="B5" s="32" t="s">
        <v>3</v>
      </c>
      <c r="C5" s="33">
        <v>51</v>
      </c>
      <c r="D5" s="33">
        <v>34536</v>
      </c>
      <c r="E5" s="34"/>
      <c r="G5" s="35"/>
    </row>
    <row r="6" spans="2:7" ht="15" customHeight="1" thickBot="1" x14ac:dyDescent="0.3">
      <c r="B6" s="36" t="s">
        <v>4</v>
      </c>
      <c r="C6" s="37"/>
      <c r="D6" s="37"/>
      <c r="E6" s="38"/>
    </row>
    <row r="7" spans="2:7" ht="15" customHeight="1" thickBot="1" x14ac:dyDescent="0.3">
      <c r="B7" s="4" t="s">
        <v>57</v>
      </c>
      <c r="C7" s="10">
        <v>0.78431372549019596</v>
      </c>
      <c r="D7" s="10">
        <v>0.797634518268034</v>
      </c>
      <c r="E7" s="38">
        <v>0.10348243780714</v>
      </c>
    </row>
    <row r="8" spans="2:7" ht="15" customHeight="1" thickBot="1" x14ac:dyDescent="0.3">
      <c r="B8" s="4" t="s">
        <v>54</v>
      </c>
      <c r="C8" s="2">
        <v>9.8039215686274495E-2</v>
      </c>
      <c r="D8" s="2">
        <v>0.10348243780714</v>
      </c>
      <c r="E8" s="38">
        <v>9.8883043924825803E-2</v>
      </c>
    </row>
    <row r="9" spans="2:7" ht="15" customHeight="1" thickBot="1" x14ac:dyDescent="0.3">
      <c r="B9" s="4" t="s">
        <v>55</v>
      </c>
      <c r="C9" s="2">
        <v>0.11764705882352899</v>
      </c>
      <c r="D9" s="2">
        <v>9.8883043924825803E-2</v>
      </c>
      <c r="E9" s="38">
        <v>0.96489312473448496</v>
      </c>
    </row>
    <row r="10" spans="2:7" ht="15" customHeight="1" thickBot="1" x14ac:dyDescent="0.3">
      <c r="B10" s="36" t="s">
        <v>5</v>
      </c>
      <c r="C10" s="37"/>
      <c r="D10" s="37"/>
      <c r="E10" s="3"/>
    </row>
    <row r="11" spans="2:7" ht="15" customHeight="1" thickBot="1" x14ac:dyDescent="0.3">
      <c r="B11" s="4" t="s">
        <v>34</v>
      </c>
      <c r="C11" s="2">
        <v>0.96078431372549</v>
      </c>
      <c r="D11" s="2">
        <v>0.96489312473448496</v>
      </c>
      <c r="E11" s="3">
        <v>-2.1604210452607502</v>
      </c>
    </row>
    <row r="12" spans="2:7" ht="15" customHeight="1" thickBot="1" x14ac:dyDescent="0.3">
      <c r="B12" s="4" t="s">
        <v>33</v>
      </c>
      <c r="C12" s="2">
        <v>3.9215686274509803E-2</v>
      </c>
      <c r="D12" s="2">
        <v>3.51068752655148E-2</v>
      </c>
      <c r="E12" s="3">
        <v>2.1604210452608199</v>
      </c>
    </row>
    <row r="13" spans="2:7" ht="15" customHeight="1" thickBot="1" x14ac:dyDescent="0.3">
      <c r="B13" s="36" t="s">
        <v>6</v>
      </c>
      <c r="C13" s="37"/>
      <c r="D13" s="37"/>
      <c r="E13" s="38"/>
    </row>
    <row r="14" spans="2:7" ht="15" customHeight="1" thickBot="1" x14ac:dyDescent="0.3">
      <c r="B14" s="4" t="s">
        <v>50</v>
      </c>
      <c r="C14" s="8">
        <v>28.6078431372549</v>
      </c>
      <c r="D14" s="8">
        <v>28.3687259458803</v>
      </c>
      <c r="E14" s="3">
        <v>3.6734646196193901</v>
      </c>
    </row>
    <row r="15" spans="2:7" ht="15" customHeight="1" thickBot="1" x14ac:dyDescent="0.3">
      <c r="B15" s="4" t="s">
        <v>35</v>
      </c>
      <c r="C15" s="8">
        <v>15.039215686274501</v>
      </c>
      <c r="D15" s="8">
        <v>14.921096892950599</v>
      </c>
      <c r="E15" s="3">
        <v>3.9488130701299098</v>
      </c>
    </row>
    <row r="16" spans="2:7" ht="15" customHeight="1" thickBot="1" x14ac:dyDescent="0.3">
      <c r="B16" s="39" t="s">
        <v>22</v>
      </c>
      <c r="C16" s="37"/>
      <c r="D16" s="37"/>
      <c r="E16" s="9"/>
    </row>
    <row r="17" spans="2:7" ht="15" customHeight="1" thickBot="1" x14ac:dyDescent="0.3">
      <c r="B17" s="40" t="s">
        <v>20</v>
      </c>
      <c r="C17" s="41">
        <v>0.35294117647058798</v>
      </c>
      <c r="D17" s="41">
        <v>0.35663793535265798</v>
      </c>
      <c r="E17" s="3">
        <v>0.35663793535265798</v>
      </c>
    </row>
    <row r="18" spans="2:7" ht="15" customHeight="1" thickBot="1" x14ac:dyDescent="0.3">
      <c r="B18" s="1" t="s">
        <v>7</v>
      </c>
      <c r="C18" s="2">
        <v>0.17647058823529399</v>
      </c>
      <c r="D18" s="2">
        <v>0.208583510839739</v>
      </c>
      <c r="E18" s="3">
        <v>-8.1112339446372097</v>
      </c>
    </row>
    <row r="19" spans="2:7" ht="15" customHeight="1" thickBot="1" x14ac:dyDescent="0.3">
      <c r="B19" s="1" t="s">
        <v>56</v>
      </c>
      <c r="C19" s="2">
        <v>9.8039215686274495E-2</v>
      </c>
      <c r="D19" s="2">
        <v>7.9286371816961201E-2</v>
      </c>
      <c r="E19" s="3">
        <v>6.5633519352705099</v>
      </c>
    </row>
    <row r="20" spans="2:7" ht="15" customHeight="1" thickBot="1" x14ac:dyDescent="0.3">
      <c r="B20" s="1" t="s">
        <v>58</v>
      </c>
      <c r="C20" s="2">
        <v>5.8823529411764698E-2</v>
      </c>
      <c r="D20" s="2">
        <v>5.3641876353590398E-2</v>
      </c>
      <c r="E20" s="3">
        <v>2.23721425864372</v>
      </c>
    </row>
    <row r="21" spans="2:7" ht="15" customHeight="1" thickBot="1" x14ac:dyDescent="0.3">
      <c r="B21" s="6" t="s">
        <v>59</v>
      </c>
      <c r="C21" s="2">
        <v>0.25490196078431399</v>
      </c>
      <c r="D21" s="2">
        <v>0.24288693581159099</v>
      </c>
      <c r="E21" s="3">
        <v>2.7644108948727801</v>
      </c>
    </row>
    <row r="22" spans="2:7" ht="15" customHeight="1" thickBot="1" x14ac:dyDescent="0.3">
      <c r="B22" s="6" t="s">
        <v>62</v>
      </c>
      <c r="C22" s="2">
        <v>5.8823529411764698E-2</v>
      </c>
      <c r="D22" s="2">
        <v>5.8963369825461701E-2</v>
      </c>
      <c r="E22" s="3">
        <v>-5.9089327295975602E-2</v>
      </c>
    </row>
    <row r="23" spans="2:7" ht="15" customHeight="1" thickBot="1" x14ac:dyDescent="0.3">
      <c r="B23" s="42" t="s">
        <v>38</v>
      </c>
      <c r="C23" s="37"/>
      <c r="D23" s="37"/>
      <c r="E23" s="9"/>
    </row>
    <row r="24" spans="2:7" ht="15" customHeight="1" thickBot="1" x14ac:dyDescent="0.3">
      <c r="B24" s="7" t="s">
        <v>49</v>
      </c>
      <c r="C24" s="2">
        <v>3.9215686274509803E-2</v>
      </c>
      <c r="D24" s="2">
        <v>2.5342609976529099E-2</v>
      </c>
      <c r="E24" s="3">
        <v>7.8068369097971102</v>
      </c>
      <c r="G24" s="15"/>
    </row>
    <row r="25" spans="2:7" ht="15" customHeight="1" thickBot="1" x14ac:dyDescent="0.3">
      <c r="B25" s="7" t="s">
        <v>39</v>
      </c>
      <c r="C25" s="2">
        <v>0.70588235294117696</v>
      </c>
      <c r="D25" s="2">
        <v>0.74998696969466905</v>
      </c>
      <c r="E25" s="3">
        <v>-9.8686661651965704</v>
      </c>
      <c r="G25" s="15"/>
    </row>
    <row r="26" spans="2:7" ht="15" customHeight="1" thickBot="1" x14ac:dyDescent="0.3">
      <c r="B26" s="7" t="s">
        <v>40</v>
      </c>
      <c r="C26" s="2">
        <v>0.25490196078431399</v>
      </c>
      <c r="D26" s="2">
        <v>0.224670420328802</v>
      </c>
      <c r="E26" s="3">
        <v>7.0467950708534302</v>
      </c>
      <c r="G26" s="15"/>
    </row>
    <row r="27" spans="2:7" ht="15" customHeight="1" thickBot="1" x14ac:dyDescent="0.3">
      <c r="B27" s="43" t="s">
        <v>29</v>
      </c>
      <c r="C27" s="37"/>
      <c r="D27" s="37"/>
      <c r="E27" s="9"/>
      <c r="G27" s="15"/>
    </row>
    <row r="28" spans="2:7" ht="15" customHeight="1" thickBot="1" x14ac:dyDescent="0.3">
      <c r="B28" s="6" t="s">
        <v>28</v>
      </c>
      <c r="C28" s="44">
        <v>-0.71764765160784305</v>
      </c>
      <c r="D28" s="44">
        <v>-0.70079979975102702</v>
      </c>
      <c r="E28" s="3">
        <v>-2.3777801949643198</v>
      </c>
      <c r="G28" s="15"/>
    </row>
    <row r="29" spans="2:7" ht="15" customHeight="1" thickBot="1" x14ac:dyDescent="0.3">
      <c r="B29" s="4" t="s">
        <v>8</v>
      </c>
      <c r="C29" s="8">
        <v>33.803921568627501</v>
      </c>
      <c r="D29" s="8">
        <v>33.065327395067897</v>
      </c>
      <c r="E29" s="3">
        <v>2.0910064550965801</v>
      </c>
      <c r="G29" s="15"/>
    </row>
    <row r="30" spans="2:7" ht="15" customHeight="1" thickBot="1" x14ac:dyDescent="0.3">
      <c r="B30" s="4" t="s">
        <v>9</v>
      </c>
      <c r="C30" s="8">
        <v>12.6862745098039</v>
      </c>
      <c r="D30" s="8">
        <v>12.7828110592285</v>
      </c>
      <c r="E30" s="3">
        <v>-0.87595993351663104</v>
      </c>
    </row>
    <row r="31" spans="2:7" ht="15" customHeight="1" thickBot="1" x14ac:dyDescent="0.3">
      <c r="B31" s="4" t="s">
        <v>10</v>
      </c>
      <c r="C31" s="8">
        <v>3.8823529411764701</v>
      </c>
      <c r="D31" s="8">
        <v>4.21536347485329</v>
      </c>
      <c r="E31" s="3">
        <v>-6.2371881912149503</v>
      </c>
    </row>
    <row r="32" spans="2:7" ht="15" customHeight="1" thickBot="1" x14ac:dyDescent="0.3">
      <c r="B32" s="4" t="s">
        <v>11</v>
      </c>
      <c r="C32" s="9">
        <v>4.5098039215686301</v>
      </c>
      <c r="D32" s="9">
        <v>4.4884344176363404</v>
      </c>
      <c r="E32" s="3">
        <v>0.51390171750803204</v>
      </c>
    </row>
    <row r="33" spans="2:7" ht="15" customHeight="1" thickBot="1" x14ac:dyDescent="0.3">
      <c r="B33" s="36" t="s">
        <v>23</v>
      </c>
      <c r="C33" s="37"/>
      <c r="D33" s="37"/>
      <c r="E33" s="9"/>
      <c r="G33" s="15"/>
    </row>
    <row r="34" spans="2:7" ht="15" customHeight="1" thickBot="1" x14ac:dyDescent="0.3">
      <c r="B34" s="11" t="s">
        <v>13</v>
      </c>
      <c r="C34" s="2">
        <v>1.9607843137254902E-2</v>
      </c>
      <c r="D34" s="2">
        <v>1.8051420307828098E-2</v>
      </c>
      <c r="E34" s="3">
        <v>1.13890106931372</v>
      </c>
    </row>
    <row r="35" spans="2:7" ht="15" customHeight="1" thickBot="1" x14ac:dyDescent="0.3">
      <c r="B35" s="11" t="s">
        <v>12</v>
      </c>
      <c r="C35" s="2">
        <v>7.8431372549019607E-2</v>
      </c>
      <c r="D35" s="2">
        <v>7.3982220273909993E-2</v>
      </c>
      <c r="E35" s="3">
        <v>1.66794111401416</v>
      </c>
      <c r="G35" s="15"/>
    </row>
    <row r="36" spans="2:7" ht="15" customHeight="1" thickBot="1" x14ac:dyDescent="0.3">
      <c r="B36" s="45" t="s">
        <v>36</v>
      </c>
      <c r="C36" s="2">
        <v>0.21568627450980399</v>
      </c>
      <c r="D36" s="2">
        <v>0.23283086341425899</v>
      </c>
      <c r="E36" s="3">
        <v>-4.0904221330348101</v>
      </c>
      <c r="G36" s="15"/>
    </row>
    <row r="37" spans="2:7" ht="15" customHeight="1" thickBot="1" x14ac:dyDescent="0.3">
      <c r="B37" s="11" t="s">
        <v>37</v>
      </c>
      <c r="C37" s="2">
        <v>9.8039215686274495E-2</v>
      </c>
      <c r="D37" s="2">
        <v>9.3940630285174298E-2</v>
      </c>
      <c r="E37" s="3">
        <v>1.3839905849165599</v>
      </c>
      <c r="G37" s="15"/>
    </row>
    <row r="38" spans="2:7" ht="15" customHeight="1" thickBot="1" x14ac:dyDescent="0.3">
      <c r="B38" s="11" t="s">
        <v>14</v>
      </c>
      <c r="C38" s="2">
        <v>0.17647058823529399</v>
      </c>
      <c r="D38" s="2">
        <v>0.19502514595807199</v>
      </c>
      <c r="E38" s="3">
        <v>-4.7483023773686099</v>
      </c>
      <c r="G38" s="15"/>
    </row>
    <row r="39" spans="2:7" ht="15" customHeight="1" thickBot="1" x14ac:dyDescent="0.3">
      <c r="B39" s="32" t="s">
        <v>41</v>
      </c>
      <c r="C39" s="2"/>
      <c r="D39" s="2"/>
      <c r="E39" s="3"/>
      <c r="G39" s="15"/>
    </row>
    <row r="40" spans="2:7" ht="15" customHeight="1" thickBot="1" x14ac:dyDescent="0.3">
      <c r="B40" s="11" t="s">
        <v>63</v>
      </c>
      <c r="C40" s="2">
        <v>0.17647058823529399</v>
      </c>
      <c r="D40" s="2">
        <v>0.17355997220427799</v>
      </c>
      <c r="E40" s="3">
        <v>0.76197509933749297</v>
      </c>
    </row>
    <row r="41" spans="2:7" ht="15" customHeight="1" thickBot="1" x14ac:dyDescent="0.3">
      <c r="B41" s="11" t="s">
        <v>66</v>
      </c>
      <c r="C41" s="2">
        <v>0.74509803921568596</v>
      </c>
      <c r="D41" s="2">
        <v>0.75809273264144605</v>
      </c>
      <c r="E41" s="3">
        <v>-2.9918137138485799</v>
      </c>
    </row>
    <row r="42" spans="2:7" ht="15" customHeight="1" thickBot="1" x14ac:dyDescent="0.3">
      <c r="B42" s="11" t="s">
        <v>65</v>
      </c>
      <c r="C42" s="2">
        <v>0.11764705882352899</v>
      </c>
      <c r="D42" s="2">
        <v>0.119156483673794</v>
      </c>
      <c r="E42" s="3">
        <v>-0.46476821491074199</v>
      </c>
    </row>
    <row r="43" spans="2:7" ht="15" customHeight="1" thickBot="1" x14ac:dyDescent="0.3">
      <c r="B43" s="11" t="s">
        <v>64</v>
      </c>
      <c r="C43" s="2">
        <v>0.60784313725490202</v>
      </c>
      <c r="D43" s="2">
        <v>0.57995550935822204</v>
      </c>
      <c r="E43" s="3">
        <v>5.6514841336506398</v>
      </c>
    </row>
    <row r="44" spans="2:7" ht="15" customHeight="1" thickBot="1" x14ac:dyDescent="0.3">
      <c r="B44" s="42" t="s">
        <v>15</v>
      </c>
      <c r="C44" s="46"/>
      <c r="D44" s="46"/>
      <c r="E44" s="47"/>
    </row>
    <row r="45" spans="2:7" ht="15" customHeight="1" x14ac:dyDescent="0.25">
      <c r="B45" s="104" t="s">
        <v>30</v>
      </c>
      <c r="C45" s="105"/>
      <c r="D45" s="105"/>
      <c r="E45" s="106"/>
    </row>
    <row r="46" spans="2:7" ht="15" customHeight="1" x14ac:dyDescent="0.25">
      <c r="B46" s="86" t="s">
        <v>32</v>
      </c>
      <c r="C46" s="87"/>
      <c r="D46" s="87"/>
      <c r="E46" s="88"/>
    </row>
    <row r="47" spans="2:7" ht="15" customHeight="1" x14ac:dyDescent="0.25">
      <c r="B47" s="107" t="s">
        <v>26</v>
      </c>
      <c r="C47" s="108"/>
      <c r="D47" s="108"/>
      <c r="E47" s="109"/>
    </row>
    <row r="48" spans="2:7" ht="15" customHeight="1" x14ac:dyDescent="0.25">
      <c r="B48" s="107" t="s">
        <v>31</v>
      </c>
      <c r="C48" s="108"/>
      <c r="D48" s="108"/>
      <c r="E48" s="109"/>
    </row>
    <row r="49" spans="2:7" ht="15" customHeight="1" x14ac:dyDescent="0.25">
      <c r="B49" s="110" t="s">
        <v>27</v>
      </c>
      <c r="C49" s="90"/>
      <c r="D49" s="90"/>
      <c r="E49" s="91"/>
    </row>
    <row r="50" spans="2:7" ht="30" customHeight="1" x14ac:dyDescent="0.25">
      <c r="B50" s="111" t="s">
        <v>53</v>
      </c>
      <c r="C50" s="112"/>
      <c r="D50" s="112"/>
      <c r="E50" s="113"/>
    </row>
    <row r="51" spans="2:7" ht="30" customHeight="1" x14ac:dyDescent="0.25">
      <c r="B51" s="89" t="s">
        <v>60</v>
      </c>
      <c r="C51" s="90"/>
      <c r="D51" s="90"/>
      <c r="E51" s="91"/>
    </row>
    <row r="52" spans="2:7" ht="30" customHeight="1" thickBot="1" x14ac:dyDescent="0.3">
      <c r="B52" s="114" t="s">
        <v>61</v>
      </c>
      <c r="C52" s="115"/>
      <c r="D52" s="115"/>
      <c r="E52" s="116"/>
    </row>
    <row r="53" spans="2:7" ht="30" customHeight="1" thickBot="1" x14ac:dyDescent="0.3">
      <c r="B53" s="92" t="s">
        <v>24</v>
      </c>
      <c r="C53" s="93"/>
      <c r="D53" s="93"/>
      <c r="E53" s="94"/>
    </row>
    <row r="54" spans="2:7" ht="30" customHeight="1" thickBot="1" x14ac:dyDescent="0.3">
      <c r="B54" s="92" t="s">
        <v>25</v>
      </c>
      <c r="C54" s="93"/>
      <c r="D54" s="93"/>
      <c r="E54" s="94"/>
    </row>
    <row r="55" spans="2:7" ht="15" customHeight="1" thickBot="1" x14ac:dyDescent="0.3">
      <c r="B55" s="95" t="s">
        <v>16</v>
      </c>
      <c r="C55" s="96"/>
      <c r="D55" s="96"/>
      <c r="E55" s="97"/>
    </row>
    <row r="56" spans="2:7" ht="15" customHeight="1" thickBot="1" x14ac:dyDescent="0.3">
      <c r="B56" s="98" t="s">
        <v>17</v>
      </c>
      <c r="C56" s="99"/>
      <c r="D56" s="99"/>
      <c r="E56" s="100"/>
    </row>
    <row r="57" spans="2:7" ht="15" customHeight="1" thickBot="1" x14ac:dyDescent="0.3">
      <c r="B57" s="101" t="s">
        <v>18</v>
      </c>
      <c r="C57" s="102"/>
      <c r="D57" s="102"/>
      <c r="E57" s="103"/>
    </row>
    <row r="58" spans="2:7" ht="15" customHeight="1" thickBot="1" x14ac:dyDescent="0.3">
      <c r="B58" s="82" t="s">
        <v>19</v>
      </c>
      <c r="C58" s="83"/>
      <c r="D58" s="83"/>
      <c r="E58" s="84"/>
    </row>
    <row r="60" spans="2:7" ht="15.75" x14ac:dyDescent="0.25">
      <c r="B60" s="48"/>
    </row>
    <row r="61" spans="2:7" ht="15.75" x14ac:dyDescent="0.25">
      <c r="B61" s="49"/>
      <c r="G61" s="15"/>
    </row>
    <row r="62" spans="2:7" x14ac:dyDescent="0.25">
      <c r="G62" s="15"/>
    </row>
    <row r="67" spans="7:7" x14ac:dyDescent="0.25">
      <c r="G67" s="15"/>
    </row>
    <row r="68" spans="7:7" x14ac:dyDescent="0.25">
      <c r="G68" s="15"/>
    </row>
    <row r="69" spans="7:7" x14ac:dyDescent="0.25">
      <c r="G69" s="15"/>
    </row>
    <row r="71" spans="7:7" x14ac:dyDescent="0.25">
      <c r="G71" s="15"/>
    </row>
    <row r="72" spans="7:7" x14ac:dyDescent="0.25">
      <c r="G72" s="15"/>
    </row>
    <row r="73" spans="7:7" x14ac:dyDescent="0.25">
      <c r="G73" s="15"/>
    </row>
    <row r="186" spans="7:7" x14ac:dyDescent="0.25">
      <c r="G186" s="35"/>
    </row>
    <row r="187" spans="7:7" x14ac:dyDescent="0.25">
      <c r="G187" s="35"/>
    </row>
  </sheetData>
  <mergeCells count="15">
    <mergeCell ref="B58:E58"/>
    <mergeCell ref="B1:F1"/>
    <mergeCell ref="B46:E46"/>
    <mergeCell ref="B51:E51"/>
    <mergeCell ref="B53:E53"/>
    <mergeCell ref="B54:E54"/>
    <mergeCell ref="B55:E55"/>
    <mergeCell ref="B56:E56"/>
    <mergeCell ref="B57:E57"/>
    <mergeCell ref="B45:E45"/>
    <mergeCell ref="B48:E48"/>
    <mergeCell ref="B49:E49"/>
    <mergeCell ref="B50:E50"/>
    <mergeCell ref="B52:E52"/>
    <mergeCell ref="B47:E47"/>
  </mergeCells>
  <conditionalFormatting sqref="E5:E9 E16:E27 E33:E41 E43:E44">
    <cfRule type="cellIs" dxfId="39" priority="26" operator="lessThanOrEqual">
      <formula>-10.5</formula>
    </cfRule>
    <cfRule type="cellIs" dxfId="38" priority="27" operator="greaterThanOrEqual">
      <formula>10.5</formula>
    </cfRule>
    <cfRule type="cellIs" dxfId="37" priority="28" operator="between">
      <formula>-5.5</formula>
      <formula>-10.5</formula>
    </cfRule>
    <cfRule type="cellIs" dxfId="36" priority="29" operator="between">
      <formula>5.5</formula>
      <formula>10.5</formula>
    </cfRule>
    <cfRule type="cellIs" dxfId="35" priority="30" operator="between">
      <formula>-5.5</formula>
      <formula>5.5</formula>
    </cfRule>
  </conditionalFormatting>
  <conditionalFormatting sqref="E10:E15">
    <cfRule type="cellIs" dxfId="34" priority="21" operator="lessThanOrEqual">
      <formula>-10.5</formula>
    </cfRule>
    <cfRule type="cellIs" dxfId="33" priority="22" operator="greaterThanOrEqual">
      <formula>10.5</formula>
    </cfRule>
    <cfRule type="cellIs" dxfId="32" priority="23" operator="between">
      <formula>-5.5</formula>
      <formula>-10.5</formula>
    </cfRule>
    <cfRule type="cellIs" dxfId="31" priority="24" operator="between">
      <formula>5.5</formula>
      <formula>10.5</formula>
    </cfRule>
    <cfRule type="cellIs" dxfId="30" priority="25" operator="between">
      <formula>-5.5</formula>
      <formula>5.5</formula>
    </cfRule>
  </conditionalFormatting>
  <conditionalFormatting sqref="E28:E32">
    <cfRule type="cellIs" dxfId="29" priority="16" operator="lessThanOrEqual">
      <formula>-10.5</formula>
    </cfRule>
    <cfRule type="cellIs" dxfId="28" priority="17" operator="greaterThanOrEqual">
      <formula>10.5</formula>
    </cfRule>
    <cfRule type="cellIs" dxfId="27" priority="18" operator="between">
      <formula>-5.5</formula>
      <formula>-10.5</formula>
    </cfRule>
    <cfRule type="cellIs" dxfId="26" priority="19" operator="between">
      <formula>5.5</formula>
      <formula>10.5</formula>
    </cfRule>
    <cfRule type="cellIs" dxfId="25" priority="20" operator="between">
      <formula>-5.5</formula>
      <formula>5.5</formula>
    </cfRule>
  </conditionalFormatting>
  <conditionalFormatting sqref="E42">
    <cfRule type="cellIs" dxfId="24" priority="6" operator="lessThanOrEqual">
      <formula>-10.5</formula>
    </cfRule>
    <cfRule type="cellIs" dxfId="23" priority="7" operator="greaterThanOrEqual">
      <formula>10.5</formula>
    </cfRule>
    <cfRule type="cellIs" dxfId="22" priority="8" operator="between">
      <formula>-5.5</formula>
      <formula>-10.5</formula>
    </cfRule>
    <cfRule type="cellIs" dxfId="21" priority="9" operator="between">
      <formula>5.5</formula>
      <formula>10.5</formula>
    </cfRule>
    <cfRule type="cellIs" dxfId="20" priority="10" operator="between">
      <formula>-5.5</formula>
      <formula>5.5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52"/>
  <sheetViews>
    <sheetView workbookViewId="0"/>
  </sheetViews>
  <sheetFormatPr defaultRowHeight="15" x14ac:dyDescent="0.25"/>
  <cols>
    <col min="1" max="1" width="4.140625" style="5" customWidth="1"/>
    <col min="2" max="2" width="60.7109375" style="5" customWidth="1"/>
    <col min="3" max="5" width="12.7109375" style="5" customWidth="1"/>
    <col min="6" max="16384" width="9.140625" style="5"/>
  </cols>
  <sheetData>
    <row r="1" spans="2:7" ht="18.75" x14ac:dyDescent="0.3">
      <c r="B1" s="85" t="s">
        <v>84</v>
      </c>
      <c r="C1" s="85"/>
      <c r="D1" s="85"/>
      <c r="E1" s="85"/>
      <c r="F1" s="85"/>
    </row>
    <row r="2" spans="2:7" ht="15.75" x14ac:dyDescent="0.25">
      <c r="B2" s="69" t="s">
        <v>78</v>
      </c>
      <c r="C2" s="24"/>
      <c r="D2" s="24"/>
      <c r="E2" s="24"/>
      <c r="F2" s="24"/>
    </row>
    <row r="3" spans="2:7" ht="15" customHeight="1" thickBot="1" x14ac:dyDescent="0.3">
      <c r="B3" s="15"/>
    </row>
    <row r="4" spans="2:7" ht="45" customHeight="1" thickBot="1" x14ac:dyDescent="0.3">
      <c r="B4" s="29"/>
      <c r="C4" s="30" t="s">
        <v>0</v>
      </c>
      <c r="D4" s="30" t="s">
        <v>1</v>
      </c>
      <c r="E4" s="30" t="s">
        <v>2</v>
      </c>
    </row>
    <row r="5" spans="2:7" ht="15" customHeight="1" thickBot="1" x14ac:dyDescent="0.3">
      <c r="B5" s="32" t="s">
        <v>3</v>
      </c>
      <c r="C5" s="33">
        <v>50</v>
      </c>
      <c r="D5" s="33">
        <v>38739</v>
      </c>
      <c r="E5" s="50"/>
      <c r="G5" s="35"/>
    </row>
    <row r="6" spans="2:7" ht="15" customHeight="1" thickBot="1" x14ac:dyDescent="0.3">
      <c r="B6" s="36" t="s">
        <v>4</v>
      </c>
      <c r="C6" s="37"/>
      <c r="D6" s="37"/>
      <c r="E6" s="51"/>
    </row>
    <row r="7" spans="2:7" ht="15" customHeight="1" thickBot="1" x14ac:dyDescent="0.3">
      <c r="B7" s="4" t="s">
        <v>57</v>
      </c>
      <c r="C7" s="10">
        <v>0.8</v>
      </c>
      <c r="D7" s="10">
        <v>0.80207943680120197</v>
      </c>
      <c r="E7" s="38">
        <v>-0.51821409263591001</v>
      </c>
    </row>
    <row r="8" spans="2:7" ht="15" customHeight="1" thickBot="1" x14ac:dyDescent="0.3">
      <c r="B8" s="4" t="s">
        <v>54</v>
      </c>
      <c r="C8" s="10">
        <v>0.1</v>
      </c>
      <c r="D8" s="10">
        <v>9.7420491833476702E-2</v>
      </c>
      <c r="E8" s="38">
        <v>0.86036568895365295</v>
      </c>
    </row>
    <row r="9" spans="2:7" ht="15" customHeight="1" thickBot="1" x14ac:dyDescent="0.3">
      <c r="B9" s="4" t="s">
        <v>55</v>
      </c>
      <c r="C9" s="10">
        <v>0.1</v>
      </c>
      <c r="D9" s="10">
        <v>0.10050007136532201</v>
      </c>
      <c r="E9" s="38">
        <v>-0.165658824523679</v>
      </c>
    </row>
    <row r="10" spans="2:7" ht="15" customHeight="1" thickBot="1" x14ac:dyDescent="0.3">
      <c r="B10" s="36" t="s">
        <v>5</v>
      </c>
      <c r="C10" s="37"/>
      <c r="D10" s="37"/>
      <c r="E10" s="3"/>
    </row>
    <row r="11" spans="2:7" ht="15" customHeight="1" thickBot="1" x14ac:dyDescent="0.3">
      <c r="B11" s="4" t="s">
        <v>34</v>
      </c>
      <c r="C11" s="2">
        <v>0.96</v>
      </c>
      <c r="D11" s="2">
        <v>0.96125597122647999</v>
      </c>
      <c r="E11" s="3">
        <v>-0.642477603994143</v>
      </c>
    </row>
    <row r="12" spans="2:7" ht="15" customHeight="1" thickBot="1" x14ac:dyDescent="0.3">
      <c r="B12" s="4" t="s">
        <v>33</v>
      </c>
      <c r="C12" s="2">
        <v>0.04</v>
      </c>
      <c r="D12" s="2">
        <v>3.8744028773520303E-2</v>
      </c>
      <c r="E12" s="3">
        <v>0.642477603994136</v>
      </c>
    </row>
    <row r="13" spans="2:7" ht="15" customHeight="1" thickBot="1" x14ac:dyDescent="0.3">
      <c r="B13" s="36" t="s">
        <v>6</v>
      </c>
      <c r="C13" s="37"/>
      <c r="D13" s="37"/>
      <c r="E13" s="38"/>
    </row>
    <row r="14" spans="2:7" ht="15" customHeight="1" thickBot="1" x14ac:dyDescent="0.3">
      <c r="B14" s="4" t="s">
        <v>50</v>
      </c>
      <c r="C14" s="8">
        <v>28.54</v>
      </c>
      <c r="D14" s="8">
        <v>28.378152557608701</v>
      </c>
      <c r="E14" s="3">
        <v>2.46306808578787</v>
      </c>
    </row>
    <row r="15" spans="2:7" ht="15" customHeight="1" thickBot="1" x14ac:dyDescent="0.3">
      <c r="B15" s="4" t="s">
        <v>35</v>
      </c>
      <c r="C15" s="8">
        <v>14.74</v>
      </c>
      <c r="D15" s="8">
        <v>14.9033051464836</v>
      </c>
      <c r="E15" s="3">
        <v>-6.3100009558565704</v>
      </c>
    </row>
    <row r="16" spans="2:7" ht="15" customHeight="1" thickBot="1" x14ac:dyDescent="0.3">
      <c r="B16" s="39" t="s">
        <v>22</v>
      </c>
      <c r="C16" s="37"/>
      <c r="D16" s="37"/>
      <c r="E16" s="9"/>
    </row>
    <row r="17" spans="2:7" ht="15" customHeight="1" thickBot="1" x14ac:dyDescent="0.3">
      <c r="B17" s="40" t="s">
        <v>20</v>
      </c>
      <c r="C17" s="2">
        <v>0.36</v>
      </c>
      <c r="D17" s="2">
        <v>0.36085802031514402</v>
      </c>
      <c r="E17" s="3">
        <v>-0.177797407638252</v>
      </c>
    </row>
    <row r="18" spans="2:7" ht="15" customHeight="1" thickBot="1" x14ac:dyDescent="0.3">
      <c r="B18" s="1" t="s">
        <v>7</v>
      </c>
      <c r="C18" s="2">
        <v>0.18</v>
      </c>
      <c r="D18" s="2">
        <v>0.19726852393199401</v>
      </c>
      <c r="E18" s="3">
        <v>-4.3933901983030301</v>
      </c>
    </row>
    <row r="19" spans="2:7" ht="15" customHeight="1" thickBot="1" x14ac:dyDescent="0.3">
      <c r="B19" s="1" t="s">
        <v>56</v>
      </c>
      <c r="C19" s="2">
        <v>0.08</v>
      </c>
      <c r="D19" s="2">
        <v>9.5274363748952498E-2</v>
      </c>
      <c r="E19" s="3">
        <v>-5.3783146784247799</v>
      </c>
    </row>
    <row r="20" spans="2:7" ht="15" customHeight="1" thickBot="1" x14ac:dyDescent="0.3">
      <c r="B20" s="1" t="s">
        <v>58</v>
      </c>
      <c r="C20" s="2">
        <v>0.06</v>
      </c>
      <c r="D20" s="2">
        <v>5.4299808949453299E-2</v>
      </c>
      <c r="E20" s="3">
        <v>2.4427094499269302</v>
      </c>
    </row>
    <row r="21" spans="2:7" ht="15" customHeight="1" thickBot="1" x14ac:dyDescent="0.3">
      <c r="B21" s="6" t="s">
        <v>59</v>
      </c>
      <c r="C21" s="2">
        <v>0.26</v>
      </c>
      <c r="D21" s="2">
        <v>0.24100955225885301</v>
      </c>
      <c r="E21" s="3">
        <v>4.3608672119180003</v>
      </c>
    </row>
    <row r="22" spans="2:7" ht="15" customHeight="1" thickBot="1" x14ac:dyDescent="0.3">
      <c r="B22" s="6" t="s">
        <v>62</v>
      </c>
      <c r="C22" s="2">
        <v>0.06</v>
      </c>
      <c r="D22" s="2">
        <v>5.1289730795603901E-2</v>
      </c>
      <c r="E22" s="3">
        <v>3.7796369113782502</v>
      </c>
    </row>
    <row r="23" spans="2:7" ht="15" customHeight="1" thickBot="1" x14ac:dyDescent="0.3">
      <c r="B23" s="42" t="s">
        <v>38</v>
      </c>
      <c r="C23" s="37"/>
      <c r="D23" s="37"/>
      <c r="E23" s="9"/>
    </row>
    <row r="24" spans="2:7" ht="15" customHeight="1" thickBot="1" x14ac:dyDescent="0.3">
      <c r="B24" s="7" t="s">
        <v>49</v>
      </c>
      <c r="C24" s="2">
        <v>0.04</v>
      </c>
      <c r="D24" s="2">
        <v>4.8740970432033397E-2</v>
      </c>
      <c r="E24" s="3">
        <v>-4.2262116433413501</v>
      </c>
      <c r="G24" s="15"/>
    </row>
    <row r="25" spans="2:7" ht="15" customHeight="1" thickBot="1" x14ac:dyDescent="0.3">
      <c r="B25" s="7" t="s">
        <v>39</v>
      </c>
      <c r="C25" s="2">
        <v>0.7</v>
      </c>
      <c r="D25" s="2">
        <v>0.71805356110033702</v>
      </c>
      <c r="E25" s="3">
        <v>-3.9548659343643</v>
      </c>
      <c r="G25" s="15"/>
    </row>
    <row r="26" spans="2:7" ht="15" customHeight="1" thickBot="1" x14ac:dyDescent="0.3">
      <c r="B26" s="7" t="s">
        <v>40</v>
      </c>
      <c r="C26" s="2">
        <v>0.26</v>
      </c>
      <c r="D26" s="2">
        <v>0.23320546846762899</v>
      </c>
      <c r="E26" s="3">
        <v>6.1865168960602102</v>
      </c>
      <c r="G26" s="15"/>
    </row>
    <row r="27" spans="2:7" ht="15" customHeight="1" thickBot="1" x14ac:dyDescent="0.3">
      <c r="B27" s="43" t="s">
        <v>29</v>
      </c>
      <c r="C27" s="2"/>
      <c r="D27" s="2"/>
      <c r="E27" s="3"/>
      <c r="G27" s="15"/>
    </row>
    <row r="28" spans="2:7" ht="15" customHeight="1" thickBot="1" x14ac:dyDescent="0.3">
      <c r="B28" s="6" t="s">
        <v>28</v>
      </c>
      <c r="C28" s="44">
        <v>-0.68250721981999996</v>
      </c>
      <c r="D28" s="44">
        <v>-0.68265022251936602</v>
      </c>
      <c r="E28" s="3">
        <v>2.0735869457387299E-2</v>
      </c>
      <c r="G28" s="15"/>
    </row>
    <row r="29" spans="2:7" ht="15" customHeight="1" thickBot="1" x14ac:dyDescent="0.3">
      <c r="B29" s="4" t="s">
        <v>8</v>
      </c>
      <c r="C29" s="8">
        <v>34.479999999999997</v>
      </c>
      <c r="D29" s="8">
        <v>34.379595183834297</v>
      </c>
      <c r="E29" s="3">
        <v>0.27418725429472701</v>
      </c>
      <c r="G29" s="15"/>
    </row>
    <row r="30" spans="2:7" ht="15" customHeight="1" thickBot="1" x14ac:dyDescent="0.3">
      <c r="B30" s="4" t="s">
        <v>9</v>
      </c>
      <c r="C30" s="8">
        <v>12.94</v>
      </c>
      <c r="D30" s="8">
        <v>13.108615765375999</v>
      </c>
      <c r="E30" s="3">
        <v>-1.5024289888789999</v>
      </c>
      <c r="G30" s="15"/>
    </row>
    <row r="31" spans="2:7" ht="15" customHeight="1" thickBot="1" x14ac:dyDescent="0.3">
      <c r="B31" s="4" t="s">
        <v>10</v>
      </c>
      <c r="C31" s="8">
        <v>3.96</v>
      </c>
      <c r="D31" s="8">
        <v>4.2785163596410296</v>
      </c>
      <c r="E31" s="3">
        <v>-5.74458710438675</v>
      </c>
      <c r="G31" s="15"/>
    </row>
    <row r="32" spans="2:7" ht="15" customHeight="1" thickBot="1" x14ac:dyDescent="0.3">
      <c r="B32" s="4" t="s">
        <v>11</v>
      </c>
      <c r="C32" s="8">
        <v>4.5999999999999996</v>
      </c>
      <c r="D32" s="8">
        <v>4.5294489408256098</v>
      </c>
      <c r="E32" s="3">
        <v>1.6919715586508299</v>
      </c>
      <c r="G32" s="15"/>
    </row>
    <row r="33" spans="2:7" ht="15" customHeight="1" thickBot="1" x14ac:dyDescent="0.3">
      <c r="B33" s="36" t="s">
        <v>23</v>
      </c>
      <c r="C33" s="8"/>
      <c r="D33" s="8"/>
      <c r="E33" s="3"/>
      <c r="G33" s="15"/>
    </row>
    <row r="34" spans="2:7" ht="15" customHeight="1" thickBot="1" x14ac:dyDescent="0.3">
      <c r="B34" s="11" t="s">
        <v>13</v>
      </c>
      <c r="C34" s="10">
        <v>0.02</v>
      </c>
      <c r="D34" s="10">
        <v>1.7977190780481999E-2</v>
      </c>
      <c r="E34" s="3">
        <v>1.47417969669039</v>
      </c>
      <c r="G34" s="15"/>
    </row>
    <row r="35" spans="2:7" ht="15" customHeight="1" thickBot="1" x14ac:dyDescent="0.3">
      <c r="B35" s="11" t="s">
        <v>12</v>
      </c>
      <c r="C35" s="10">
        <v>0.08</v>
      </c>
      <c r="D35" s="10">
        <v>7.5476995480979095E-2</v>
      </c>
      <c r="E35" s="3">
        <v>1.6804289863865001</v>
      </c>
      <c r="G35" s="15"/>
    </row>
    <row r="36" spans="2:7" ht="15" customHeight="1" thickBot="1" x14ac:dyDescent="0.3">
      <c r="B36" s="45" t="s">
        <v>36</v>
      </c>
      <c r="C36" s="10">
        <v>0.22</v>
      </c>
      <c r="D36" s="10">
        <v>0.219033354356645</v>
      </c>
      <c r="E36" s="3">
        <v>0.23234288032587</v>
      </c>
      <c r="G36" s="15"/>
    </row>
    <row r="37" spans="2:7" ht="15" customHeight="1" thickBot="1" x14ac:dyDescent="0.3">
      <c r="B37" s="11" t="s">
        <v>37</v>
      </c>
      <c r="C37" s="10">
        <v>0.1</v>
      </c>
      <c r="D37" s="10">
        <v>0.109741521637546</v>
      </c>
      <c r="E37" s="3">
        <v>-3.16433003740153</v>
      </c>
      <c r="G37" s="15"/>
    </row>
    <row r="38" spans="2:7" ht="15" customHeight="1" thickBot="1" x14ac:dyDescent="0.3">
      <c r="B38" s="11" t="s">
        <v>14</v>
      </c>
      <c r="C38" s="10">
        <v>0.18</v>
      </c>
      <c r="D38" s="10">
        <v>0.165398804161737</v>
      </c>
      <c r="E38" s="3">
        <v>3.8432644641128602</v>
      </c>
      <c r="G38" s="15"/>
    </row>
    <row r="39" spans="2:7" ht="15" customHeight="1" thickBot="1" x14ac:dyDescent="0.3">
      <c r="B39" s="42" t="s">
        <v>15</v>
      </c>
      <c r="C39" s="46"/>
      <c r="D39" s="46"/>
      <c r="E39" s="46"/>
    </row>
    <row r="40" spans="2:7" ht="15" customHeight="1" x14ac:dyDescent="0.25">
      <c r="B40" s="104" t="s">
        <v>30</v>
      </c>
      <c r="C40" s="105"/>
      <c r="D40" s="105"/>
      <c r="E40" s="106"/>
    </row>
    <row r="41" spans="2:7" ht="15" customHeight="1" x14ac:dyDescent="0.25">
      <c r="B41" s="86" t="s">
        <v>32</v>
      </c>
      <c r="C41" s="87"/>
      <c r="D41" s="87"/>
      <c r="E41" s="88"/>
    </row>
    <row r="42" spans="2:7" ht="15" customHeight="1" x14ac:dyDescent="0.25">
      <c r="B42" s="107" t="s">
        <v>26</v>
      </c>
      <c r="C42" s="108"/>
      <c r="D42" s="108"/>
      <c r="E42" s="109"/>
    </row>
    <row r="43" spans="2:7" ht="15" customHeight="1" x14ac:dyDescent="0.25">
      <c r="B43" s="107" t="s">
        <v>31</v>
      </c>
      <c r="C43" s="108"/>
      <c r="D43" s="108"/>
      <c r="E43" s="109"/>
    </row>
    <row r="44" spans="2:7" ht="15" customHeight="1" x14ac:dyDescent="0.25">
      <c r="B44" s="110" t="s">
        <v>27</v>
      </c>
      <c r="C44" s="90"/>
      <c r="D44" s="90"/>
      <c r="E44" s="91"/>
    </row>
    <row r="45" spans="2:7" ht="30" customHeight="1" x14ac:dyDescent="0.25">
      <c r="B45" s="111" t="s">
        <v>53</v>
      </c>
      <c r="C45" s="112"/>
      <c r="D45" s="112"/>
      <c r="E45" s="113"/>
    </row>
    <row r="46" spans="2:7" ht="30" customHeight="1" thickBot="1" x14ac:dyDescent="0.3">
      <c r="B46" s="89" t="s">
        <v>60</v>
      </c>
      <c r="C46" s="90"/>
      <c r="D46" s="90"/>
      <c r="E46" s="91"/>
    </row>
    <row r="47" spans="2:7" ht="30" customHeight="1" thickBot="1" x14ac:dyDescent="0.3">
      <c r="B47" s="92" t="s">
        <v>24</v>
      </c>
      <c r="C47" s="93"/>
      <c r="D47" s="93"/>
      <c r="E47" s="94"/>
    </row>
    <row r="48" spans="2:7" ht="30" customHeight="1" thickBot="1" x14ac:dyDescent="0.3">
      <c r="B48" s="92" t="s">
        <v>25</v>
      </c>
      <c r="C48" s="93"/>
      <c r="D48" s="93"/>
      <c r="E48" s="94"/>
    </row>
    <row r="49" spans="2:5" ht="15" customHeight="1" thickBot="1" x14ac:dyDescent="0.3">
      <c r="B49" s="95" t="s">
        <v>16</v>
      </c>
      <c r="C49" s="96"/>
      <c r="D49" s="96"/>
      <c r="E49" s="97"/>
    </row>
    <row r="50" spans="2:5" ht="15" customHeight="1" thickBot="1" x14ac:dyDescent="0.3">
      <c r="B50" s="98" t="s">
        <v>17</v>
      </c>
      <c r="C50" s="99"/>
      <c r="D50" s="99"/>
      <c r="E50" s="100"/>
    </row>
    <row r="51" spans="2:5" ht="15" customHeight="1" thickBot="1" x14ac:dyDescent="0.3">
      <c r="B51" s="101" t="s">
        <v>18</v>
      </c>
      <c r="C51" s="102"/>
      <c r="D51" s="102"/>
      <c r="E51" s="103"/>
    </row>
    <row r="52" spans="2:5" ht="15" customHeight="1" thickBot="1" x14ac:dyDescent="0.3">
      <c r="B52" s="82" t="s">
        <v>19</v>
      </c>
      <c r="C52" s="83"/>
      <c r="D52" s="83"/>
      <c r="E52" s="84"/>
    </row>
  </sheetData>
  <mergeCells count="14">
    <mergeCell ref="B44:E44"/>
    <mergeCell ref="B49:E49"/>
    <mergeCell ref="B50:E50"/>
    <mergeCell ref="B51:E51"/>
    <mergeCell ref="B52:E52"/>
    <mergeCell ref="B45:E45"/>
    <mergeCell ref="B46:E46"/>
    <mergeCell ref="B47:E47"/>
    <mergeCell ref="B48:E48"/>
    <mergeCell ref="B1:F1"/>
    <mergeCell ref="B40:E40"/>
    <mergeCell ref="B41:E41"/>
    <mergeCell ref="B42:E42"/>
    <mergeCell ref="B43:E43"/>
  </mergeCells>
  <conditionalFormatting sqref="E5:E10 E16:E23 E29:E39">
    <cfRule type="cellIs" dxfId="19" priority="31" operator="lessThanOrEqual">
      <formula>-10.5</formula>
    </cfRule>
    <cfRule type="cellIs" dxfId="18" priority="32" operator="greaterThanOrEqual">
      <formula>10.5</formula>
    </cfRule>
    <cfRule type="cellIs" dxfId="17" priority="33" operator="between">
      <formula>-5.5</formula>
      <formula>-10.5</formula>
    </cfRule>
    <cfRule type="cellIs" dxfId="16" priority="34" operator="between">
      <formula>5.5</formula>
      <formula>10.5</formula>
    </cfRule>
    <cfRule type="cellIs" dxfId="15" priority="35" operator="between">
      <formula>-5.5</formula>
      <formula>5.5</formula>
    </cfRule>
  </conditionalFormatting>
  <conditionalFormatting sqref="E13:E15">
    <cfRule type="cellIs" dxfId="14" priority="26" operator="lessThanOrEqual">
      <formula>-10.5</formula>
    </cfRule>
    <cfRule type="cellIs" dxfId="13" priority="27" operator="greaterThanOrEqual">
      <formula>10.5</formula>
    </cfRule>
    <cfRule type="cellIs" dxfId="12" priority="28" operator="between">
      <formula>-5.5</formula>
      <formula>-10.5</formula>
    </cfRule>
    <cfRule type="cellIs" dxfId="11" priority="29" operator="between">
      <formula>5.5</formula>
      <formula>10.5</formula>
    </cfRule>
    <cfRule type="cellIs" dxfId="10" priority="30" operator="between">
      <formula>-5.5</formula>
      <formula>5.5</formula>
    </cfRule>
  </conditionalFormatting>
  <conditionalFormatting sqref="E24:E28">
    <cfRule type="cellIs" dxfId="9" priority="16" operator="lessThanOrEqual">
      <formula>-10.5</formula>
    </cfRule>
    <cfRule type="cellIs" dxfId="8" priority="17" operator="greaterThanOrEqual">
      <formula>10.5</formula>
    </cfRule>
    <cfRule type="cellIs" dxfId="7" priority="18" operator="between">
      <formula>-5.5</formula>
      <formula>-10.5</formula>
    </cfRule>
    <cfRule type="cellIs" dxfId="6" priority="19" operator="between">
      <formula>5.5</formula>
      <formula>10.5</formula>
    </cfRule>
    <cfRule type="cellIs" dxfId="5" priority="20" operator="between">
      <formula>-5.5</formula>
      <formula>5.5</formula>
    </cfRule>
  </conditionalFormatting>
  <conditionalFormatting sqref="E11:E12">
    <cfRule type="cellIs" dxfId="4" priority="1" operator="lessThanOrEqual">
      <formula>-10.5</formula>
    </cfRule>
    <cfRule type="cellIs" dxfId="3" priority="2" operator="greaterThanOrEqual">
      <formula>10.5</formula>
    </cfRule>
    <cfRule type="cellIs" dxfId="2" priority="3" operator="between">
      <formula>-5.5</formula>
      <formula>-10.5</formula>
    </cfRule>
    <cfRule type="cellIs" dxfId="1" priority="4" operator="between">
      <formula>5.5</formula>
      <formula>10.5</formula>
    </cfRule>
    <cfRule type="cellIs" dxfId="0" priority="5" operator="between">
      <formula>-5.5</formula>
      <formula>5.5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35"/>
  <sheetViews>
    <sheetView workbookViewId="0"/>
  </sheetViews>
  <sheetFormatPr defaultRowHeight="15" x14ac:dyDescent="0.25"/>
  <cols>
    <col min="1" max="1" width="4.42578125" style="52" customWidth="1"/>
    <col min="2" max="2" width="47.85546875" style="52" bestFit="1" customWidth="1"/>
    <col min="3" max="4" width="9.140625" style="52"/>
    <col min="5" max="7" width="9.140625" style="52" customWidth="1"/>
    <col min="8" max="16384" width="9.140625" style="52"/>
  </cols>
  <sheetData>
    <row r="1" spans="2:13" ht="18.75" x14ac:dyDescent="0.3">
      <c r="B1" s="70" t="s">
        <v>81</v>
      </c>
    </row>
    <row r="2" spans="2:13" x14ac:dyDescent="0.25">
      <c r="B2" s="117" t="s">
        <v>85</v>
      </c>
      <c r="C2" s="117"/>
      <c r="D2" s="117"/>
      <c r="E2" s="117"/>
      <c r="F2" s="117"/>
      <c r="G2" s="117"/>
      <c r="H2" s="117"/>
      <c r="I2" s="117"/>
      <c r="J2" s="117"/>
      <c r="K2" s="117"/>
      <c r="L2" s="117"/>
      <c r="M2" s="117"/>
    </row>
    <row r="3" spans="2:13" x14ac:dyDescent="0.25">
      <c r="B3" s="24"/>
      <c r="C3" s="24"/>
      <c r="D3" s="24"/>
      <c r="E3" s="24"/>
      <c r="F3" s="24"/>
      <c r="G3" s="24"/>
      <c r="H3" s="24"/>
      <c r="I3" s="24"/>
      <c r="J3" s="24"/>
      <c r="K3" s="24"/>
      <c r="L3" s="24"/>
    </row>
    <row r="4" spans="2:13" x14ac:dyDescent="0.25">
      <c r="C4" s="52" t="s">
        <v>44</v>
      </c>
    </row>
    <row r="5" spans="2:13" x14ac:dyDescent="0.25">
      <c r="B5" s="53" t="s">
        <v>69</v>
      </c>
      <c r="C5" s="54">
        <f>17/45</f>
        <v>0.37777777777777777</v>
      </c>
      <c r="D5" s="55"/>
      <c r="E5" s="56"/>
      <c r="F5" s="57"/>
    </row>
    <row r="6" spans="2:13" x14ac:dyDescent="0.25">
      <c r="B6" s="53" t="s">
        <v>68</v>
      </c>
      <c r="C6" s="54">
        <f>16/45</f>
        <v>0.35555555555555557</v>
      </c>
      <c r="D6" s="55"/>
      <c r="F6" s="57"/>
    </row>
    <row r="7" spans="2:13" x14ac:dyDescent="0.25">
      <c r="B7" s="58" t="s">
        <v>42</v>
      </c>
      <c r="C7" s="54">
        <f>15/45</f>
        <v>0.33333333333333331</v>
      </c>
      <c r="D7" s="55"/>
      <c r="E7" s="56"/>
      <c r="F7" s="57"/>
    </row>
    <row r="8" spans="2:13" x14ac:dyDescent="0.25">
      <c r="B8" s="53" t="s">
        <v>51</v>
      </c>
      <c r="C8" s="54">
        <f>15/45</f>
        <v>0.33333333333333331</v>
      </c>
      <c r="D8" s="55"/>
      <c r="E8" s="56"/>
      <c r="F8" s="57"/>
    </row>
    <row r="9" spans="2:13" x14ac:dyDescent="0.25">
      <c r="B9" s="58" t="s">
        <v>70</v>
      </c>
      <c r="C9" s="54">
        <f>13/45</f>
        <v>0.28888888888888886</v>
      </c>
      <c r="D9" s="55"/>
      <c r="E9" s="56"/>
      <c r="F9" s="57"/>
    </row>
    <row r="10" spans="2:13" x14ac:dyDescent="0.25">
      <c r="B10" s="53" t="s">
        <v>67</v>
      </c>
      <c r="C10" s="54">
        <f>10/45</f>
        <v>0.22222222222222221</v>
      </c>
      <c r="D10" s="55"/>
      <c r="E10" s="56"/>
      <c r="F10" s="57"/>
      <c r="H10" s="59"/>
      <c r="I10" s="59"/>
    </row>
    <row r="11" spans="2:13" x14ac:dyDescent="0.25">
      <c r="B11" s="53" t="s">
        <v>52</v>
      </c>
      <c r="C11" s="54">
        <f>9/45</f>
        <v>0.2</v>
      </c>
      <c r="D11" s="55"/>
      <c r="E11" s="56"/>
      <c r="F11" s="57"/>
    </row>
    <row r="12" spans="2:13" x14ac:dyDescent="0.25">
      <c r="B12" s="60"/>
      <c r="C12" s="54"/>
      <c r="D12" s="61"/>
      <c r="E12" s="56"/>
      <c r="F12" s="57"/>
    </row>
    <row r="13" spans="2:13" x14ac:dyDescent="0.25">
      <c r="C13" s="54"/>
      <c r="D13" s="55"/>
      <c r="E13" s="56"/>
      <c r="F13" s="57"/>
    </row>
    <row r="14" spans="2:13" x14ac:dyDescent="0.25">
      <c r="C14" s="54"/>
      <c r="D14" s="55"/>
      <c r="E14" s="56"/>
      <c r="F14" s="57"/>
    </row>
    <row r="15" spans="2:13" x14ac:dyDescent="0.25">
      <c r="C15" s="54"/>
      <c r="E15" s="56"/>
      <c r="F15" s="56"/>
    </row>
    <row r="16" spans="2:13" x14ac:dyDescent="0.25">
      <c r="C16" s="54"/>
    </row>
    <row r="19" spans="2:11" x14ac:dyDescent="0.25">
      <c r="C19" s="59"/>
      <c r="D19" s="62"/>
      <c r="E19" s="59"/>
      <c r="F19" s="63"/>
      <c r="H19" s="59"/>
      <c r="I19" s="55"/>
      <c r="J19" s="59"/>
      <c r="K19" s="64"/>
    </row>
    <row r="20" spans="2:11" x14ac:dyDescent="0.25">
      <c r="C20" s="65"/>
      <c r="D20" s="66"/>
      <c r="E20" s="65"/>
      <c r="F20" s="65"/>
      <c r="H20" s="59"/>
      <c r="I20" s="55"/>
      <c r="J20" s="59"/>
      <c r="K20" s="64"/>
    </row>
    <row r="21" spans="2:11" x14ac:dyDescent="0.25">
      <c r="C21" s="65"/>
      <c r="D21" s="66"/>
      <c r="E21" s="65"/>
      <c r="F21" s="65"/>
      <c r="H21" s="59"/>
      <c r="I21" s="55"/>
      <c r="J21" s="59"/>
      <c r="K21" s="64"/>
    </row>
    <row r="22" spans="2:11" x14ac:dyDescent="0.25">
      <c r="C22" s="67"/>
      <c r="D22" s="54"/>
      <c r="E22" s="67"/>
      <c r="F22" s="67"/>
      <c r="G22" s="67"/>
      <c r="H22" s="59"/>
      <c r="I22" s="55"/>
      <c r="J22" s="59"/>
      <c r="K22" s="64"/>
    </row>
    <row r="23" spans="2:11" x14ac:dyDescent="0.25">
      <c r="C23" s="59"/>
      <c r="D23" s="62"/>
      <c r="E23" s="59"/>
      <c r="F23" s="63"/>
      <c r="H23" s="59"/>
      <c r="I23" s="55"/>
      <c r="J23" s="59"/>
      <c r="K23" s="64"/>
    </row>
    <row r="24" spans="2:11" x14ac:dyDescent="0.25">
      <c r="C24" s="59"/>
      <c r="D24" s="62"/>
      <c r="E24" s="59"/>
      <c r="F24" s="63"/>
      <c r="H24" s="59"/>
      <c r="I24" s="55"/>
      <c r="J24" s="59"/>
      <c r="K24" s="64"/>
    </row>
    <row r="25" spans="2:11" x14ac:dyDescent="0.25">
      <c r="C25" s="59"/>
      <c r="D25" s="62"/>
      <c r="E25" s="59"/>
      <c r="F25" s="63"/>
      <c r="H25" s="59"/>
      <c r="I25" s="55"/>
      <c r="J25" s="59"/>
      <c r="K25" s="64"/>
    </row>
    <row r="26" spans="2:11" x14ac:dyDescent="0.25">
      <c r="C26" s="59"/>
      <c r="D26" s="62"/>
      <c r="E26" s="59"/>
      <c r="F26" s="63"/>
      <c r="H26" s="59"/>
      <c r="I26" s="55"/>
      <c r="J26" s="59"/>
      <c r="K26" s="64"/>
    </row>
    <row r="28" spans="2:11" x14ac:dyDescent="0.25">
      <c r="B28" s="15"/>
    </row>
    <row r="29" spans="2:11" x14ac:dyDescent="0.25">
      <c r="B29" s="15"/>
    </row>
    <row r="30" spans="2:11" x14ac:dyDescent="0.25">
      <c r="B30" s="35"/>
    </row>
    <row r="31" spans="2:11" x14ac:dyDescent="0.25">
      <c r="B31" s="35"/>
    </row>
    <row r="32" spans="2:11" x14ac:dyDescent="0.25">
      <c r="B32" s="15"/>
    </row>
    <row r="33" spans="2:2" x14ac:dyDescent="0.25">
      <c r="B33" s="15"/>
    </row>
    <row r="34" spans="2:2" x14ac:dyDescent="0.25">
      <c r="B34" s="5"/>
    </row>
    <row r="35" spans="2:2" x14ac:dyDescent="0.25">
      <c r="B35" s="15"/>
    </row>
  </sheetData>
  <sortState ref="B4:C10">
    <sortCondition descending="1" ref="C4:C10"/>
  </sortState>
  <mergeCells count="1">
    <mergeCell ref="B2:M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7"/>
  <sheetViews>
    <sheetView workbookViewId="0"/>
  </sheetViews>
  <sheetFormatPr defaultRowHeight="15" x14ac:dyDescent="0.25"/>
  <cols>
    <col min="1" max="1" width="4.28515625" style="5" customWidth="1"/>
    <col min="2" max="2" width="100.7109375" style="5" bestFit="1" customWidth="1"/>
    <col min="3" max="16384" width="9.140625" style="5"/>
  </cols>
  <sheetData>
    <row r="1" spans="2:12" ht="18.75" x14ac:dyDescent="0.3">
      <c r="B1" s="85" t="s">
        <v>82</v>
      </c>
      <c r="C1" s="85"/>
      <c r="D1" s="85"/>
    </row>
    <row r="2" spans="2:12" x14ac:dyDescent="0.25">
      <c r="B2" s="117" t="s">
        <v>86</v>
      </c>
      <c r="C2" s="117"/>
      <c r="D2" s="117"/>
      <c r="E2" s="117"/>
      <c r="F2" s="117"/>
      <c r="G2" s="117"/>
      <c r="H2" s="68"/>
      <c r="I2" s="68"/>
      <c r="J2" s="68"/>
      <c r="K2" s="68"/>
      <c r="L2" s="68"/>
    </row>
    <row r="4" spans="2:12" s="52" customFormat="1" x14ac:dyDescent="0.25">
      <c r="C4" s="52" t="s">
        <v>43</v>
      </c>
    </row>
    <row r="5" spans="2:12" s="52" customFormat="1" ht="15" customHeight="1" x14ac:dyDescent="0.25">
      <c r="B5" s="58" t="s">
        <v>72</v>
      </c>
      <c r="C5" s="54">
        <f>14/45</f>
        <v>0.31111111111111112</v>
      </c>
      <c r="D5" s="55"/>
      <c r="E5" s="56"/>
      <c r="F5" s="57"/>
    </row>
    <row r="6" spans="2:12" s="52" customFormat="1" ht="15" customHeight="1" x14ac:dyDescent="0.25">
      <c r="B6" s="58" t="s">
        <v>73</v>
      </c>
      <c r="C6" s="54">
        <f>8/45</f>
        <v>0.17777777777777778</v>
      </c>
      <c r="D6" s="55"/>
      <c r="E6" s="56"/>
      <c r="F6" s="57"/>
    </row>
    <row r="7" spans="2:12" s="52" customFormat="1" ht="15" customHeight="1" x14ac:dyDescent="0.25">
      <c r="B7" s="58" t="s">
        <v>71</v>
      </c>
      <c r="C7" s="54">
        <f>6/45</f>
        <v>0.13333333333333333</v>
      </c>
      <c r="D7" s="55"/>
      <c r="E7" s="56"/>
      <c r="F7" s="57"/>
    </row>
  </sheetData>
  <sortState ref="B4:C6">
    <sortCondition descending="1" ref="C4:C6"/>
  </sortState>
  <mergeCells count="2">
    <mergeCell ref="B2:G2"/>
    <mergeCell ref="B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A.1 National complex model</vt:lpstr>
      <vt:lpstr>A.2 National standard model</vt:lpstr>
      <vt:lpstr>B.1 Established needs</vt:lpstr>
      <vt:lpstr>B.2 Combined needs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Purver, Mark</cp:lastModifiedBy>
  <dcterms:created xsi:type="dcterms:W3CDTF">2015-08-06T10:13:59Z</dcterms:created>
  <dcterms:modified xsi:type="dcterms:W3CDTF">2016-11-28T16:21:44Z</dcterms:modified>
</cp:coreProperties>
</file>