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_Documents\BAU\"/>
    </mc:Choice>
  </mc:AlternateContent>
  <bookViews>
    <workbookView xWindow="0" yWindow="0" windowWidth="9390" windowHeight="1005" tabRatio="708" activeTab="1"/>
  </bookViews>
  <sheets>
    <sheet name="Information" sheetId="9" r:id="rId1"/>
    <sheet name="Step-by-step" sheetId="13" r:id="rId2"/>
  </sheets>
  <externalReferences>
    <externalReference r:id="rId3"/>
  </externalReferences>
  <definedNames>
    <definedName name="_xlnm._FilterDatabase" localSheetId="1" hidden="1">'Step-by-step'!$A$8:$AO$158</definedName>
    <definedName name="LAData">[1]Data!$A$2:$L$152</definedName>
    <definedName name="LAList">[1]Data!$A$2:$A$152</definedName>
    <definedName name="UnitsDataStart" localSheetId="1">#REF!</definedName>
    <definedName name="UnitsDataStart">#REF!</definedName>
  </definedNames>
  <calcPr calcId="162913"/>
</workbook>
</file>

<file path=xl/calcChain.xml><?xml version="1.0" encoding="utf-8"?>
<calcChain xmlns="http://schemas.openxmlformats.org/spreadsheetml/2006/main">
  <c r="AJ158" i="13" l="1"/>
  <c r="AI158" i="13"/>
  <c r="AB158" i="13"/>
  <c r="AC158" i="13" s="1"/>
  <c r="AJ157" i="13"/>
  <c r="AI157" i="13"/>
  <c r="AB157" i="13"/>
  <c r="AC157" i="13" s="1"/>
  <c r="AJ156" i="13"/>
  <c r="AI156" i="13"/>
  <c r="AB156" i="13"/>
  <c r="AC156" i="13" s="1"/>
  <c r="AJ155" i="13"/>
  <c r="AI155" i="13"/>
  <c r="AB155" i="13"/>
  <c r="AC155" i="13" s="1"/>
  <c r="AJ154" i="13"/>
  <c r="AI154" i="13"/>
  <c r="AB154" i="13"/>
  <c r="AC154" i="13" s="1"/>
  <c r="AJ153" i="13"/>
  <c r="AI153" i="13"/>
  <c r="AB153" i="13"/>
  <c r="AC153" i="13" s="1"/>
  <c r="AJ152" i="13"/>
  <c r="AI152" i="13"/>
  <c r="AB152" i="13"/>
  <c r="AC152" i="13" s="1"/>
  <c r="AJ151" i="13"/>
  <c r="AI151" i="13"/>
  <c r="AB151" i="13"/>
  <c r="AC151" i="13" s="1"/>
  <c r="AJ150" i="13"/>
  <c r="AI150" i="13"/>
  <c r="AB150" i="13"/>
  <c r="AC150" i="13" s="1"/>
  <c r="AJ149" i="13"/>
  <c r="AI149" i="13"/>
  <c r="AB149" i="13"/>
  <c r="AC149" i="13" s="1"/>
  <c r="AJ148" i="13"/>
  <c r="AI148" i="13"/>
  <c r="AB148" i="13"/>
  <c r="AC148" i="13" s="1"/>
  <c r="AJ147" i="13"/>
  <c r="AI147" i="13"/>
  <c r="AB147" i="13"/>
  <c r="AC147" i="13" s="1"/>
  <c r="AJ146" i="13"/>
  <c r="AI146" i="13"/>
  <c r="AB146" i="13"/>
  <c r="AC146" i="13" s="1"/>
  <c r="AJ145" i="13"/>
  <c r="AI145" i="13"/>
  <c r="AB145" i="13"/>
  <c r="AC145" i="13" s="1"/>
  <c r="AJ144" i="13"/>
  <c r="AI144" i="13"/>
  <c r="AB144" i="13"/>
  <c r="AC144" i="13" s="1"/>
  <c r="AJ143" i="13"/>
  <c r="AI143" i="13"/>
  <c r="AB143" i="13"/>
  <c r="AC143" i="13" s="1"/>
  <c r="AJ142" i="13"/>
  <c r="AI142" i="13"/>
  <c r="AB142" i="13"/>
  <c r="AC142" i="13" s="1"/>
  <c r="AJ141" i="13"/>
  <c r="AI141" i="13"/>
  <c r="AB141" i="13"/>
  <c r="AC141" i="13" s="1"/>
  <c r="AJ140" i="13"/>
  <c r="AI140" i="13"/>
  <c r="AB140" i="13"/>
  <c r="AC140" i="13" s="1"/>
  <c r="AJ139" i="13"/>
  <c r="AI139" i="13"/>
  <c r="AB139" i="13"/>
  <c r="AC139" i="13" s="1"/>
  <c r="AJ138" i="13"/>
  <c r="AI138" i="13"/>
  <c r="AB138" i="13"/>
  <c r="AC138" i="13" s="1"/>
  <c r="AJ137" i="13"/>
  <c r="AI137" i="13"/>
  <c r="AB137" i="13"/>
  <c r="AC137" i="13" s="1"/>
  <c r="AJ136" i="13"/>
  <c r="AI136" i="13"/>
  <c r="AB136" i="13"/>
  <c r="AC136" i="13" s="1"/>
  <c r="AJ135" i="13"/>
  <c r="AI135" i="13"/>
  <c r="AB135" i="13"/>
  <c r="AC135" i="13" s="1"/>
  <c r="AJ134" i="13"/>
  <c r="AI134" i="13"/>
  <c r="AB134" i="13"/>
  <c r="AC134" i="13" s="1"/>
  <c r="AJ133" i="13"/>
  <c r="AI133" i="13"/>
  <c r="AB133" i="13"/>
  <c r="AC133" i="13" s="1"/>
  <c r="AJ132" i="13"/>
  <c r="AI132" i="13"/>
  <c r="AB132" i="13"/>
  <c r="AC132" i="13" s="1"/>
  <c r="AJ131" i="13"/>
  <c r="AI131" i="13"/>
  <c r="AB131" i="13"/>
  <c r="AC131" i="13" s="1"/>
  <c r="AJ130" i="13"/>
  <c r="AI130" i="13"/>
  <c r="AB130" i="13"/>
  <c r="AC130" i="13" s="1"/>
  <c r="AJ129" i="13"/>
  <c r="AI129" i="13"/>
  <c r="AB129" i="13"/>
  <c r="AC129" i="13" s="1"/>
  <c r="AJ128" i="13"/>
  <c r="AI128" i="13"/>
  <c r="AB128" i="13"/>
  <c r="AC128" i="13" s="1"/>
  <c r="AJ127" i="13"/>
  <c r="AI127" i="13"/>
  <c r="AB127" i="13"/>
  <c r="AC127" i="13" s="1"/>
  <c r="AJ126" i="13"/>
  <c r="AI126" i="13"/>
  <c r="AB126" i="13"/>
  <c r="AC126" i="13" s="1"/>
  <c r="AJ125" i="13"/>
  <c r="AI125" i="13"/>
  <c r="AB125" i="13"/>
  <c r="AC125" i="13" s="1"/>
  <c r="AJ124" i="13"/>
  <c r="AI124" i="13"/>
  <c r="AB124" i="13"/>
  <c r="AC124" i="13" s="1"/>
  <c r="AJ123" i="13"/>
  <c r="AI123" i="13"/>
  <c r="AB123" i="13"/>
  <c r="AC123" i="13" s="1"/>
  <c r="AJ122" i="13"/>
  <c r="AI122" i="13"/>
  <c r="AB122" i="13"/>
  <c r="AC122" i="13" s="1"/>
  <c r="AJ121" i="13"/>
  <c r="AI121" i="13"/>
  <c r="AB121" i="13"/>
  <c r="AC121" i="13" s="1"/>
  <c r="AJ120" i="13"/>
  <c r="AI120" i="13"/>
  <c r="AB120" i="13"/>
  <c r="AC120" i="13" s="1"/>
  <c r="AJ119" i="13"/>
  <c r="AI119" i="13"/>
  <c r="AB119" i="13"/>
  <c r="AC119" i="13" s="1"/>
  <c r="AJ118" i="13"/>
  <c r="AI118" i="13"/>
  <c r="AB118" i="13"/>
  <c r="AC118" i="13" s="1"/>
  <c r="AJ117" i="13"/>
  <c r="AI117" i="13"/>
  <c r="AB117" i="13"/>
  <c r="AC117" i="13" s="1"/>
  <c r="AJ116" i="13"/>
  <c r="AI116" i="13"/>
  <c r="AB116" i="13"/>
  <c r="AC116" i="13" s="1"/>
  <c r="AJ115" i="13"/>
  <c r="AI115" i="13"/>
  <c r="AB115" i="13"/>
  <c r="AC115" i="13" s="1"/>
  <c r="AJ114" i="13"/>
  <c r="AI114" i="13"/>
  <c r="AB114" i="13"/>
  <c r="AC114" i="13" s="1"/>
  <c r="AJ113" i="13"/>
  <c r="AI113" i="13"/>
  <c r="AB113" i="13"/>
  <c r="AC113" i="13" s="1"/>
  <c r="AJ112" i="13"/>
  <c r="AI112" i="13"/>
  <c r="AB112" i="13"/>
  <c r="AC112" i="13" s="1"/>
  <c r="AJ111" i="13"/>
  <c r="AI111" i="13"/>
  <c r="AB111" i="13"/>
  <c r="AC111" i="13" s="1"/>
  <c r="AJ110" i="13"/>
  <c r="AI110" i="13"/>
  <c r="AB110" i="13"/>
  <c r="AC110" i="13" s="1"/>
  <c r="AJ109" i="13"/>
  <c r="AI109" i="13"/>
  <c r="AB109" i="13"/>
  <c r="AC109" i="13" s="1"/>
  <c r="AJ108" i="13"/>
  <c r="AI108" i="13"/>
  <c r="AB108" i="13"/>
  <c r="AC108" i="13" s="1"/>
  <c r="AJ107" i="13"/>
  <c r="AI107" i="13"/>
  <c r="AB107" i="13"/>
  <c r="AC107" i="13" s="1"/>
  <c r="AJ106" i="13"/>
  <c r="AI106" i="13"/>
  <c r="AB106" i="13"/>
  <c r="AC106" i="13" s="1"/>
  <c r="AJ105" i="13"/>
  <c r="AI105" i="13"/>
  <c r="AB105" i="13"/>
  <c r="AC105" i="13" s="1"/>
  <c r="AJ104" i="13"/>
  <c r="AI104" i="13"/>
  <c r="AB104" i="13"/>
  <c r="AC104" i="13" s="1"/>
  <c r="AJ103" i="13"/>
  <c r="AI103" i="13"/>
  <c r="AB103" i="13"/>
  <c r="AC103" i="13" s="1"/>
  <c r="AJ102" i="13"/>
  <c r="AI102" i="13"/>
  <c r="AB102" i="13"/>
  <c r="AC102" i="13" s="1"/>
  <c r="AJ101" i="13"/>
  <c r="AI101" i="13"/>
  <c r="AB101" i="13"/>
  <c r="AC101" i="13" s="1"/>
  <c r="AJ100" i="13"/>
  <c r="AI100" i="13"/>
  <c r="AB100" i="13"/>
  <c r="AC100" i="13" s="1"/>
  <c r="AJ99" i="13"/>
  <c r="AI99" i="13"/>
  <c r="AB99" i="13"/>
  <c r="AC99" i="13" s="1"/>
  <c r="AJ98" i="13"/>
  <c r="AI98" i="13"/>
  <c r="AB98" i="13"/>
  <c r="AC98" i="13" s="1"/>
  <c r="AJ97" i="13"/>
  <c r="AI97" i="13"/>
  <c r="AB97" i="13"/>
  <c r="AC97" i="13" s="1"/>
  <c r="AJ96" i="13"/>
  <c r="AI96" i="13"/>
  <c r="AB96" i="13"/>
  <c r="AC96" i="13" s="1"/>
  <c r="AJ95" i="13"/>
  <c r="AI95" i="13"/>
  <c r="AB95" i="13"/>
  <c r="AC95" i="13" s="1"/>
  <c r="AJ94" i="13"/>
  <c r="AI94" i="13"/>
  <c r="AB94" i="13"/>
  <c r="AC94" i="13" s="1"/>
  <c r="AJ93" i="13"/>
  <c r="AI93" i="13"/>
  <c r="AB93" i="13"/>
  <c r="AC93" i="13" s="1"/>
  <c r="AJ92" i="13"/>
  <c r="AI92" i="13"/>
  <c r="AB92" i="13"/>
  <c r="AC92" i="13" s="1"/>
  <c r="AJ91" i="13"/>
  <c r="AI91" i="13"/>
  <c r="AB91" i="13"/>
  <c r="AC91" i="13" s="1"/>
  <c r="AJ90" i="13"/>
  <c r="AI90" i="13"/>
  <c r="AB90" i="13"/>
  <c r="AC90" i="13" s="1"/>
  <c r="AJ89" i="13"/>
  <c r="AI89" i="13"/>
  <c r="AB89" i="13"/>
  <c r="AC89" i="13" s="1"/>
  <c r="AJ88" i="13"/>
  <c r="AI88" i="13"/>
  <c r="AB88" i="13"/>
  <c r="AC88" i="13" s="1"/>
  <c r="AJ87" i="13"/>
  <c r="AI87" i="13"/>
  <c r="AB87" i="13"/>
  <c r="AC87" i="13" s="1"/>
  <c r="AJ86" i="13"/>
  <c r="AI86" i="13"/>
  <c r="AB86" i="13"/>
  <c r="AC86" i="13" s="1"/>
  <c r="AJ85" i="13"/>
  <c r="AI85" i="13"/>
  <c r="AB85" i="13"/>
  <c r="AC85" i="13" s="1"/>
  <c r="AJ84" i="13"/>
  <c r="AI84" i="13"/>
  <c r="AB84" i="13"/>
  <c r="AC84" i="13" s="1"/>
  <c r="AJ83" i="13"/>
  <c r="AI83" i="13"/>
  <c r="AB83" i="13"/>
  <c r="AC83" i="13" s="1"/>
  <c r="AJ82" i="13"/>
  <c r="AI82" i="13"/>
  <c r="AB82" i="13"/>
  <c r="AC82" i="13" s="1"/>
  <c r="AJ81" i="13"/>
  <c r="AI81" i="13"/>
  <c r="AB81" i="13"/>
  <c r="AC81" i="13" s="1"/>
  <c r="AJ80" i="13"/>
  <c r="AI80" i="13"/>
  <c r="AB80" i="13"/>
  <c r="AC80" i="13" s="1"/>
  <c r="AJ79" i="13"/>
  <c r="AI79" i="13"/>
  <c r="AB79" i="13"/>
  <c r="AC79" i="13" s="1"/>
  <c r="AJ78" i="13"/>
  <c r="AI78" i="13"/>
  <c r="AB78" i="13"/>
  <c r="AC78" i="13" s="1"/>
  <c r="AJ77" i="13"/>
  <c r="AI77" i="13"/>
  <c r="AB77" i="13"/>
  <c r="AC77" i="13" s="1"/>
  <c r="AJ76" i="13"/>
  <c r="AI76" i="13"/>
  <c r="AB76" i="13"/>
  <c r="AC76" i="13" s="1"/>
  <c r="AJ75" i="13"/>
  <c r="AI75" i="13"/>
  <c r="AB75" i="13"/>
  <c r="AC75" i="13" s="1"/>
  <c r="AJ74" i="13"/>
  <c r="AI74" i="13"/>
  <c r="AB74" i="13"/>
  <c r="AK74" i="13" s="1"/>
  <c r="AL74" i="13" s="1"/>
  <c r="AJ73" i="13"/>
  <c r="AI73" i="13"/>
  <c r="AB73" i="13"/>
  <c r="AK73" i="13" s="1"/>
  <c r="AL73" i="13" s="1"/>
  <c r="AJ72" i="13"/>
  <c r="AI72" i="13"/>
  <c r="AB72" i="13"/>
  <c r="AC72" i="13" s="1"/>
  <c r="AJ71" i="13"/>
  <c r="AI71" i="13"/>
  <c r="AB71" i="13"/>
  <c r="AK71" i="13" s="1"/>
  <c r="AL71" i="13" s="1"/>
  <c r="AJ70" i="13"/>
  <c r="AI70" i="13"/>
  <c r="AB70" i="13"/>
  <c r="AK70" i="13" s="1"/>
  <c r="AL70" i="13" s="1"/>
  <c r="AJ69" i="13"/>
  <c r="AI69" i="13"/>
  <c r="AB69" i="13"/>
  <c r="AK69" i="13" s="1"/>
  <c r="AL69" i="13" s="1"/>
  <c r="AJ68" i="13"/>
  <c r="AI68" i="13"/>
  <c r="AB68" i="13"/>
  <c r="AC68" i="13" s="1"/>
  <c r="AJ67" i="13"/>
  <c r="AI67" i="13"/>
  <c r="AB67" i="13"/>
  <c r="AK67" i="13" s="1"/>
  <c r="AL67" i="13" s="1"/>
  <c r="AJ66" i="13"/>
  <c r="AI66" i="13"/>
  <c r="AB66" i="13"/>
  <c r="AC66" i="13" s="1"/>
  <c r="AJ65" i="13"/>
  <c r="AI65" i="13"/>
  <c r="AB65" i="13"/>
  <c r="AK65" i="13" s="1"/>
  <c r="AL65" i="13" s="1"/>
  <c r="AJ64" i="13"/>
  <c r="AI64" i="13"/>
  <c r="AB64" i="13"/>
  <c r="AC64" i="13" s="1"/>
  <c r="AJ63" i="13"/>
  <c r="AI63" i="13"/>
  <c r="AB63" i="13"/>
  <c r="AC63" i="13" s="1"/>
  <c r="AJ62" i="13"/>
  <c r="AI62" i="13"/>
  <c r="AB62" i="13"/>
  <c r="AC62" i="13" s="1"/>
  <c r="AJ61" i="13"/>
  <c r="AI61" i="13"/>
  <c r="AB61" i="13"/>
  <c r="AC61" i="13" s="1"/>
  <c r="AJ60" i="13"/>
  <c r="AI60" i="13"/>
  <c r="AB60" i="13"/>
  <c r="AC60" i="13" s="1"/>
  <c r="AJ59" i="13"/>
  <c r="AI59" i="13"/>
  <c r="AB59" i="13"/>
  <c r="AC59" i="13" s="1"/>
  <c r="AJ58" i="13"/>
  <c r="AI58" i="13"/>
  <c r="AB58" i="13"/>
  <c r="AC58" i="13" s="1"/>
  <c r="AJ57" i="13"/>
  <c r="AI57" i="13"/>
  <c r="AB57" i="13"/>
  <c r="AC57" i="13" s="1"/>
  <c r="AJ56" i="13"/>
  <c r="AI56" i="13"/>
  <c r="AB56" i="13"/>
  <c r="AC56" i="13" s="1"/>
  <c r="AJ55" i="13"/>
  <c r="AI55" i="13"/>
  <c r="AB55" i="13"/>
  <c r="AC55" i="13" s="1"/>
  <c r="AJ54" i="13"/>
  <c r="AI54" i="13"/>
  <c r="AB54" i="13"/>
  <c r="AC54" i="13" s="1"/>
  <c r="AJ53" i="13"/>
  <c r="AI53" i="13"/>
  <c r="AB53" i="13"/>
  <c r="AC53" i="13" s="1"/>
  <c r="AJ52" i="13"/>
  <c r="AI52" i="13"/>
  <c r="AB52" i="13"/>
  <c r="AC52" i="13" s="1"/>
  <c r="AJ51" i="13"/>
  <c r="AI51" i="13"/>
  <c r="AB51" i="13"/>
  <c r="AC51" i="13" s="1"/>
  <c r="AJ50" i="13"/>
  <c r="AI50" i="13"/>
  <c r="AB50" i="13"/>
  <c r="AC50" i="13" s="1"/>
  <c r="AJ49" i="13"/>
  <c r="AI49" i="13"/>
  <c r="AB49" i="13"/>
  <c r="AC49" i="13" s="1"/>
  <c r="AJ48" i="13"/>
  <c r="AI48" i="13"/>
  <c r="AB48" i="13"/>
  <c r="AC48" i="13" s="1"/>
  <c r="AJ47" i="13"/>
  <c r="AI47" i="13"/>
  <c r="AB47" i="13"/>
  <c r="AC47" i="13" s="1"/>
  <c r="AJ46" i="13"/>
  <c r="AI46" i="13"/>
  <c r="AB46" i="13"/>
  <c r="AC46" i="13" s="1"/>
  <c r="AJ45" i="13"/>
  <c r="AI45" i="13"/>
  <c r="AB45" i="13"/>
  <c r="AC45" i="13" s="1"/>
  <c r="AJ44" i="13"/>
  <c r="AI44" i="13"/>
  <c r="AB44" i="13"/>
  <c r="AC44" i="13" s="1"/>
  <c r="AJ43" i="13"/>
  <c r="AI43" i="13"/>
  <c r="AB43" i="13"/>
  <c r="AC43" i="13" s="1"/>
  <c r="AJ42" i="13"/>
  <c r="AI42" i="13"/>
  <c r="AB42" i="13"/>
  <c r="AC42" i="13" s="1"/>
  <c r="AJ41" i="13"/>
  <c r="AI41" i="13"/>
  <c r="AB41" i="13"/>
  <c r="AC41" i="13" s="1"/>
  <c r="AJ40" i="13"/>
  <c r="AI40" i="13"/>
  <c r="AB40" i="13"/>
  <c r="AC40" i="13" s="1"/>
  <c r="AJ39" i="13"/>
  <c r="AI39" i="13"/>
  <c r="AB39" i="13"/>
  <c r="AC39" i="13" s="1"/>
  <c r="AJ38" i="13"/>
  <c r="AI38" i="13"/>
  <c r="AB38" i="13"/>
  <c r="AC38" i="13" s="1"/>
  <c r="AJ37" i="13"/>
  <c r="AI37" i="13"/>
  <c r="AB37" i="13"/>
  <c r="AC37" i="13" s="1"/>
  <c r="AJ36" i="13"/>
  <c r="AI36" i="13"/>
  <c r="AB36" i="13"/>
  <c r="AC36" i="13" s="1"/>
  <c r="AJ35" i="13"/>
  <c r="AI35" i="13"/>
  <c r="AB35" i="13"/>
  <c r="AC35" i="13" s="1"/>
  <c r="AJ34" i="13"/>
  <c r="AI34" i="13"/>
  <c r="AB34" i="13"/>
  <c r="AC34" i="13" s="1"/>
  <c r="AJ33" i="13"/>
  <c r="AI33" i="13"/>
  <c r="AB33" i="13"/>
  <c r="AC33" i="13" s="1"/>
  <c r="AJ32" i="13"/>
  <c r="AI32" i="13"/>
  <c r="AB32" i="13"/>
  <c r="AC32" i="13" s="1"/>
  <c r="AJ31" i="13"/>
  <c r="AI31" i="13"/>
  <c r="AB31" i="13"/>
  <c r="AC31" i="13" s="1"/>
  <c r="AJ30" i="13"/>
  <c r="AI30" i="13"/>
  <c r="AB30" i="13"/>
  <c r="AC30" i="13" s="1"/>
  <c r="AJ29" i="13"/>
  <c r="AI29" i="13"/>
  <c r="AB29" i="13"/>
  <c r="AC29" i="13" s="1"/>
  <c r="AJ28" i="13"/>
  <c r="AI28" i="13"/>
  <c r="AB28" i="13"/>
  <c r="AC28" i="13" s="1"/>
  <c r="AJ27" i="13"/>
  <c r="AI27" i="13"/>
  <c r="AB27" i="13"/>
  <c r="AC27" i="13" s="1"/>
  <c r="AJ26" i="13"/>
  <c r="AI26" i="13"/>
  <c r="AB26" i="13"/>
  <c r="AK26" i="13" s="1"/>
  <c r="AL26" i="13" s="1"/>
  <c r="AJ25" i="13"/>
  <c r="AI25" i="13"/>
  <c r="AB25" i="13"/>
  <c r="AC25" i="13" s="1"/>
  <c r="AJ24" i="13"/>
  <c r="AI24" i="13"/>
  <c r="AB24" i="13"/>
  <c r="AC24" i="13" s="1"/>
  <c r="AJ23" i="13"/>
  <c r="AI23" i="13"/>
  <c r="AB23" i="13"/>
  <c r="AC23" i="13" s="1"/>
  <c r="AJ22" i="13"/>
  <c r="AI22" i="13"/>
  <c r="AB22" i="13"/>
  <c r="AC22" i="13" s="1"/>
  <c r="AJ21" i="13"/>
  <c r="AI21" i="13"/>
  <c r="AB21" i="13"/>
  <c r="AC21" i="13" s="1"/>
  <c r="AJ20" i="13"/>
  <c r="AI20" i="13"/>
  <c r="AB20" i="13"/>
  <c r="AC20" i="13" s="1"/>
  <c r="AJ19" i="13"/>
  <c r="AI19" i="13"/>
  <c r="AB19" i="13"/>
  <c r="AC19" i="13" s="1"/>
  <c r="AJ18" i="13"/>
  <c r="AI18" i="13"/>
  <c r="AB18" i="13"/>
  <c r="AC18" i="13" s="1"/>
  <c r="AJ17" i="13"/>
  <c r="AI17" i="13"/>
  <c r="AB17" i="13"/>
  <c r="AC17" i="13" s="1"/>
  <c r="AJ16" i="13"/>
  <c r="AI16" i="13"/>
  <c r="AB16" i="13"/>
  <c r="AC16" i="13" s="1"/>
  <c r="AJ15" i="13"/>
  <c r="AI15" i="13"/>
  <c r="AB15" i="13"/>
  <c r="AC15" i="13" s="1"/>
  <c r="AJ14" i="13"/>
  <c r="AI14" i="13"/>
  <c r="AB14" i="13"/>
  <c r="AC14" i="13" s="1"/>
  <c r="AJ13" i="13"/>
  <c r="AI13" i="13"/>
  <c r="AB13" i="13"/>
  <c r="AC13" i="13" s="1"/>
  <c r="AJ12" i="13"/>
  <c r="AI12" i="13"/>
  <c r="AB12" i="13"/>
  <c r="AC12" i="13" s="1"/>
  <c r="AJ11" i="13"/>
  <c r="AI11" i="13"/>
  <c r="AB11" i="13"/>
  <c r="AC11" i="13" s="1"/>
  <c r="AJ10" i="13"/>
  <c r="AI10" i="13"/>
  <c r="AB10" i="13"/>
  <c r="AC10" i="13" s="1"/>
  <c r="AJ9" i="13"/>
  <c r="AI9" i="13"/>
  <c r="AB9" i="13"/>
  <c r="AC9" i="13" s="1"/>
  <c r="T8" i="13"/>
  <c r="S8" i="13"/>
  <c r="R8" i="13"/>
  <c r="Q8" i="13"/>
  <c r="L8" i="13"/>
  <c r="K8" i="13"/>
  <c r="J8" i="13"/>
  <c r="N8" i="13" s="1"/>
  <c r="I8" i="13"/>
  <c r="Y8" i="13" s="1"/>
  <c r="D8" i="13"/>
  <c r="E8" i="13" s="1"/>
  <c r="W8" i="13" l="1"/>
  <c r="AK123" i="13"/>
  <c r="AL123" i="13" s="1"/>
  <c r="P8" i="13"/>
  <c r="AH8" i="13"/>
  <c r="AC71" i="13"/>
  <c r="X8" i="13"/>
  <c r="AC69" i="13"/>
  <c r="AK117" i="13"/>
  <c r="AL117" i="13" s="1"/>
  <c r="AK149" i="13"/>
  <c r="AL149" i="13" s="1"/>
  <c r="AK155" i="13"/>
  <c r="AL155" i="13" s="1"/>
  <c r="AG8" i="13"/>
  <c r="AK147" i="13"/>
  <c r="AL147" i="13" s="1"/>
  <c r="AK153" i="13"/>
  <c r="AL153" i="13" s="1"/>
  <c r="O8" i="13"/>
  <c r="AK129" i="13"/>
  <c r="AL129" i="13" s="1"/>
  <c r="U8" i="13"/>
  <c r="Z8" i="13"/>
  <c r="AC67" i="13"/>
  <c r="AK115" i="13"/>
  <c r="AL115" i="13" s="1"/>
  <c r="AK121" i="13"/>
  <c r="AL121" i="13" s="1"/>
  <c r="AK141" i="13"/>
  <c r="AL141" i="13" s="1"/>
  <c r="V8" i="13"/>
  <c r="AA8" i="13"/>
  <c r="AI8" i="13"/>
  <c r="AC65" i="13"/>
  <c r="AC73" i="13"/>
  <c r="AC74" i="13"/>
  <c r="AK113" i="13"/>
  <c r="AL113" i="13" s="1"/>
  <c r="AK133" i="13"/>
  <c r="AL133" i="13" s="1"/>
  <c r="AK139" i="13"/>
  <c r="AL139" i="13" s="1"/>
  <c r="AK145" i="13"/>
  <c r="AL145" i="13" s="1"/>
  <c r="AJ8" i="13"/>
  <c r="AK125" i="13"/>
  <c r="AL125" i="13" s="1"/>
  <c r="AK131" i="13"/>
  <c r="AL131" i="13" s="1"/>
  <c r="AK137" i="13"/>
  <c r="AL137" i="13" s="1"/>
  <c r="AK157" i="13"/>
  <c r="AL157" i="13" s="1"/>
  <c r="AK10" i="13"/>
  <c r="AL10" i="13" s="1"/>
  <c r="AK12" i="13"/>
  <c r="AL12" i="13" s="1"/>
  <c r="AK14" i="13"/>
  <c r="AL14" i="13" s="1"/>
  <c r="AK20" i="13"/>
  <c r="AL20" i="13" s="1"/>
  <c r="AK22" i="13"/>
  <c r="AL22" i="13" s="1"/>
  <c r="AK24" i="13"/>
  <c r="AL24" i="13" s="1"/>
  <c r="AK30" i="13"/>
  <c r="AL30" i="13" s="1"/>
  <c r="AK32" i="13"/>
  <c r="AL32" i="13" s="1"/>
  <c r="AK34" i="13"/>
  <c r="AL34" i="13" s="1"/>
  <c r="AK36" i="13"/>
  <c r="AL36" i="13" s="1"/>
  <c r="AK38" i="13"/>
  <c r="AL38" i="13" s="1"/>
  <c r="AK40" i="13"/>
  <c r="AL40" i="13" s="1"/>
  <c r="AK42" i="13"/>
  <c r="AL42" i="13" s="1"/>
  <c r="AK44" i="13"/>
  <c r="AL44" i="13" s="1"/>
  <c r="AK46" i="13"/>
  <c r="AL46" i="13" s="1"/>
  <c r="AK48" i="13"/>
  <c r="AL48" i="13" s="1"/>
  <c r="AK50" i="13"/>
  <c r="AL50" i="13" s="1"/>
  <c r="AK52" i="13"/>
  <c r="AL52" i="13" s="1"/>
  <c r="AK54" i="13"/>
  <c r="AL54" i="13" s="1"/>
  <c r="AK56" i="13"/>
  <c r="AL56" i="13" s="1"/>
  <c r="AK62" i="13"/>
  <c r="AL62" i="13" s="1"/>
  <c r="AK68" i="13"/>
  <c r="AL68" i="13" s="1"/>
  <c r="AK18" i="13"/>
  <c r="AL18" i="13" s="1"/>
  <c r="AK28" i="13"/>
  <c r="AL28" i="13" s="1"/>
  <c r="AK58" i="13"/>
  <c r="AL58" i="13" s="1"/>
  <c r="AK60" i="13"/>
  <c r="AL60" i="13" s="1"/>
  <c r="AK64" i="13"/>
  <c r="AL64" i="13" s="1"/>
  <c r="AK66" i="13"/>
  <c r="AL66" i="13" s="1"/>
  <c r="AC26" i="13"/>
  <c r="AC70" i="13"/>
  <c r="AK9" i="13"/>
  <c r="AL9" i="13" s="1"/>
  <c r="AK11" i="13"/>
  <c r="AL11" i="13" s="1"/>
  <c r="AK13" i="13"/>
  <c r="AL13" i="13" s="1"/>
  <c r="AK15" i="13"/>
  <c r="AL15" i="13" s="1"/>
  <c r="AK17" i="13"/>
  <c r="AL17" i="13" s="1"/>
  <c r="AK19" i="13"/>
  <c r="AL19" i="13" s="1"/>
  <c r="AK21" i="13"/>
  <c r="AL21" i="13" s="1"/>
  <c r="AK23" i="13"/>
  <c r="AL23" i="13" s="1"/>
  <c r="AK25" i="13"/>
  <c r="AL25" i="13" s="1"/>
  <c r="AK27" i="13"/>
  <c r="AL27" i="13" s="1"/>
  <c r="AK29" i="13"/>
  <c r="AL29" i="13" s="1"/>
  <c r="AK31" i="13"/>
  <c r="AL31" i="13" s="1"/>
  <c r="AK33" i="13"/>
  <c r="AL33" i="13" s="1"/>
  <c r="AK35" i="13"/>
  <c r="AL35" i="13" s="1"/>
  <c r="AK37" i="13"/>
  <c r="AL37" i="13" s="1"/>
  <c r="AK39" i="13"/>
  <c r="AL39" i="13" s="1"/>
  <c r="AK41" i="13"/>
  <c r="AL41" i="13" s="1"/>
  <c r="AK43" i="13"/>
  <c r="AL43" i="13" s="1"/>
  <c r="AK45" i="13"/>
  <c r="AL45" i="13" s="1"/>
  <c r="AK47" i="13"/>
  <c r="AL47" i="13" s="1"/>
  <c r="AK49" i="13"/>
  <c r="AL49" i="13" s="1"/>
  <c r="AK51" i="13"/>
  <c r="AL51" i="13" s="1"/>
  <c r="AK53" i="13"/>
  <c r="AL53" i="13" s="1"/>
  <c r="AK55" i="13"/>
  <c r="AL55" i="13" s="1"/>
  <c r="AK57" i="13"/>
  <c r="AL57" i="13" s="1"/>
  <c r="AK59" i="13"/>
  <c r="AL59" i="13" s="1"/>
  <c r="AK61" i="13"/>
  <c r="AL61" i="13" s="1"/>
  <c r="AK63" i="13"/>
  <c r="AL63" i="13" s="1"/>
  <c r="AK16" i="13"/>
  <c r="AL16" i="13" s="1"/>
  <c r="AK72" i="13"/>
  <c r="AL72" i="13" s="1"/>
  <c r="M8" i="13"/>
  <c r="AK75" i="13"/>
  <c r="AL75" i="13" s="1"/>
  <c r="AK76" i="13"/>
  <c r="AL76" i="13" s="1"/>
  <c r="AK77" i="13"/>
  <c r="AL77" i="13" s="1"/>
  <c r="AK78" i="13"/>
  <c r="AL78" i="13" s="1"/>
  <c r="AK79" i="13"/>
  <c r="AL79" i="13" s="1"/>
  <c r="AK80" i="13"/>
  <c r="AL80" i="13" s="1"/>
  <c r="AK81" i="13"/>
  <c r="AL81" i="13" s="1"/>
  <c r="AK82" i="13"/>
  <c r="AL82" i="13" s="1"/>
  <c r="AK83" i="13"/>
  <c r="AL83" i="13" s="1"/>
  <c r="AK84" i="13"/>
  <c r="AL84" i="13" s="1"/>
  <c r="AK85" i="13"/>
  <c r="AL85" i="13" s="1"/>
  <c r="AK86" i="13"/>
  <c r="AL86" i="13" s="1"/>
  <c r="AK87" i="13"/>
  <c r="AL87" i="13" s="1"/>
  <c r="AK88" i="13"/>
  <c r="AL88" i="13" s="1"/>
  <c r="AK89" i="13"/>
  <c r="AL89" i="13" s="1"/>
  <c r="AK90" i="13"/>
  <c r="AL90" i="13" s="1"/>
  <c r="AK91" i="13"/>
  <c r="AL91" i="13" s="1"/>
  <c r="AK92" i="13"/>
  <c r="AL92" i="13" s="1"/>
  <c r="AK93" i="13"/>
  <c r="AL93" i="13" s="1"/>
  <c r="AK94" i="13"/>
  <c r="AL94" i="13" s="1"/>
  <c r="AK95" i="13"/>
  <c r="AL95" i="13" s="1"/>
  <c r="AK96" i="13"/>
  <c r="AL96" i="13" s="1"/>
  <c r="AK97" i="13"/>
  <c r="AL97" i="13" s="1"/>
  <c r="AK98" i="13"/>
  <c r="AL98" i="13" s="1"/>
  <c r="AK99" i="13"/>
  <c r="AL99" i="13" s="1"/>
  <c r="AK100" i="13"/>
  <c r="AL100" i="13" s="1"/>
  <c r="AK101" i="13"/>
  <c r="AL101" i="13" s="1"/>
  <c r="AK102" i="13"/>
  <c r="AL102" i="13" s="1"/>
  <c r="AK103" i="13"/>
  <c r="AL103" i="13" s="1"/>
  <c r="AK104" i="13"/>
  <c r="AL104" i="13" s="1"/>
  <c r="AK105" i="13"/>
  <c r="AL105" i="13" s="1"/>
  <c r="AK106" i="13"/>
  <c r="AL106" i="13" s="1"/>
  <c r="AK107" i="13"/>
  <c r="AL107" i="13" s="1"/>
  <c r="AK108" i="13"/>
  <c r="AL108" i="13" s="1"/>
  <c r="AK109" i="13"/>
  <c r="AL109" i="13" s="1"/>
  <c r="AK110" i="13"/>
  <c r="AL110" i="13" s="1"/>
  <c r="AK111" i="13"/>
  <c r="AL111" i="13" s="1"/>
  <c r="AK119" i="13"/>
  <c r="AL119" i="13" s="1"/>
  <c r="AK127" i="13"/>
  <c r="AL127" i="13" s="1"/>
  <c r="AK135" i="13"/>
  <c r="AL135" i="13" s="1"/>
  <c r="AK143" i="13"/>
  <c r="AL143" i="13" s="1"/>
  <c r="AK151" i="13"/>
  <c r="AL151" i="13" s="1"/>
  <c r="AK112" i="13"/>
  <c r="AL112" i="13" s="1"/>
  <c r="AK114" i="13"/>
  <c r="AL114" i="13" s="1"/>
  <c r="AK116" i="13"/>
  <c r="AL116" i="13" s="1"/>
  <c r="AK118" i="13"/>
  <c r="AL118" i="13" s="1"/>
  <c r="AK120" i="13"/>
  <c r="AL120" i="13" s="1"/>
  <c r="AK122" i="13"/>
  <c r="AL122" i="13" s="1"/>
  <c r="AK124" i="13"/>
  <c r="AL124" i="13" s="1"/>
  <c r="AK126" i="13"/>
  <c r="AL126" i="13" s="1"/>
  <c r="AK128" i="13"/>
  <c r="AL128" i="13" s="1"/>
  <c r="AK130" i="13"/>
  <c r="AL130" i="13" s="1"/>
  <c r="AK132" i="13"/>
  <c r="AL132" i="13" s="1"/>
  <c r="AK134" i="13"/>
  <c r="AL134" i="13" s="1"/>
  <c r="AK136" i="13"/>
  <c r="AL136" i="13" s="1"/>
  <c r="AK138" i="13"/>
  <c r="AL138" i="13" s="1"/>
  <c r="AK140" i="13"/>
  <c r="AL140" i="13" s="1"/>
  <c r="AK142" i="13"/>
  <c r="AL142" i="13" s="1"/>
  <c r="AK144" i="13"/>
  <c r="AL144" i="13" s="1"/>
  <c r="AK146" i="13"/>
  <c r="AL146" i="13" s="1"/>
  <c r="AK148" i="13"/>
  <c r="AL148" i="13" s="1"/>
  <c r="AK150" i="13"/>
  <c r="AL150" i="13" s="1"/>
  <c r="AK152" i="13"/>
  <c r="AL152" i="13" s="1"/>
  <c r="AK154" i="13"/>
  <c r="AL154" i="13" s="1"/>
  <c r="AK156" i="13"/>
  <c r="AL156" i="13" s="1"/>
  <c r="AK158" i="13"/>
  <c r="AL158" i="13" s="1"/>
  <c r="AC8" i="13" l="1"/>
  <c r="AB8" i="13" s="1"/>
  <c r="AL8" i="13"/>
  <c r="AK8" i="13" s="1"/>
</calcChain>
</file>

<file path=xl/sharedStrings.xml><?xml version="1.0" encoding="utf-8"?>
<sst xmlns="http://schemas.openxmlformats.org/spreadsheetml/2006/main" count="366" uniqueCount="221">
  <si>
    <t xml:space="preserve">EAST MIDLANDS 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</si>
  <si>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</si>
  <si>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</si>
  <si>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</si>
  <si>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</si>
  <si>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</si>
  <si>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</si>
  <si>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</si>
  <si>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</si>
  <si>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</si>
  <si>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 xml:space="preserve">EAST OF ENGLAND </t>
  </si>
  <si>
    <t>Bedford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</si>
  <si>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</si>
  <si>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</si>
  <si>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</si>
  <si>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</si>
  <si>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</si>
  <si>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</si>
  <si>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</si>
  <si>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</si>
  <si>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</si>
  <si>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</si>
  <si>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 xml:space="preserve">INNER LONDON 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</si>
  <si>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</si>
  <si>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</si>
  <si>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</si>
  <si>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</si>
  <si>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</si>
  <si>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</si>
  <si>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</si>
  <si>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</si>
  <si>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</si>
  <si>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</si>
  <si>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</si>
  <si>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</si>
  <si>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</si>
  <si>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 xml:space="preserve">NORTH EAST 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</si>
  <si>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</si>
  <si>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</si>
  <si>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</si>
  <si>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</si>
  <si>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</si>
  <si>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</si>
  <si>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</si>
  <si>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</si>
  <si>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</si>
  <si>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</si>
  <si>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</si>
  <si>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</si>
  <si>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 xml:space="preserve">NORTH WEST 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</si>
  <si>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</si>
  <si>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</si>
  <si>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</si>
  <si>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</si>
  <si>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</si>
  <si>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</si>
  <si>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</si>
  <si>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</si>
  <si>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</si>
  <si>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</si>
  <si>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</si>
  <si>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</si>
  <si>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</si>
  <si>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</si>
  <si>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</si>
  <si>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</si>
  <si>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</si>
  <si>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</si>
  <si>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</si>
  <si>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</si>
  <si>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</si>
  <si>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</si>
  <si>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</si>
  <si>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 xml:space="preserve">OUTER LONDON 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</si>
  <si>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</si>
  <si>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</si>
  <si>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</si>
  <si>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</si>
  <si>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</si>
  <si>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</si>
  <si>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</si>
  <si>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</si>
  <si>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</si>
  <si>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</si>
  <si>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</si>
  <si>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</si>
  <si>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</si>
  <si>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</si>
  <si>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</si>
  <si>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</si>
  <si>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</si>
  <si>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</si>
  <si>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</si>
  <si>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 xml:space="preserve">SOUTH EAST 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</si>
  <si>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</si>
  <si>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</si>
  <si>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</si>
  <si>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</si>
  <si>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</si>
  <si>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</si>
  <si>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</si>
  <si>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</si>
  <si>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</si>
  <si>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</si>
  <si>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</si>
  <si>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</si>
  <si>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</si>
  <si>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</si>
  <si>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</si>
  <si>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</si>
  <si>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</si>
  <si>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</si>
  <si>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</si>
  <si>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 xml:space="preserve">SOUTH WEST </t>
  </si>
  <si>
    <t>Bath and North East Somerset</t>
  </si>
  <si>
    <t>Bournemouth</t>
  </si>
  <si>
    <t>Bristol City of</t>
  </si>
  <si>
    <t>Cornwall</t>
  </si>
  <si>
    <t>Devon</t>
  </si>
  <si>
    <t>Dorset</t>
  </si>
  <si>
    <t>Gloucestershire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</si>
  <si>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</si>
  <si>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</si>
  <si>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</si>
  <si>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</si>
  <si>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</si>
  <si>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</si>
  <si>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</si>
  <si>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</si>
  <si>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 xml:space="preserve">WEST MIDLANDS 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</si>
  <si>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</si>
  <si>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</si>
  <si>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</si>
  <si>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</si>
  <si>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</si>
  <si>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</si>
  <si>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</si>
  <si>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</si>
  <si>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</si>
  <si>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</si>
  <si>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</si>
  <si>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</si>
  <si>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</si>
  <si>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</si>
  <si>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 xml:space="preserve">YORKSHIRE AND THE HUMBER </t>
  </si>
  <si>
    <t>Barnsley</t>
  </si>
  <si>
    <t>Bradford</t>
  </si>
  <si>
    <t>Calderdale</t>
  </si>
  <si>
    <t>Doncaster</t>
  </si>
  <si>
    <t>East Riding of Yorkshire</t>
  </si>
  <si>
    <t>Kingston upon Hull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</si>
  <si>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</si>
  <si>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</si>
  <si>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</si>
  <si>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</si>
  <si>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</si>
  <si>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</si>
  <si>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</si>
  <si>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</si>
  <si>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</si>
  <si>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The figures shown exclude other elements of the dedicated schools grant (DSG), as well as the pupil premium and other grant funding for schools outside of the DSG.</t>
  </si>
  <si>
    <t>ACA</t>
  </si>
  <si>
    <t>Local authority allocations under the early years national funding formula (EYNFF)</t>
  </si>
  <si>
    <t>This spreadsheet shows DSG allocations to local authorities under the arrangements outlined in the early years national funding formula consultation response.</t>
  </si>
  <si>
    <t>The contents of this workbook are as follows:</t>
  </si>
  <si>
    <r>
      <t xml:space="preserve">- </t>
    </r>
    <r>
      <rPr>
        <b/>
        <sz val="12"/>
        <color theme="1"/>
        <rFont val="Arial"/>
        <family val="2"/>
      </rPr>
      <t>Step-by-step</t>
    </r>
    <r>
      <rPr>
        <sz val="12"/>
        <color theme="1"/>
        <rFont val="Arial"/>
        <family val="2"/>
      </rPr>
      <t>: Step-by-step guide for LAs to understand the calculation of the early years block allocations.</t>
    </r>
  </si>
  <si>
    <t>A technical note is being published, explaining the calculations used to produce the EYNFF allocations. This is published on the DfE website alongside the EYNFF consultation response.</t>
  </si>
  <si>
    <t>PTE (Part Time Equivalent): This is defined as the number of children taking up 15 hours per week over 38 weeks. As such, a child taking up 30 hours per week is counted as 2 PTE. PTE = FTE/0.6.</t>
  </si>
  <si>
    <t>England total:</t>
  </si>
  <si>
    <t>England totals exclude the Isles of Scilly and City of London.</t>
  </si>
  <si>
    <t xml:space="preserve">
Region
(alphabetical order)</t>
  </si>
  <si>
    <t xml:space="preserve">
LA number</t>
  </si>
  <si>
    <t xml:space="preserve">
LA name 
(alphabetical order within region)</t>
  </si>
  <si>
    <t>n/a</t>
  </si>
  <si>
    <t>Formula factors</t>
  </si>
  <si>
    <t>LA factor hourly rates after ACA</t>
  </si>
  <si>
    <t>[g]
Number of 0-5 year old claimants claiming Disability Living Allowance (DLA), August 2015
(Headcount)</t>
  </si>
  <si>
    <t>[f]
Estimated number of English as an additional language (EAL) 3-4 year olds 
(PTE)
Proxy based on KS1 and KS2 proportions</t>
  </si>
  <si>
    <t>[e]
Estimated number of Free School Meals (FSM) 3-4 year olds
(PTE)
Proxy based on KS1 and KS2 proportions</t>
  </si>
  <si>
    <t>[c]
Area Cost Adjustment (ACA) constructed from GLM and NRCA
The ACA applies an 80% weighting to staff costs and 10% to premises costs. It is assumed that the remaining 10% of costs do not vary by LA.
[c] = 1 + ([a] - 1) x 80% + ([b] - 1) x 10% + (1-1) x 10%</t>
  </si>
  <si>
    <t>[b]
Nursery and pre-school rateable cost adjustment (NRCA)</t>
  </si>
  <si>
    <t>[a]
General labour market cost adjustment (GLM)</t>
  </si>
  <si>
    <t>Universal 3-4 year old entitlement funding allocated through each formula factor, including ACA</t>
  </si>
  <si>
    <t>[l]
Basic funding allocated
(£)
[l] = [d] x [h] x 38 weeks x 15 hrs</t>
  </si>
  <si>
    <t>[m]
FSM funding allocated
(£)
[m] = [e] x [i] x 38 weeks x 15 hrs</t>
  </si>
  <si>
    <t>[n]
EAL funding allocated
(£)
[n] = [f] x [j] x 38 weeks x 15 hrs</t>
  </si>
  <si>
    <t>[o]
DLA funding allocated
(£)
[o] = [g] x [k] x 38 weeks x 15 hrs</t>
  </si>
  <si>
    <t>Overall hourly rates, per 3-4 year old pupil in the LA</t>
  </si>
  <si>
    <t>Total funding</t>
  </si>
  <si>
    <t>EYNFF hourly rate</t>
  </si>
  <si>
    <t>Baselines, floors and ceilings</t>
  </si>
  <si>
    <t>[s]
Hourly rate for DLA funding
(£ / hr)
[s] = [o] / ([d] x 38 weeks x 15 hrs)</t>
  </si>
  <si>
    <t>[r]
Hourly rate for EAL funding
(£ / hr)
[r] = [n] / ([d] x 38 weeks x 15 hrs)</t>
  </si>
  <si>
    <t>[q]
Hourly rate for FSM funding
(£ / hr)
[q] = [m] / ([d] x 38 weeks x 15 hrs)</t>
  </si>
  <si>
    <t>[p]
Hourly rate for basic funding
(£ / hr)
[p] = [l] / ([d] x 38 weeks x 15 hrs)</t>
  </si>
  <si>
    <t>[k]
DLA hourly rate after ACA (1% of formula quantum; amount allocated to LA for each pupil eligible for this factor)
(£ / hr)
[k] = [c] x £0.74</t>
  </si>
  <si>
    <t>[j]
EAL hourly rate after ACA (1.5% of formula quantum; amount allocated to LA for each pupil eligible for this factor)
(£ / hr)
[j] = [c] x £0.29</t>
  </si>
  <si>
    <t>[i]
FSM hourly rate after ACA (8% of formula quantum; amount allocated to LA for each pupil eligible for this factor)
(£ / hr)
[i] = [c] x £2.13</t>
  </si>
  <si>
    <t>[h]
Basic hourly rate after ACA (89.5% of formula quantum; amount allocated to LA for each pupil eligible for this factor)
(£ / hr)
[h] = [c] x £3.53</t>
  </si>
  <si>
    <t>[ab]
Funding floors: increase to hourly rate for funding floor protections in 2017-18
(£ / hr)</t>
  </si>
  <si>
    <t>[ac]
Capping: hourly rate funding to be gained beyond 2017-18
(£ / hr)</t>
  </si>
  <si>
    <t>[ad]
Funding for protections in 2017-18
(£)
[ad] = [ab] x [d] x 38 weeks x 15 hrs</t>
  </si>
  <si>
    <t>Early years NFF - Step-by-step guide for LAs of the calculation of the universal funding allocations</t>
  </si>
  <si>
    <t xml:space="preserve">This table shows the calculation of funding and hourly rates for universal 3-4 year old funding. Each LA's hourly rate for additional 3-4 year old funding for working parents is the same. </t>
  </si>
  <si>
    <t>[d]
PTE for 3-4 year olds for 2016-17 (January 2016)
(PTE)</t>
  </si>
  <si>
    <t>EYNFF funding excluding transitional protections at Endpoint</t>
  </si>
  <si>
    <t xml:space="preserve">
Total 2016-17 baseline for the early years block for 3-4 year old universal funding
(£)</t>
  </si>
  <si>
    <t xml:space="preserve">
LA baseline hourly rate for 3-4 year olds for 2016-17
(£/hr)</t>
  </si>
  <si>
    <t>Total amount allocated to LAs for universal 3-4 year old entitlement funding for 2017-18 with protections for Year 1</t>
  </si>
  <si>
    <t>[ae]
Funding to be gained beyond 2017-18
(£)
[ae] = [ac] x [d] x 38 weeks x 15 hrs</t>
  </si>
  <si>
    <t>Protections and Minimum Fund rate</t>
  </si>
  <si>
    <t>[v]
Hourly rate for ACA (distributed through Basic, FSM, EAL and DLA)
(£ / hr)</t>
  </si>
  <si>
    <t>[y]
Maximum (hourly rate) reduction allowed in 2017-18
(%)</t>
  </si>
  <si>
    <t>[z]
Maximum (hourly rate) gain available in 2017-18 (not including increases to bring LAs up to £4.30 minimum hourly rate)
(%)</t>
  </si>
  <si>
    <t>[aa]
Hourly rate Uplift due to the £4.30 floor
(%)</t>
  </si>
  <si>
    <t xml:space="preserve">
[t]
Additional funding to the hourly rate as a result of the £4.30 minimum funding rate
(£/hr)</t>
  </si>
  <si>
    <t>[u]
Additional funding to the LA hourly rate for 3-4 year old universal funding with -10% funding floor applied, but without transitional protection or capping applied
(£ / hr)</t>
  </si>
  <si>
    <t>[w]
LA hourly rate for 3-4 year old universal funding without transitional protection or capping applied
(£ / hr)
[w] = round([p] + [q] + [r] + [s] + [t] + [u] , 2)</t>
  </si>
  <si>
    <t>[x]
Total amount of universal funding for 3-4 year olds, excluding transitional protections and funding floors
(£)
[x] = [w] * [d] *15 * 38</t>
  </si>
  <si>
    <t>[af]
LA hourly rate for universal 3-4 year old funding in 2017-18, with transitional protections or capping applied
(£ / hr)
[af] = if ([ab]&gt;0 then [w] + [ab] - [t]- [u] or if ([ac]&gt;0 then max (£4.30, [w] - [ac]))</t>
  </si>
  <si>
    <r>
      <t>[ag]
Amount LA allocated for universal 3-4 year old entitlement funding for 2017-18
(£)
[ag] =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[af]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x [d] x 38 weeks x 15 hrs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</si>
</sst>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£&quot;#,##0.00;[Red]\-&quot;£&quot;#,##0.00"/>
    <numFmt numFmtId="164" formatCode="&quot;£&quot;#,##0"/>
    <numFmt numFmtId="165" formatCode="0.0%"/>
    <numFmt numFmtId="166" formatCode="&quot;£&quot;#,##0.00"/>
    <numFmt numFmtId="167" formatCode="#,##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2" fillId="0" borderId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quotePrefix="1" applyFont="1" applyAlignment="1">
      <alignment vertical="top"/>
    </xf>
    <xf numFmtId="0" fontId="6" fillId="4" borderId="0" xfId="1" applyFont="1" applyFill="1"/>
    <xf numFmtId="0" fontId="7" fillId="4" borderId="0" xfId="1" applyFont="1" applyFill="1"/>
    <xf numFmtId="166" fontId="13" fillId="0" borderId="0" xfId="1" applyNumberFormat="1" applyFont="1"/>
    <xf numFmtId="0" fontId="13" fillId="0" borderId="0" xfId="1"/>
    <xf numFmtId="0" fontId="13" fillId="0" borderId="0" xfId="1" applyFont="1"/>
    <xf numFmtId="0" fontId="8" fillId="0" borderId="0" xfId="1" applyFont="1" applyAlignment="1">
      <alignment vertical="center"/>
    </xf>
    <xf numFmtId="0" fontId="2" fillId="0" borderId="0" xfId="1" applyFont="1" applyFill="1" applyAlignment="1">
      <alignment horizontal="left" vertical="top"/>
    </xf>
    <xf numFmtId="0" fontId="13" fillId="4" borderId="0" xfId="1" applyFill="1"/>
    <xf numFmtId="166" fontId="7" fillId="4" borderId="0" xfId="1" applyNumberFormat="1" applyFont="1" applyFill="1"/>
    <xf numFmtId="0" fontId="7" fillId="0" borderId="0" xfId="1" applyFont="1" applyFill="1"/>
    <xf numFmtId="0" fontId="10" fillId="0" borderId="0" xfId="1" applyFont="1" applyFill="1"/>
    <xf numFmtId="166" fontId="11" fillId="4" borderId="0" xfId="1" applyNumberFormat="1" applyFont="1" applyFill="1" applyBorder="1" applyAlignment="1">
      <alignment vertical="center"/>
    </xf>
    <xf numFmtId="0" fontId="9" fillId="4" borderId="0" xfId="1" applyFont="1" applyFill="1"/>
    <xf numFmtId="8" fontId="7" fillId="4" borderId="0" xfId="1" applyNumberFormat="1" applyFont="1" applyFill="1"/>
    <xf numFmtId="0" fontId="2" fillId="0" borderId="0" xfId="1" applyFont="1" applyAlignment="1">
      <alignment vertical="top"/>
    </xf>
    <xf numFmtId="0" fontId="2" fillId="4" borderId="0" xfId="1" applyFont="1" applyFill="1"/>
    <xf numFmtId="0" fontId="2" fillId="0" borderId="0" xfId="1" applyFont="1"/>
    <xf numFmtId="166" fontId="2" fillId="4" borderId="0" xfId="1" applyNumberFormat="1" applyFont="1" applyFill="1"/>
    <xf numFmtId="0" fontId="8" fillId="0" borderId="0" xfId="1" applyFont="1"/>
    <xf numFmtId="0" fontId="2" fillId="0" borderId="0" xfId="1" applyFont="1" applyFill="1" applyAlignment="1">
      <alignment horizontal="left" vertical="center"/>
    </xf>
    <xf numFmtId="0" fontId="2" fillId="4" borderId="0" xfId="1" applyFont="1" applyFill="1" applyAlignment="1">
      <alignment vertical="center"/>
    </xf>
    <xf numFmtId="2" fontId="4" fillId="4" borderId="0" xfId="1" applyNumberFormat="1" applyFont="1" applyFill="1" applyBorder="1" applyAlignment="1">
      <alignment horizontal="center" vertical="center" wrapText="1"/>
    </xf>
    <xf numFmtId="2" fontId="2" fillId="4" borderId="0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9" fillId="2" borderId="2" xfId="2" applyFont="1" applyFill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164" fontId="4" fillId="3" borderId="2" xfId="1" applyNumberFormat="1" applyFont="1" applyFill="1" applyBorder="1" applyAlignment="1">
      <alignment horizontal="right" vertical="center" wrapText="1" indent="2"/>
    </xf>
    <xf numFmtId="166" fontId="4" fillId="3" borderId="2" xfId="1" applyNumberFormat="1" applyFont="1" applyFill="1" applyBorder="1" applyAlignment="1">
      <alignment horizontal="right" vertical="center" wrapText="1" indent="2"/>
    </xf>
    <xf numFmtId="166" fontId="4" fillId="3" borderId="3" xfId="1" applyNumberFormat="1" applyFont="1" applyFill="1" applyBorder="1" applyAlignment="1">
      <alignment horizontal="right" vertical="center" wrapText="1" indent="2"/>
    </xf>
    <xf numFmtId="167" fontId="4" fillId="3" borderId="2" xfId="1" applyNumberFormat="1" applyFont="1" applyFill="1" applyBorder="1" applyAlignment="1">
      <alignment horizontal="right" vertical="center" wrapText="1" indent="2"/>
    </xf>
    <xf numFmtId="164" fontId="4" fillId="3" borderId="2" xfId="1" applyNumberFormat="1" applyFont="1" applyFill="1" applyBorder="1" applyAlignment="1">
      <alignment horizontal="right" indent="2"/>
    </xf>
    <xf numFmtId="166" fontId="4" fillId="3" borderId="2" xfId="1" applyNumberFormat="1" applyFont="1" applyFill="1" applyBorder="1" applyAlignment="1">
      <alignment horizontal="right" indent="2"/>
    </xf>
    <xf numFmtId="165" fontId="4" fillId="3" borderId="2" xfId="1" applyNumberFormat="1" applyFont="1" applyFill="1" applyBorder="1" applyAlignment="1">
      <alignment horizontal="right" vertical="center" wrapText="1" indent="2"/>
    </xf>
    <xf numFmtId="164" fontId="8" fillId="0" borderId="0" xfId="1" applyNumberFormat="1" applyFont="1"/>
    <xf numFmtId="0" fontId="2" fillId="6" borderId="2" xfId="1" applyFont="1" applyFill="1" applyBorder="1"/>
    <xf numFmtId="0" fontId="2" fillId="6" borderId="2" xfId="1" applyFont="1" applyFill="1" applyBorder="1" applyAlignment="1">
      <alignment horizontal="center"/>
    </xf>
    <xf numFmtId="164" fontId="2" fillId="8" borderId="2" xfId="1" applyNumberFormat="1" applyFont="1" applyFill="1" applyBorder="1" applyAlignment="1">
      <alignment horizontal="right" indent="2"/>
    </xf>
    <xf numFmtId="166" fontId="2" fillId="8" borderId="2" xfId="1" applyNumberFormat="1" applyFont="1" applyFill="1" applyBorder="1" applyAlignment="1">
      <alignment horizontal="right" indent="2"/>
    </xf>
    <xf numFmtId="4" fontId="2" fillId="7" borderId="2" xfId="1" applyNumberFormat="1" applyFont="1" applyFill="1" applyBorder="1" applyAlignment="1">
      <alignment horizontal="right" indent="2"/>
    </xf>
    <xf numFmtId="4" fontId="2" fillId="5" borderId="2" xfId="1" applyNumberFormat="1" applyFont="1" applyFill="1" applyBorder="1" applyAlignment="1">
      <alignment horizontal="right" indent="2"/>
    </xf>
    <xf numFmtId="167" fontId="2" fillId="7" borderId="2" xfId="1" applyNumberFormat="1" applyFont="1" applyFill="1" applyBorder="1" applyAlignment="1">
      <alignment horizontal="right" indent="2"/>
    </xf>
    <xf numFmtId="3" fontId="2" fillId="7" borderId="2" xfId="1" applyNumberFormat="1" applyFont="1" applyFill="1" applyBorder="1" applyAlignment="1">
      <alignment horizontal="right" indent="2"/>
    </xf>
    <xf numFmtId="166" fontId="2" fillId="5" borderId="2" xfId="1" applyNumberFormat="1" applyFont="1" applyFill="1" applyBorder="1" applyAlignment="1">
      <alignment horizontal="right" indent="2"/>
    </xf>
    <xf numFmtId="164" fontId="2" fillId="5" borderId="2" xfId="1" applyNumberFormat="1" applyFont="1" applyFill="1" applyBorder="1" applyAlignment="1">
      <alignment horizontal="right" indent="2"/>
    </xf>
    <xf numFmtId="165" fontId="2" fillId="7" borderId="2" xfId="1" applyNumberFormat="1" applyFont="1" applyFill="1" applyBorder="1" applyAlignment="1">
      <alignment horizontal="right" indent="2"/>
    </xf>
    <xf numFmtId="166" fontId="8" fillId="0" borderId="0" xfId="1" applyNumberFormat="1" applyFont="1"/>
    <xf numFmtId="0" fontId="13" fillId="4" borderId="1" xfId="1" applyFill="1" applyBorder="1"/>
    <xf numFmtId="0" fontId="5" fillId="3" borderId="2" xfId="1" applyFont="1" applyFill="1" applyBorder="1" applyAlignment="1">
      <alignment horizontal="right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</cellXfs>
  <cellStyles count="3">
    <cellStyle name="Normal" xfId="0" builtinId="0"/>
    <cellStyle name="Normal 143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63515</xdr:colOff>
      <xdr:row>0</xdr:row>
      <xdr:rowOff>95269</xdr:rowOff>
    </xdr:from>
    <xdr:to>
      <xdr:col>4</xdr:col>
      <xdr:colOff>29563</xdr:colOff>
      <xdr:row>7</xdr:row>
      <xdr:rowOff>157960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15" y="95269"/>
          <a:ext cx="2379048" cy="13961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whitehead\OneDrive%20-%20Department%20for%20Education\Documents\EYNFF%20Calculator%20Check_finalNov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Y_S251_Budget_2016-17"/>
      <sheetName val="Data"/>
      <sheetName val="Headline Calculation"/>
      <sheetName val="LA Level Calculations"/>
      <sheetName val="Early years block"/>
      <sheetName val="Early years block Aug"/>
      <sheetName val="Step-by-step"/>
      <sheetName val="Step-by-step FINAL"/>
      <sheetName val="Step-by-step FINALv2"/>
      <sheetName val="Step-by-step Aug"/>
    </sheetNames>
    <sheetDataSet>
      <sheetData sheetId="0"/>
      <sheetData sheetId="1">
        <row r="2">
          <cell r="A2" t="str">
            <v>LA name 
(alphabetical order within region)</v>
          </cell>
          <cell r="B2" t="str">
            <v>Region
(alphabetical order)</v>
          </cell>
          <cell r="C2" t="str">
            <v>LA number</v>
          </cell>
          <cell r="D2" t="str">
            <v xml:space="preserve">
2016-17 DSG allocation for the early years block for 3-4 year old universal funding
(£)</v>
          </cell>
          <cell r="E2" t="str">
            <v>2010DataArea Cost Adjustment (ACA)</v>
          </cell>
          <cell r="F2" t="str">
            <v>2017DataArea Cost Adjustment RCA (ACA)</v>
          </cell>
          <cell r="G2" t="str">
            <v>2017DataArea Cost Adjustment m2 RCA (ACA)</v>
          </cell>
          <cell r="H2" t="str">
            <v>Number of 3-4 year olds for 2016-17 based on (Jan 16) DSG
(PTE)
PTE: Part Time Equivalent; the equivalent number of children taking up 15 hours over 38 weeks.</v>
          </cell>
          <cell r="I2" t="str">
            <v>Estimated number of (Jan 16) Free School Meals (FSM) 3-4 year olds 
(PTE)
Proxy based on KS1 and KS2 proportions.</v>
          </cell>
          <cell r="J2" t="str">
            <v>Estimated number of (Jan 16) English as an Additional Language (EAL) Pupils 
(PTE)
Proxy based on KS1 and KS2 proportions.</v>
          </cell>
          <cell r="K2" t="str">
            <v>August 2015 Disability Living Allowance (DLA)
(Headcount)
Number of 0-5 year old claimants claiming DLA benefits in the LA.</v>
          </cell>
          <cell r="L2" t="str">
            <v xml:space="preserve">
Illustrative estimated PTE for additional hours for 3-4 year olds for the first year (this represents 7/12ths of the estimated annual additional hours, because this will be introduced from September 2017)
(PTE)</v>
          </cell>
        </row>
        <row r="3">
          <cell r="A3" t="str">
            <v>Barking and Dagenham</v>
          </cell>
          <cell r="B3" t="str">
            <v xml:space="preserve">OUTER LONDON </v>
          </cell>
          <cell r="C3">
            <v>301</v>
          </cell>
          <cell r="D3">
            <v>11208117.539999999</v>
          </cell>
          <cell r="E3">
            <v>1.3361403402458574</v>
          </cell>
          <cell r="F3">
            <v>1.2838113391446209</v>
          </cell>
          <cell r="G3">
            <v>1.1999456541966893</v>
          </cell>
          <cell r="H3">
            <v>4734.7189433333333</v>
          </cell>
          <cell r="I3">
            <v>880.65772346000017</v>
          </cell>
          <cell r="J3">
            <v>2575.6871051733333</v>
          </cell>
          <cell r="K3">
            <v>270</v>
          </cell>
          <cell r="L3">
            <v>566.53333333333342</v>
          </cell>
        </row>
        <row r="4">
          <cell r="A4" t="str">
            <v>Barnet</v>
          </cell>
          <cell r="B4" t="str">
            <v xml:space="preserve">OUTER LONDON </v>
          </cell>
          <cell r="C4">
            <v>302</v>
          </cell>
          <cell r="D4">
            <v>17322021.746945955</v>
          </cell>
          <cell r="E4">
            <v>1.4605052252657451</v>
          </cell>
          <cell r="F4">
            <v>1.4545727268893431</v>
          </cell>
          <cell r="G4">
            <v>1.3598780835693671</v>
          </cell>
          <cell r="H4">
            <v>6337.2999999999993</v>
          </cell>
          <cell r="I4">
            <v>1083.6783</v>
          </cell>
          <cell r="J4">
            <v>3086.2651000000001</v>
          </cell>
          <cell r="K4">
            <v>300</v>
          </cell>
          <cell r="L4">
            <v>979.06666666666683</v>
          </cell>
        </row>
        <row r="5">
          <cell r="A5" t="str">
            <v>Barnsley</v>
          </cell>
          <cell r="B5" t="str">
            <v xml:space="preserve">YORKSHIRE AND THE HUMBER </v>
          </cell>
          <cell r="C5">
            <v>370</v>
          </cell>
          <cell r="D5">
            <v>8753000</v>
          </cell>
          <cell r="E5">
            <v>1.046742587865698</v>
          </cell>
          <cell r="F5">
            <v>1.0314262711237809</v>
          </cell>
          <cell r="G5">
            <v>1.0204419228116295</v>
          </cell>
          <cell r="H5">
            <v>3919.6666666666656</v>
          </cell>
          <cell r="I5">
            <v>834.88899999999978</v>
          </cell>
          <cell r="J5">
            <v>207.74233333333325</v>
          </cell>
          <cell r="K5">
            <v>310</v>
          </cell>
          <cell r="L5">
            <v>639.80000000000007</v>
          </cell>
        </row>
        <row r="6">
          <cell r="A6" t="str">
            <v>Bath and North East Somerset</v>
          </cell>
          <cell r="B6" t="str">
            <v xml:space="preserve">SOUTH WEST </v>
          </cell>
          <cell r="C6">
            <v>800</v>
          </cell>
          <cell r="D6">
            <v>5399000</v>
          </cell>
          <cell r="E6">
            <v>1.1163553955670937</v>
          </cell>
          <cell r="F6">
            <v>1.1467743351534012</v>
          </cell>
          <cell r="G6">
            <v>1.1270693389638282</v>
          </cell>
          <cell r="H6">
            <v>2617.6648616666666</v>
          </cell>
          <cell r="I6">
            <v>240.82516727333334</v>
          </cell>
          <cell r="J6">
            <v>162.29522142333335</v>
          </cell>
          <cell r="K6">
            <v>120</v>
          </cell>
          <cell r="L6">
            <v>487.66666666666669</v>
          </cell>
        </row>
        <row r="7">
          <cell r="A7" t="str">
            <v>Bedford</v>
          </cell>
          <cell r="B7" t="str">
            <v xml:space="preserve">EAST OF ENGLAND </v>
          </cell>
          <cell r="C7">
            <v>822</v>
          </cell>
          <cell r="D7">
            <v>6935000</v>
          </cell>
          <cell r="E7">
            <v>1.1645809060339427</v>
          </cell>
          <cell r="F7">
            <v>1.1785386443639296</v>
          </cell>
          <cell r="G7">
            <v>1.1364150682624772</v>
          </cell>
          <cell r="H7">
            <v>2901.2000000000003</v>
          </cell>
          <cell r="I7">
            <v>368.45240000000001</v>
          </cell>
          <cell r="J7">
            <v>937.08759999999984</v>
          </cell>
          <cell r="K7">
            <v>120</v>
          </cell>
          <cell r="L7">
            <v>565.6</v>
          </cell>
        </row>
        <row r="8">
          <cell r="A8" t="str">
            <v>Bexley</v>
          </cell>
          <cell r="B8" t="str">
            <v xml:space="preserve">OUTER LONDON </v>
          </cell>
          <cell r="C8">
            <v>303</v>
          </cell>
          <cell r="D8">
            <v>8683000</v>
          </cell>
          <cell r="E8">
            <v>1.3211212783743793</v>
          </cell>
          <cell r="F8">
            <v>1.5068326541747445</v>
          </cell>
          <cell r="G8">
            <v>1.3777619060528545</v>
          </cell>
          <cell r="H8">
            <v>3966.6333333333337</v>
          </cell>
          <cell r="I8">
            <v>475.99600000000004</v>
          </cell>
          <cell r="J8">
            <v>745.7270666666667</v>
          </cell>
          <cell r="K8">
            <v>190</v>
          </cell>
          <cell r="L8">
            <v>675.73333333333346</v>
          </cell>
        </row>
        <row r="9">
          <cell r="A9" t="str">
            <v>Birmingham</v>
          </cell>
          <cell r="B9" t="str">
            <v xml:space="preserve">WEST MIDLANDS </v>
          </cell>
          <cell r="C9">
            <v>330</v>
          </cell>
          <cell r="D9">
            <v>61550000</v>
          </cell>
          <cell r="E9">
            <v>1.0955643185588602</v>
          </cell>
          <cell r="F9">
            <v>1.1564771178325022</v>
          </cell>
          <cell r="G9">
            <v>1.1008345426037414</v>
          </cell>
          <cell r="H9">
            <v>21631.045613333339</v>
          </cell>
          <cell r="I9">
            <v>6056.6927717333347</v>
          </cell>
          <cell r="J9">
            <v>9301.349613733335</v>
          </cell>
          <cell r="K9">
            <v>1570</v>
          </cell>
          <cell r="L9">
            <v>2420.1333333333337</v>
          </cell>
        </row>
        <row r="10">
          <cell r="A10" t="str">
            <v>Blackburn with Darwen</v>
          </cell>
          <cell r="B10" t="str">
            <v xml:space="preserve">NORTH WEST </v>
          </cell>
          <cell r="C10">
            <v>889</v>
          </cell>
          <cell r="D10">
            <v>7829000</v>
          </cell>
          <cell r="E10">
            <v>1.1454041361292211</v>
          </cell>
          <cell r="F10">
            <v>1.1262936573789906</v>
          </cell>
          <cell r="G10">
            <v>1.027038727681479</v>
          </cell>
          <cell r="H10">
            <v>2997.7228033333331</v>
          </cell>
          <cell r="I10">
            <v>485.63109413999996</v>
          </cell>
          <cell r="J10">
            <v>1271.034468613333</v>
          </cell>
          <cell r="K10">
            <v>160</v>
          </cell>
          <cell r="L10">
            <v>346.26666666666671</v>
          </cell>
        </row>
        <row r="11">
          <cell r="A11" t="str">
            <v>Blackpool</v>
          </cell>
          <cell r="B11" t="str">
            <v xml:space="preserve">NORTH WEST </v>
          </cell>
          <cell r="C11">
            <v>890</v>
          </cell>
          <cell r="D11">
            <v>5317000</v>
          </cell>
          <cell r="E11">
            <v>1.0565849001672343</v>
          </cell>
          <cell r="F11">
            <v>1.0333972306886219</v>
          </cell>
          <cell r="G11">
            <v>1.0260842959754701</v>
          </cell>
          <cell r="H11">
            <v>2084.4279966666668</v>
          </cell>
          <cell r="I11">
            <v>523.1914271633334</v>
          </cell>
          <cell r="J11">
            <v>125.0656798</v>
          </cell>
          <cell r="K11">
            <v>140</v>
          </cell>
          <cell r="L11">
            <v>370.06666666666666</v>
          </cell>
        </row>
        <row r="12">
          <cell r="A12" t="str">
            <v>Bolton</v>
          </cell>
          <cell r="B12" t="str">
            <v xml:space="preserve">NORTH WEST </v>
          </cell>
          <cell r="C12">
            <v>350</v>
          </cell>
          <cell r="D12">
            <v>13568000</v>
          </cell>
          <cell r="E12">
            <v>1.0925887187510743</v>
          </cell>
          <cell r="F12">
            <v>1.1208354695549945</v>
          </cell>
          <cell r="G12">
            <v>1.0541925235979728</v>
          </cell>
          <cell r="H12">
            <v>5216.7333333333354</v>
          </cell>
          <cell r="I12">
            <v>871.19446666666693</v>
          </cell>
          <cell r="J12">
            <v>1455.4686000000004</v>
          </cell>
          <cell r="K12">
            <v>300</v>
          </cell>
          <cell r="L12">
            <v>815.73333333333346</v>
          </cell>
        </row>
        <row r="13">
          <cell r="A13" t="str">
            <v>Bournemouth</v>
          </cell>
          <cell r="B13" t="str">
            <v xml:space="preserve">SOUTH WEST </v>
          </cell>
          <cell r="C13">
            <v>837</v>
          </cell>
          <cell r="D13">
            <v>6187000</v>
          </cell>
          <cell r="E13">
            <v>1.0533674676655238</v>
          </cell>
          <cell r="F13">
            <v>1.1091391109321986</v>
          </cell>
          <cell r="G13">
            <v>1.1303686411372083</v>
          </cell>
          <cell r="H13">
            <v>2895.5718433333336</v>
          </cell>
          <cell r="I13">
            <v>376.42433963333337</v>
          </cell>
          <cell r="J13">
            <v>541.47193470333332</v>
          </cell>
          <cell r="K13">
            <v>120</v>
          </cell>
          <cell r="L13">
            <v>364.46666666666664</v>
          </cell>
        </row>
        <row r="14">
          <cell r="A14" t="str">
            <v>Bracknell Forest</v>
          </cell>
          <cell r="B14" t="str">
            <v xml:space="preserve">SOUTH EAST </v>
          </cell>
          <cell r="C14">
            <v>867</v>
          </cell>
          <cell r="D14">
            <v>4126005.4000000004</v>
          </cell>
          <cell r="E14">
            <v>1.3066949295463244</v>
          </cell>
          <cell r="F14">
            <v>1.4797147555306531</v>
          </cell>
          <cell r="G14">
            <v>1.4206357610232669</v>
          </cell>
          <cell r="H14">
            <v>1911.2666666666664</v>
          </cell>
          <cell r="I14">
            <v>166.28019999999995</v>
          </cell>
          <cell r="J14">
            <v>258.02099999999996</v>
          </cell>
          <cell r="K14">
            <v>70</v>
          </cell>
          <cell r="L14">
            <v>384.53333333333336</v>
          </cell>
        </row>
        <row r="15">
          <cell r="A15" t="str">
            <v>Bradford</v>
          </cell>
          <cell r="B15" t="str">
            <v xml:space="preserve">YORKSHIRE AND THE HUMBER </v>
          </cell>
          <cell r="C15">
            <v>380</v>
          </cell>
          <cell r="D15">
            <v>29910400</v>
          </cell>
          <cell r="E15">
            <v>1.1134376382372346</v>
          </cell>
          <cell r="F15">
            <v>1.102422515289295</v>
          </cell>
          <cell r="G15">
            <v>1.0614465924368006</v>
          </cell>
          <cell r="H15">
            <v>10325.966666666673</v>
          </cell>
          <cell r="I15">
            <v>1899.9778666666678</v>
          </cell>
          <cell r="J15">
            <v>4398.8618000000033</v>
          </cell>
          <cell r="K15">
            <v>650</v>
          </cell>
          <cell r="L15">
            <v>1399.0666666666668</v>
          </cell>
        </row>
        <row r="16">
          <cell r="A16" t="str">
            <v>Brent</v>
          </cell>
          <cell r="B16" t="str">
            <v xml:space="preserve">OUTER LONDON </v>
          </cell>
          <cell r="C16">
            <v>304</v>
          </cell>
          <cell r="D16">
            <v>17809000</v>
          </cell>
          <cell r="E16">
            <v>1.3268844545282912</v>
          </cell>
          <cell r="F16">
            <v>1.3122869266523904</v>
          </cell>
          <cell r="G16">
            <v>1.2832791990136556</v>
          </cell>
          <cell r="H16">
            <v>5355.4666666666662</v>
          </cell>
          <cell r="I16">
            <v>733.69893333333323</v>
          </cell>
          <cell r="J16">
            <v>3679.2056000000002</v>
          </cell>
          <cell r="K16">
            <v>260</v>
          </cell>
          <cell r="L16">
            <v>577.73333333333335</v>
          </cell>
        </row>
        <row r="17">
          <cell r="A17" t="str">
            <v>Brighton and Hove</v>
          </cell>
          <cell r="B17" t="str">
            <v xml:space="preserve">SOUTH EAST </v>
          </cell>
          <cell r="C17">
            <v>846</v>
          </cell>
          <cell r="D17">
            <v>10280000</v>
          </cell>
          <cell r="E17">
            <v>1.1410493374374413</v>
          </cell>
          <cell r="F17">
            <v>1.3977794772807488</v>
          </cell>
          <cell r="G17">
            <v>1.3168612191768285</v>
          </cell>
          <cell r="H17">
            <v>4093.0034966666672</v>
          </cell>
          <cell r="I17">
            <v>577.11349303000009</v>
          </cell>
          <cell r="J17">
            <v>560.74147904333336</v>
          </cell>
          <cell r="K17">
            <v>200</v>
          </cell>
          <cell r="L17">
            <v>704.2</v>
          </cell>
        </row>
        <row r="18">
          <cell r="A18" t="str">
            <v>Bristol City of</v>
          </cell>
          <cell r="B18" t="str">
            <v xml:space="preserve">SOUTH WEST </v>
          </cell>
          <cell r="C18">
            <v>801</v>
          </cell>
          <cell r="D18">
            <v>26177000</v>
          </cell>
          <cell r="E18">
            <v>1.15319268354909</v>
          </cell>
          <cell r="F18">
            <v>1.1864865223913446</v>
          </cell>
          <cell r="G18">
            <v>1.1308892731815585</v>
          </cell>
          <cell r="H18">
            <v>7268.0333333333365</v>
          </cell>
          <cell r="I18">
            <v>1453.6066666666673</v>
          </cell>
          <cell r="J18">
            <v>1555.3591333333338</v>
          </cell>
          <cell r="K18">
            <v>400</v>
          </cell>
          <cell r="L18">
            <v>973.4666666666667</v>
          </cell>
        </row>
        <row r="19">
          <cell r="A19" t="str">
            <v>Bromley</v>
          </cell>
          <cell r="B19" t="str">
            <v xml:space="preserve">OUTER LONDON </v>
          </cell>
          <cell r="C19">
            <v>305</v>
          </cell>
          <cell r="D19">
            <v>13065000</v>
          </cell>
          <cell r="E19">
            <v>1.2880380294026561</v>
          </cell>
          <cell r="F19">
            <v>1.4506513988376577</v>
          </cell>
          <cell r="G19">
            <v>1.41562449928276</v>
          </cell>
          <cell r="H19">
            <v>5466.1333333333332</v>
          </cell>
          <cell r="I19">
            <v>546.61333333333334</v>
          </cell>
          <cell r="J19">
            <v>765.25866666666673</v>
          </cell>
          <cell r="K19">
            <v>260</v>
          </cell>
          <cell r="L19">
            <v>944.06666666666683</v>
          </cell>
        </row>
        <row r="20">
          <cell r="A20" t="str">
            <v>Buckinghamshire</v>
          </cell>
          <cell r="B20" t="str">
            <v xml:space="preserve">SOUTH EAST </v>
          </cell>
          <cell r="C20">
            <v>825</v>
          </cell>
          <cell r="D20">
            <v>21023000</v>
          </cell>
          <cell r="E20">
            <v>1.2364792250324206</v>
          </cell>
          <cell r="F20">
            <v>1.3258311952899642</v>
          </cell>
          <cell r="G20">
            <v>1.2842623676497849</v>
          </cell>
          <cell r="H20">
            <v>8470.0236583333335</v>
          </cell>
          <cell r="I20">
            <v>584.43163242500009</v>
          </cell>
          <cell r="J20">
            <v>1422.9639746</v>
          </cell>
          <cell r="K20">
            <v>340</v>
          </cell>
          <cell r="L20">
            <v>1583.8666666666666</v>
          </cell>
        </row>
        <row r="21">
          <cell r="A21" t="str">
            <v>Bury</v>
          </cell>
          <cell r="B21" t="str">
            <v xml:space="preserve">NORTH WEST </v>
          </cell>
          <cell r="C21">
            <v>351</v>
          </cell>
          <cell r="D21">
            <v>8605130.4500000011</v>
          </cell>
          <cell r="E21">
            <v>1.0762223281370433</v>
          </cell>
          <cell r="F21">
            <v>1.1026596766470496</v>
          </cell>
          <cell r="G21">
            <v>1.0548290924708572</v>
          </cell>
          <cell r="H21">
            <v>3365.9333333333338</v>
          </cell>
          <cell r="I21">
            <v>511.62186666666668</v>
          </cell>
          <cell r="J21">
            <v>615.96580000000006</v>
          </cell>
          <cell r="K21">
            <v>190</v>
          </cell>
          <cell r="L21">
            <v>584.73333333333335</v>
          </cell>
        </row>
        <row r="22">
          <cell r="A22" t="str">
            <v>Calderdale</v>
          </cell>
          <cell r="B22" t="str">
            <v xml:space="preserve">YORKSHIRE AND THE HUMBER </v>
          </cell>
          <cell r="C22">
            <v>381</v>
          </cell>
          <cell r="D22">
            <v>9491000</v>
          </cell>
          <cell r="E22">
            <v>1.0853766653682178</v>
          </cell>
          <cell r="F22">
            <v>1.0698344094181191</v>
          </cell>
          <cell r="G22">
            <v>1.0243543776472965</v>
          </cell>
          <cell r="H22">
            <v>3690.0000000000023</v>
          </cell>
          <cell r="I22">
            <v>546.12000000000046</v>
          </cell>
          <cell r="J22">
            <v>616.23000000000036</v>
          </cell>
          <cell r="K22">
            <v>200</v>
          </cell>
          <cell r="L22">
            <v>581</v>
          </cell>
        </row>
        <row r="23">
          <cell r="A23" t="str">
            <v>Cambridgeshire</v>
          </cell>
          <cell r="B23" t="str">
            <v xml:space="preserve">EAST OF ENGLAND </v>
          </cell>
          <cell r="C23">
            <v>873</v>
          </cell>
          <cell r="D23">
            <v>22481789.499999996</v>
          </cell>
          <cell r="E23">
            <v>1.1600155524031952</v>
          </cell>
          <cell r="F23">
            <v>1.1397064397336003</v>
          </cell>
          <cell r="G23">
            <v>1.139843722621787</v>
          </cell>
          <cell r="H23">
            <v>10134.215733333334</v>
          </cell>
          <cell r="I23">
            <v>1003.2873576000002</v>
          </cell>
          <cell r="J23">
            <v>1378.2533397333336</v>
          </cell>
          <cell r="K23">
            <v>490</v>
          </cell>
          <cell r="L23">
            <v>1868.5333333333333</v>
          </cell>
        </row>
        <row r="24">
          <cell r="A24" t="str">
            <v>Camden</v>
          </cell>
          <cell r="B24" t="str">
            <v xml:space="preserve">INNER LONDON </v>
          </cell>
          <cell r="C24">
            <v>202</v>
          </cell>
          <cell r="D24">
            <v>15918000</v>
          </cell>
          <cell r="E24">
            <v>1.6096399485778181</v>
          </cell>
          <cell r="F24">
            <v>1.6095591361394881</v>
          </cell>
          <cell r="G24">
            <v>1.5244656748423335</v>
          </cell>
          <cell r="H24">
            <v>2953.1333333333332</v>
          </cell>
          <cell r="I24">
            <v>785.53346666666675</v>
          </cell>
          <cell r="J24">
            <v>1807.3175999999999</v>
          </cell>
          <cell r="K24">
            <v>140</v>
          </cell>
          <cell r="L24">
            <v>318.73333333333335</v>
          </cell>
        </row>
        <row r="25">
          <cell r="A25" t="str">
            <v>Central Bedfordshire</v>
          </cell>
          <cell r="B25" t="str">
            <v xml:space="preserve">EAST OF ENGLAND </v>
          </cell>
          <cell r="C25">
            <v>823</v>
          </cell>
          <cell r="D25">
            <v>10409000</v>
          </cell>
          <cell r="E25">
            <v>1.1135486795211547</v>
          </cell>
          <cell r="F25">
            <v>1.1338159393847407</v>
          </cell>
          <cell r="G25">
            <v>1.1136591699377714</v>
          </cell>
          <cell r="H25">
            <v>4368.7333333333336</v>
          </cell>
          <cell r="I25">
            <v>397.55473333333327</v>
          </cell>
          <cell r="J25">
            <v>297.07386666666667</v>
          </cell>
          <cell r="K25">
            <v>240</v>
          </cell>
          <cell r="L25">
            <v>826</v>
          </cell>
        </row>
        <row r="26">
          <cell r="A26" t="str">
            <v>Cheshire East</v>
          </cell>
          <cell r="B26" t="str">
            <v xml:space="preserve">NORTH WEST </v>
          </cell>
          <cell r="C26">
            <v>895</v>
          </cell>
          <cell r="D26">
            <v>13024000</v>
          </cell>
          <cell r="E26">
            <v>1.1064754696689145</v>
          </cell>
          <cell r="F26">
            <v>1.1450554929682419</v>
          </cell>
          <cell r="G26">
            <v>1.0664273497797345</v>
          </cell>
          <cell r="H26">
            <v>5826.1929800000007</v>
          </cell>
          <cell r="I26">
            <v>501.05259627999999</v>
          </cell>
          <cell r="J26">
            <v>367.05015774000003</v>
          </cell>
          <cell r="K26">
            <v>240</v>
          </cell>
          <cell r="L26">
            <v>1204</v>
          </cell>
        </row>
        <row r="27">
          <cell r="A27" t="str">
            <v>Cheshire West and Chester</v>
          </cell>
          <cell r="B27" t="str">
            <v xml:space="preserve">NORTH WEST </v>
          </cell>
          <cell r="C27">
            <v>896</v>
          </cell>
          <cell r="D27">
            <v>13152000</v>
          </cell>
          <cell r="E27">
            <v>1.1002084179828666</v>
          </cell>
          <cell r="F27">
            <v>1.1318348591682661</v>
          </cell>
          <cell r="G27">
            <v>1.0678627353237466</v>
          </cell>
          <cell r="H27">
            <v>5185.3666666666659</v>
          </cell>
          <cell r="I27">
            <v>591.13179999999988</v>
          </cell>
          <cell r="J27">
            <v>238.52686666666662</v>
          </cell>
          <cell r="K27">
            <v>290</v>
          </cell>
          <cell r="L27">
            <v>858.66666666666674</v>
          </cell>
        </row>
        <row r="28">
          <cell r="A28" t="str">
            <v>Cornwall</v>
          </cell>
          <cell r="B28" t="str">
            <v xml:space="preserve">SOUTH WEST </v>
          </cell>
          <cell r="C28">
            <v>908</v>
          </cell>
          <cell r="D28">
            <v>16677000</v>
          </cell>
          <cell r="E28">
            <v>1.0190181175588597</v>
          </cell>
          <cell r="F28">
            <v>1.0355386768233972</v>
          </cell>
          <cell r="G28">
            <v>1.0427090163980099</v>
          </cell>
          <cell r="H28">
            <v>7478.6</v>
          </cell>
          <cell r="I28">
            <v>897.43200000000002</v>
          </cell>
          <cell r="J28">
            <v>186.965</v>
          </cell>
          <cell r="K28">
            <v>440</v>
          </cell>
          <cell r="L28">
            <v>1329.0666666666668</v>
          </cell>
        </row>
        <row r="29">
          <cell r="A29" t="str">
            <v>Coventry</v>
          </cell>
          <cell r="B29" t="str">
            <v xml:space="preserve">WEST MIDLANDS </v>
          </cell>
          <cell r="C29">
            <v>331</v>
          </cell>
          <cell r="D29">
            <v>11679000</v>
          </cell>
          <cell r="E29">
            <v>1.0834452865609892</v>
          </cell>
          <cell r="F29">
            <v>1.1548721389390326</v>
          </cell>
          <cell r="G29">
            <v>1.0956127914814706</v>
          </cell>
          <cell r="H29">
            <v>5845.5280633333314</v>
          </cell>
          <cell r="I29">
            <v>1139.8779723499997</v>
          </cell>
          <cell r="J29">
            <v>1934.8697889633329</v>
          </cell>
          <cell r="K29">
            <v>360</v>
          </cell>
          <cell r="L29">
            <v>850.26666666666665</v>
          </cell>
        </row>
        <row r="30">
          <cell r="A30" t="str">
            <v>Croydon</v>
          </cell>
          <cell r="B30" t="str">
            <v xml:space="preserve">OUTER LONDON </v>
          </cell>
          <cell r="C30">
            <v>306</v>
          </cell>
          <cell r="D30">
            <v>16814999.999999996</v>
          </cell>
          <cell r="E30">
            <v>1.2542589848760535</v>
          </cell>
          <cell r="F30">
            <v>1.4752484692702448</v>
          </cell>
          <cell r="G30">
            <v>1.4458289407982217</v>
          </cell>
          <cell r="H30">
            <v>6691.0368366666689</v>
          </cell>
          <cell r="I30">
            <v>1331.516330496667</v>
          </cell>
          <cell r="J30">
            <v>2422.1553348733341</v>
          </cell>
          <cell r="K30">
            <v>340</v>
          </cell>
          <cell r="L30">
            <v>1088.7333333333333</v>
          </cell>
        </row>
        <row r="31">
          <cell r="A31" t="str">
            <v>Cumbria</v>
          </cell>
          <cell r="B31" t="str">
            <v xml:space="preserve">NORTH WEST </v>
          </cell>
          <cell r="C31">
            <v>909</v>
          </cell>
          <cell r="D31">
            <v>13846000</v>
          </cell>
          <cell r="E31">
            <v>1.0383823598057267</v>
          </cell>
          <cell r="F31">
            <v>1.026530522303551</v>
          </cell>
          <cell r="G31">
            <v>1.0201620307320789</v>
          </cell>
          <cell r="H31">
            <v>6585.9543850000009</v>
          </cell>
          <cell r="I31">
            <v>691.52521042500007</v>
          </cell>
          <cell r="J31">
            <v>210.75054032000003</v>
          </cell>
          <cell r="K31">
            <v>330</v>
          </cell>
          <cell r="L31">
            <v>1425.6666666666667</v>
          </cell>
        </row>
        <row r="32">
          <cell r="A32" t="str">
            <v>Darlington</v>
          </cell>
          <cell r="B32" t="str">
            <v xml:space="preserve">NORTH EAST </v>
          </cell>
          <cell r="C32">
            <v>841</v>
          </cell>
          <cell r="D32">
            <v>4107999.9999999995</v>
          </cell>
          <cell r="E32">
            <v>1.1161609071274299</v>
          </cell>
          <cell r="F32">
            <v>1.1001589916546295</v>
          </cell>
          <cell r="G32">
            <v>1.0504162900467537</v>
          </cell>
          <cell r="H32">
            <v>1728.4333333333334</v>
          </cell>
          <cell r="I32">
            <v>318.03173333333331</v>
          </cell>
          <cell r="J32">
            <v>101.97756666666668</v>
          </cell>
          <cell r="K32">
            <v>110</v>
          </cell>
          <cell r="L32">
            <v>305.66666666666669</v>
          </cell>
        </row>
        <row r="33">
          <cell r="A33" t="str">
            <v>Derby</v>
          </cell>
          <cell r="B33" t="str">
            <v xml:space="preserve">EAST MIDLANDS </v>
          </cell>
          <cell r="C33">
            <v>831</v>
          </cell>
          <cell r="D33">
            <v>11398000</v>
          </cell>
          <cell r="E33">
            <v>1.1482526756711138</v>
          </cell>
          <cell r="F33">
            <v>1.1693288860774054</v>
          </cell>
          <cell r="G33">
            <v>1.0650735588401909</v>
          </cell>
          <cell r="H33">
            <v>4600.3087649999998</v>
          </cell>
          <cell r="I33">
            <v>814.254651405</v>
          </cell>
          <cell r="J33">
            <v>1131.6759561900001</v>
          </cell>
          <cell r="K33">
            <v>280</v>
          </cell>
          <cell r="L33">
            <v>766.73333333333346</v>
          </cell>
        </row>
        <row r="34">
          <cell r="A34" t="str">
            <v>Derbyshire</v>
          </cell>
          <cell r="B34" t="str">
            <v xml:space="preserve">EAST MIDLANDS </v>
          </cell>
          <cell r="C34">
            <v>830</v>
          </cell>
          <cell r="D34">
            <v>30294000</v>
          </cell>
          <cell r="E34">
            <v>1.0779321081779609</v>
          </cell>
          <cell r="F34">
            <v>1.0714169088188499</v>
          </cell>
          <cell r="G34">
            <v>1.0323555471040515</v>
          </cell>
          <cell r="H34">
            <v>10904.5</v>
          </cell>
          <cell r="I34">
            <v>1472.1075000000001</v>
          </cell>
          <cell r="J34">
            <v>283.51700000000005</v>
          </cell>
          <cell r="K34">
            <v>600</v>
          </cell>
          <cell r="L34">
            <v>2441.1333333333337</v>
          </cell>
        </row>
        <row r="35">
          <cell r="A35" t="str">
            <v>Devon</v>
          </cell>
          <cell r="B35" t="str">
            <v xml:space="preserve">SOUTH WEST </v>
          </cell>
          <cell r="C35">
            <v>878</v>
          </cell>
          <cell r="D35">
            <v>23431000</v>
          </cell>
          <cell r="E35">
            <v>1.0450817937870756</v>
          </cell>
          <cell r="F35">
            <v>1.0545389101405334</v>
          </cell>
          <cell r="G35">
            <v>1.0574363767538204</v>
          </cell>
          <cell r="H35">
            <v>10338.613908333335</v>
          </cell>
          <cell r="I35">
            <v>1385.374263716667</v>
          </cell>
          <cell r="J35">
            <v>392.8673285166667</v>
          </cell>
          <cell r="K35">
            <v>510</v>
          </cell>
          <cell r="L35">
            <v>2273.6</v>
          </cell>
        </row>
        <row r="36">
          <cell r="A36" t="str">
            <v>Doncaster</v>
          </cell>
          <cell r="B36" t="str">
            <v xml:space="preserve">YORKSHIRE AND THE HUMBER </v>
          </cell>
          <cell r="C36">
            <v>371</v>
          </cell>
          <cell r="D36">
            <v>10654000</v>
          </cell>
          <cell r="E36">
            <v>1.1200864700877406</v>
          </cell>
          <cell r="F36">
            <v>1.0912402624116926</v>
          </cell>
          <cell r="G36">
            <v>1.0492375615801057</v>
          </cell>
          <cell r="H36">
            <v>4832.4666666666681</v>
          </cell>
          <cell r="I36">
            <v>869.84400000000039</v>
          </cell>
          <cell r="J36">
            <v>473.58173333333355</v>
          </cell>
          <cell r="K36">
            <v>300</v>
          </cell>
          <cell r="L36">
            <v>646.33333333333337</v>
          </cell>
        </row>
        <row r="37">
          <cell r="A37" t="str">
            <v>Dorset</v>
          </cell>
          <cell r="B37" t="str">
            <v xml:space="preserve">SOUTH WEST </v>
          </cell>
          <cell r="C37">
            <v>835</v>
          </cell>
          <cell r="D37">
            <v>11117000</v>
          </cell>
          <cell r="E37">
            <v>1.0247612665295076</v>
          </cell>
          <cell r="F37">
            <v>1.0698782508037155</v>
          </cell>
          <cell r="G37">
            <v>1.0611066333616888</v>
          </cell>
          <cell r="H37">
            <v>5092.1333333333332</v>
          </cell>
          <cell r="I37">
            <v>656.88519999999994</v>
          </cell>
          <cell r="J37">
            <v>162.94826666666665</v>
          </cell>
          <cell r="K37">
            <v>260</v>
          </cell>
          <cell r="L37">
            <v>1129.3333333333335</v>
          </cell>
        </row>
        <row r="38">
          <cell r="A38" t="str">
            <v>Dudley</v>
          </cell>
          <cell r="B38" t="str">
            <v xml:space="preserve">WEST MIDLANDS </v>
          </cell>
          <cell r="C38">
            <v>332</v>
          </cell>
          <cell r="D38">
            <v>10831000</v>
          </cell>
          <cell r="E38">
            <v>1.0842281379245489</v>
          </cell>
          <cell r="F38">
            <v>1.0691012521290426</v>
          </cell>
          <cell r="G38">
            <v>1.042305013832834</v>
          </cell>
          <cell r="H38">
            <v>5070.905233333332</v>
          </cell>
          <cell r="I38">
            <v>836.69936349999989</v>
          </cell>
          <cell r="J38">
            <v>699.78492219999998</v>
          </cell>
          <cell r="K38">
            <v>340</v>
          </cell>
          <cell r="L38">
            <v>779.33333333333337</v>
          </cell>
        </row>
        <row r="39">
          <cell r="A39" t="str">
            <v>Durham</v>
          </cell>
          <cell r="B39" t="str">
            <v xml:space="preserve">NORTH EAST </v>
          </cell>
          <cell r="C39">
            <v>840</v>
          </cell>
          <cell r="D39">
            <v>17433000</v>
          </cell>
          <cell r="E39">
            <v>1.0696060043749638</v>
          </cell>
          <cell r="F39">
            <v>1.0558863472487028</v>
          </cell>
          <cell r="G39">
            <v>1.0156211755886564</v>
          </cell>
          <cell r="H39">
            <v>7402.1333333333332</v>
          </cell>
          <cell r="I39">
            <v>1539.6437333333333</v>
          </cell>
          <cell r="J39">
            <v>185.05333333333334</v>
          </cell>
          <cell r="K39">
            <v>500</v>
          </cell>
          <cell r="L39">
            <v>1495.6666666666667</v>
          </cell>
        </row>
        <row r="40">
          <cell r="A40" t="str">
            <v>Ealing</v>
          </cell>
          <cell r="B40" t="str">
            <v xml:space="preserve">OUTER LONDON </v>
          </cell>
          <cell r="C40">
            <v>307</v>
          </cell>
          <cell r="D40">
            <v>23145087.960000001</v>
          </cell>
          <cell r="E40">
            <v>1.3602985363463134</v>
          </cell>
          <cell r="F40">
            <v>1.3394594793965815</v>
          </cell>
          <cell r="G40">
            <v>1.3090348034795025</v>
          </cell>
          <cell r="H40">
            <v>6267.3666666666613</v>
          </cell>
          <cell r="I40">
            <v>908.76816666666571</v>
          </cell>
          <cell r="J40">
            <v>4036.18413333333</v>
          </cell>
          <cell r="K40">
            <v>240</v>
          </cell>
          <cell r="L40">
            <v>635.6</v>
          </cell>
        </row>
        <row r="41">
          <cell r="A41" t="str">
            <v>East Riding of Yorkshire</v>
          </cell>
          <cell r="B41" t="str">
            <v xml:space="preserve">YORKSHIRE AND THE HUMBER </v>
          </cell>
          <cell r="C41">
            <v>811</v>
          </cell>
          <cell r="D41">
            <v>11062000</v>
          </cell>
          <cell r="E41">
            <v>1.0474140977812685</v>
          </cell>
          <cell r="F41">
            <v>1.0524875478836766</v>
          </cell>
          <cell r="G41">
            <v>1.0367079820980054</v>
          </cell>
          <cell r="H41">
            <v>4580.3000000000011</v>
          </cell>
          <cell r="I41">
            <v>563.37690000000009</v>
          </cell>
          <cell r="J41">
            <v>174.0514</v>
          </cell>
          <cell r="K41">
            <v>210</v>
          </cell>
          <cell r="L41">
            <v>967.40000000000009</v>
          </cell>
        </row>
        <row r="42">
          <cell r="A42" t="str">
            <v>East Sussex</v>
          </cell>
          <cell r="B42" t="str">
            <v xml:space="preserve">SOUTH EAST </v>
          </cell>
          <cell r="C42">
            <v>845</v>
          </cell>
          <cell r="D42">
            <v>15297000</v>
          </cell>
          <cell r="E42">
            <v>1.0936731755578359</v>
          </cell>
          <cell r="F42">
            <v>1.1663481823311375</v>
          </cell>
          <cell r="G42">
            <v>1.1641802528984728</v>
          </cell>
          <cell r="H42">
            <v>7153.6333333333341</v>
          </cell>
          <cell r="I42">
            <v>944.27960000000007</v>
          </cell>
          <cell r="J42">
            <v>429.21800000000002</v>
          </cell>
          <cell r="K42">
            <v>370</v>
          </cell>
          <cell r="L42">
            <v>1344.9333333333334</v>
          </cell>
        </row>
        <row r="43">
          <cell r="A43" t="str">
            <v>Enfield</v>
          </cell>
          <cell r="B43" t="str">
            <v xml:space="preserve">OUTER LONDON </v>
          </cell>
          <cell r="C43">
            <v>308</v>
          </cell>
          <cell r="D43">
            <v>13644270.964449979</v>
          </cell>
          <cell r="E43">
            <v>1.3746201298076506</v>
          </cell>
          <cell r="F43">
            <v>1.3715057233564112</v>
          </cell>
          <cell r="G43">
            <v>1.3292421643927841</v>
          </cell>
          <cell r="H43">
            <v>5573.2754383333322</v>
          </cell>
          <cell r="I43">
            <v>1008.7628543383333</v>
          </cell>
          <cell r="J43">
            <v>2747.6247910983325</v>
          </cell>
          <cell r="K43">
            <v>280</v>
          </cell>
          <cell r="L43">
            <v>957.13333333333333</v>
          </cell>
        </row>
        <row r="44">
          <cell r="A44" t="str">
            <v>Essex</v>
          </cell>
          <cell r="B44" t="str">
            <v xml:space="preserve">EAST OF ENGLAND </v>
          </cell>
          <cell r="C44">
            <v>881</v>
          </cell>
          <cell r="D44">
            <v>49586000</v>
          </cell>
          <cell r="E44">
            <v>1.163981811749256</v>
          </cell>
          <cell r="F44">
            <v>1.1517040263137373</v>
          </cell>
          <cell r="G44">
            <v>1.1361449640498944</v>
          </cell>
          <cell r="H44">
            <v>22373.1</v>
          </cell>
          <cell r="I44">
            <v>2617.6526999999996</v>
          </cell>
          <cell r="J44">
            <v>1610.8632</v>
          </cell>
          <cell r="K44">
            <v>1280</v>
          </cell>
          <cell r="L44">
            <v>3848.1333333333337</v>
          </cell>
        </row>
        <row r="45">
          <cell r="A45" t="str">
            <v>Gateshead</v>
          </cell>
          <cell r="B45" t="str">
            <v xml:space="preserve">NORTH EAST </v>
          </cell>
          <cell r="C45">
            <v>390</v>
          </cell>
          <cell r="D45">
            <v>7428000</v>
          </cell>
          <cell r="E45">
            <v>1.1405118136003665</v>
          </cell>
          <cell r="F45">
            <v>1.1004198056242451</v>
          </cell>
          <cell r="G45">
            <v>1.0258124416376739</v>
          </cell>
          <cell r="H45">
            <v>3104.32807</v>
          </cell>
          <cell r="I45">
            <v>555.67472452999993</v>
          </cell>
          <cell r="J45">
            <v>207.98998069000001</v>
          </cell>
          <cell r="K45">
            <v>200</v>
          </cell>
          <cell r="L45">
            <v>510.53333333333342</v>
          </cell>
        </row>
        <row r="46">
          <cell r="A46" t="str">
            <v>Gloucestershire</v>
          </cell>
          <cell r="B46" t="str">
            <v xml:space="preserve">SOUTH WEST </v>
          </cell>
          <cell r="C46">
            <v>916</v>
          </cell>
          <cell r="D46">
            <v>21616000</v>
          </cell>
          <cell r="E46">
            <v>1.0536963007570048</v>
          </cell>
          <cell r="F46">
            <v>1.0551663402313225</v>
          </cell>
          <cell r="G46">
            <v>1.0717796773844301</v>
          </cell>
          <cell r="H46">
            <v>9070.4</v>
          </cell>
          <cell r="I46">
            <v>1015.8847999999999</v>
          </cell>
          <cell r="J46">
            <v>680.28</v>
          </cell>
          <cell r="K46">
            <v>390</v>
          </cell>
          <cell r="L46">
            <v>1640.8000000000002</v>
          </cell>
        </row>
        <row r="47">
          <cell r="A47" t="str">
            <v>Greenwich</v>
          </cell>
          <cell r="B47" t="str">
            <v xml:space="preserve">OUTER LONDON </v>
          </cell>
          <cell r="C47">
            <v>203</v>
          </cell>
          <cell r="D47">
            <v>14952578.415498512</v>
          </cell>
          <cell r="E47">
            <v>1.5073224641083605</v>
          </cell>
          <cell r="F47">
            <v>1.6702219853955862</v>
          </cell>
          <cell r="G47">
            <v>1.5486791580804409</v>
          </cell>
          <cell r="H47">
            <v>5398.3385666666682</v>
          </cell>
          <cell r="I47">
            <v>1041.8793433666669</v>
          </cell>
          <cell r="J47">
            <v>2315.8872451000007</v>
          </cell>
          <cell r="K47">
            <v>230</v>
          </cell>
          <cell r="L47">
            <v>579.6</v>
          </cell>
        </row>
        <row r="48">
          <cell r="A48" t="str">
            <v>Hackney</v>
          </cell>
          <cell r="B48" t="str">
            <v xml:space="preserve">INNER LONDON </v>
          </cell>
          <cell r="C48">
            <v>204</v>
          </cell>
          <cell r="D48">
            <v>19583000</v>
          </cell>
          <cell r="E48">
            <v>1.3320312444307281</v>
          </cell>
          <cell r="F48">
            <v>1.538313247159901</v>
          </cell>
          <cell r="G48">
            <v>1.4233646845681092</v>
          </cell>
          <cell r="H48">
            <v>5315.7000000000007</v>
          </cell>
          <cell r="I48">
            <v>1653.1827000000001</v>
          </cell>
          <cell r="J48">
            <v>2870.4780000000001</v>
          </cell>
          <cell r="K48">
            <v>260</v>
          </cell>
          <cell r="L48">
            <v>521.26666666666677</v>
          </cell>
        </row>
        <row r="49">
          <cell r="A49" t="str">
            <v>Halton</v>
          </cell>
          <cell r="B49" t="str">
            <v xml:space="preserve">NORTH WEST </v>
          </cell>
          <cell r="C49">
            <v>876</v>
          </cell>
          <cell r="D49">
            <v>6476000</v>
          </cell>
          <cell r="E49">
            <v>1.0988756064790841</v>
          </cell>
          <cell r="F49">
            <v>1.1177530968641727</v>
          </cell>
          <cell r="G49">
            <v>1.0678546989129267</v>
          </cell>
          <cell r="H49">
            <v>1997.1000000000001</v>
          </cell>
          <cell r="I49">
            <v>563.18219999999997</v>
          </cell>
          <cell r="J49">
            <v>37.944899999999997</v>
          </cell>
          <cell r="K49">
            <v>160</v>
          </cell>
          <cell r="L49">
            <v>374.26666666666671</v>
          </cell>
        </row>
        <row r="50">
          <cell r="A50" t="str">
            <v>Hammersmith and Fulham</v>
          </cell>
          <cell r="B50" t="str">
            <v xml:space="preserve">INNER LONDON </v>
          </cell>
          <cell r="C50">
            <v>205</v>
          </cell>
          <cell r="D50">
            <v>11195000</v>
          </cell>
          <cell r="E50">
            <v>1.8962044571725647</v>
          </cell>
          <cell r="F50">
            <v>1.813009901717576</v>
          </cell>
          <cell r="G50">
            <v>1.6193280408078456</v>
          </cell>
          <cell r="H50">
            <v>2971.4333333333338</v>
          </cell>
          <cell r="I50">
            <v>674.51536666666675</v>
          </cell>
          <cell r="J50">
            <v>1458.9737666666667</v>
          </cell>
          <cell r="K50">
            <v>110</v>
          </cell>
          <cell r="L50">
            <v>490.93333333333339</v>
          </cell>
        </row>
        <row r="51">
          <cell r="A51" t="str">
            <v>Hampshire</v>
          </cell>
          <cell r="B51" t="str">
            <v xml:space="preserve">SOUTH EAST </v>
          </cell>
          <cell r="C51">
            <v>850</v>
          </cell>
          <cell r="D51">
            <v>51528000</v>
          </cell>
          <cell r="E51">
            <v>1.2246374692486217</v>
          </cell>
          <cell r="F51">
            <v>1.2450655994640618</v>
          </cell>
          <cell r="G51">
            <v>1.1942259470888485</v>
          </cell>
          <cell r="H51">
            <v>20277.330906666662</v>
          </cell>
          <cell r="I51">
            <v>1743.8504579733331</v>
          </cell>
          <cell r="J51">
            <v>1297.7491780266664</v>
          </cell>
          <cell r="K51">
            <v>1030</v>
          </cell>
          <cell r="L51">
            <v>4051.6000000000004</v>
          </cell>
        </row>
        <row r="52">
          <cell r="A52" t="str">
            <v>Haringey</v>
          </cell>
          <cell r="B52" t="str">
            <v xml:space="preserve">INNER LONDON </v>
          </cell>
          <cell r="C52">
            <v>309</v>
          </cell>
          <cell r="D52">
            <v>13110000</v>
          </cell>
          <cell r="E52">
            <v>1.3782570975914867</v>
          </cell>
          <cell r="F52">
            <v>1.431792111302814</v>
          </cell>
          <cell r="G52">
            <v>1.3516350279098859</v>
          </cell>
          <cell r="H52">
            <v>4008.2333333333336</v>
          </cell>
          <cell r="I52">
            <v>721.48200000000008</v>
          </cell>
          <cell r="J52">
            <v>2236.5942</v>
          </cell>
          <cell r="K52">
            <v>210</v>
          </cell>
          <cell r="L52">
            <v>637.4666666666667</v>
          </cell>
        </row>
        <row r="53">
          <cell r="A53" t="str">
            <v>Harrow</v>
          </cell>
          <cell r="B53" t="str">
            <v xml:space="preserve">OUTER LONDON </v>
          </cell>
          <cell r="C53">
            <v>310</v>
          </cell>
          <cell r="D53">
            <v>9531000</v>
          </cell>
          <cell r="E53">
            <v>1.4192078890526423</v>
          </cell>
          <cell r="F53">
            <v>1.3689384329769785</v>
          </cell>
          <cell r="G53">
            <v>1.3059078884948379</v>
          </cell>
          <cell r="H53">
            <v>4015.4333333333338</v>
          </cell>
          <cell r="I53">
            <v>357.37356666666676</v>
          </cell>
          <cell r="J53">
            <v>2634.1242666666667</v>
          </cell>
          <cell r="K53">
            <v>160</v>
          </cell>
          <cell r="L53">
            <v>385</v>
          </cell>
        </row>
        <row r="54">
          <cell r="A54" t="str">
            <v>Hartlepool</v>
          </cell>
          <cell r="B54" t="str">
            <v xml:space="preserve">NORTH EAST </v>
          </cell>
          <cell r="C54">
            <v>805</v>
          </cell>
          <cell r="D54">
            <v>3120000</v>
          </cell>
          <cell r="E54">
            <v>1.0853698976809127</v>
          </cell>
          <cell r="F54">
            <v>1.0905265781049323</v>
          </cell>
          <cell r="G54">
            <v>1.0334193097772559</v>
          </cell>
          <cell r="H54">
            <v>1508.1543833333335</v>
          </cell>
          <cell r="I54">
            <v>387.59567651666674</v>
          </cell>
          <cell r="J54">
            <v>55.80171218333335</v>
          </cell>
          <cell r="K54">
            <v>110</v>
          </cell>
          <cell r="L54">
            <v>227.26666666666671</v>
          </cell>
        </row>
        <row r="55">
          <cell r="A55" t="str">
            <v>Havering</v>
          </cell>
          <cell r="B55" t="str">
            <v xml:space="preserve">OUTER LONDON </v>
          </cell>
          <cell r="C55">
            <v>311</v>
          </cell>
          <cell r="D55">
            <v>9105000</v>
          </cell>
          <cell r="E55">
            <v>1.3574686515762588</v>
          </cell>
          <cell r="F55">
            <v>1.3066923355825311</v>
          </cell>
          <cell r="G55">
            <v>1.2210772506079546</v>
          </cell>
          <cell r="H55">
            <v>4035.1333333333332</v>
          </cell>
          <cell r="I55">
            <v>532.63760000000002</v>
          </cell>
          <cell r="J55">
            <v>681.93753333333336</v>
          </cell>
          <cell r="K55">
            <v>210</v>
          </cell>
          <cell r="L55">
            <v>538.53333333333342</v>
          </cell>
        </row>
        <row r="56">
          <cell r="A56" t="str">
            <v>Herefordshire</v>
          </cell>
          <cell r="B56" t="str">
            <v xml:space="preserve">WEST MIDLANDS </v>
          </cell>
          <cell r="C56">
            <v>884</v>
          </cell>
          <cell r="D56">
            <v>5190000</v>
          </cell>
          <cell r="E56">
            <v>1.0235618349758324</v>
          </cell>
          <cell r="F56">
            <v>1</v>
          </cell>
          <cell r="G56">
            <v>1.009293931624462</v>
          </cell>
          <cell r="H56">
            <v>2539.7911233333334</v>
          </cell>
          <cell r="I56">
            <v>241.28015671666665</v>
          </cell>
          <cell r="J56">
            <v>205.72308099</v>
          </cell>
          <cell r="K56">
            <v>120</v>
          </cell>
          <cell r="L56">
            <v>452.66666666666669</v>
          </cell>
        </row>
        <row r="57">
          <cell r="A57" t="str">
            <v>Hertfordshire</v>
          </cell>
          <cell r="B57" t="str">
            <v xml:space="preserve">EAST OF ENGLAND </v>
          </cell>
          <cell r="C57">
            <v>919</v>
          </cell>
          <cell r="D57">
            <v>54000000</v>
          </cell>
          <cell r="E57">
            <v>1.418038779762741</v>
          </cell>
          <cell r="F57">
            <v>1.3656585315956982</v>
          </cell>
          <cell r="G57">
            <v>1.2528723987335122</v>
          </cell>
          <cell r="H57">
            <v>19755.167641666645</v>
          </cell>
          <cell r="I57">
            <v>1738.454752466665</v>
          </cell>
          <cell r="J57">
            <v>3180.5819903083298</v>
          </cell>
          <cell r="K57">
            <v>860</v>
          </cell>
          <cell r="L57">
            <v>3490.666666666667</v>
          </cell>
        </row>
        <row r="58">
          <cell r="A58" t="str">
            <v>Hillingdon</v>
          </cell>
          <cell r="B58" t="str">
            <v xml:space="preserve">OUTER LONDON </v>
          </cell>
          <cell r="C58">
            <v>312</v>
          </cell>
          <cell r="D58">
            <v>18091000</v>
          </cell>
          <cell r="E58">
            <v>1.4518480797512621</v>
          </cell>
          <cell r="F58">
            <v>1.4401752402749981</v>
          </cell>
          <cell r="G58">
            <v>1.2883463569658551</v>
          </cell>
          <cell r="H58">
            <v>5864.2</v>
          </cell>
          <cell r="I58">
            <v>867.90160000000014</v>
          </cell>
          <cell r="J58">
            <v>2779.6307999999999</v>
          </cell>
          <cell r="K58">
            <v>340</v>
          </cell>
          <cell r="L58">
            <v>962.73333333333346</v>
          </cell>
        </row>
        <row r="59">
          <cell r="A59" t="str">
            <v>Hounslow</v>
          </cell>
          <cell r="B59" t="str">
            <v xml:space="preserve">OUTER LONDON </v>
          </cell>
          <cell r="C59">
            <v>313</v>
          </cell>
          <cell r="D59">
            <v>11022000</v>
          </cell>
          <cell r="E59">
            <v>1.4580642714511414</v>
          </cell>
          <cell r="F59">
            <v>1.4407999546285972</v>
          </cell>
          <cell r="G59">
            <v>1.333810639273266</v>
          </cell>
          <cell r="H59">
            <v>4777.1120099999998</v>
          </cell>
          <cell r="I59">
            <v>707.01257748</v>
          </cell>
          <cell r="J59">
            <v>3009.5805662999996</v>
          </cell>
          <cell r="K59">
            <v>210</v>
          </cell>
          <cell r="L59">
            <v>620.66666666666674</v>
          </cell>
        </row>
        <row r="60">
          <cell r="A60" t="str">
            <v>Isle of Wight</v>
          </cell>
          <cell r="B60" t="str">
            <v xml:space="preserve">SOUTH EAST </v>
          </cell>
          <cell r="C60">
            <v>921</v>
          </cell>
          <cell r="D60">
            <v>3816000</v>
          </cell>
          <cell r="E60">
            <v>1.0504497047583998</v>
          </cell>
          <cell r="F60">
            <v>1.1044715503095495</v>
          </cell>
          <cell r="G60">
            <v>1.1000667971597697</v>
          </cell>
          <cell r="H60">
            <v>1783.3324166666669</v>
          </cell>
          <cell r="I60">
            <v>262.14986525</v>
          </cell>
          <cell r="J60">
            <v>60.633302166666674</v>
          </cell>
          <cell r="K60">
            <v>100</v>
          </cell>
          <cell r="L60">
            <v>274.39999999999998</v>
          </cell>
        </row>
        <row r="61">
          <cell r="A61" t="str">
            <v>Islington</v>
          </cell>
          <cell r="B61" t="str">
            <v xml:space="preserve">INNER LONDON </v>
          </cell>
          <cell r="C61">
            <v>206</v>
          </cell>
          <cell r="D61">
            <v>15573000</v>
          </cell>
          <cell r="E61">
            <v>1.4804371561142136</v>
          </cell>
          <cell r="F61">
            <v>1.6397580227666919</v>
          </cell>
          <cell r="G61">
            <v>1.4647487262070893</v>
          </cell>
          <cell r="H61">
            <v>3149.4</v>
          </cell>
          <cell r="I61">
            <v>929.07299999999987</v>
          </cell>
          <cell r="J61">
            <v>1376.2878000000001</v>
          </cell>
          <cell r="K61">
            <v>180</v>
          </cell>
          <cell r="L61">
            <v>333.66666666666669</v>
          </cell>
        </row>
        <row r="62">
          <cell r="A62" t="str">
            <v>Kensington and Chelsea</v>
          </cell>
          <cell r="B62" t="str">
            <v xml:space="preserve">INNER LONDON </v>
          </cell>
          <cell r="C62">
            <v>207</v>
          </cell>
          <cell r="D62">
            <v>8600000</v>
          </cell>
          <cell r="E62">
            <v>1.8774982283856265</v>
          </cell>
          <cell r="F62">
            <v>1.7226123471185146</v>
          </cell>
          <cell r="G62">
            <v>1.5630582287186707</v>
          </cell>
          <cell r="H62">
            <v>1902.3666666666668</v>
          </cell>
          <cell r="I62">
            <v>445.15380000000005</v>
          </cell>
          <cell r="J62">
            <v>1027.2780000000002</v>
          </cell>
          <cell r="K62">
            <v>60</v>
          </cell>
          <cell r="L62">
            <v>266</v>
          </cell>
        </row>
        <row r="63">
          <cell r="A63" t="str">
            <v>Kent</v>
          </cell>
          <cell r="B63" t="str">
            <v xml:space="preserve">SOUTH EAST </v>
          </cell>
          <cell r="C63">
            <v>886</v>
          </cell>
          <cell r="D63">
            <v>58624000</v>
          </cell>
          <cell r="E63">
            <v>1.1594091503125898</v>
          </cell>
          <cell r="F63">
            <v>1.224059247789185</v>
          </cell>
          <cell r="G63">
            <v>1.2154899560617054</v>
          </cell>
          <cell r="H63">
            <v>23569.910428333329</v>
          </cell>
          <cell r="I63">
            <v>2922.6688931133331</v>
          </cell>
          <cell r="J63">
            <v>2639.8299679733327</v>
          </cell>
          <cell r="K63">
            <v>1340</v>
          </cell>
          <cell r="L63">
            <v>4084.2666666666673</v>
          </cell>
        </row>
        <row r="64">
          <cell r="A64" t="str">
            <v>Kingston upon Hull City of</v>
          </cell>
          <cell r="B64" t="str">
            <v xml:space="preserve">YORKSHIRE AND THE HUMBER </v>
          </cell>
          <cell r="C64">
            <v>810</v>
          </cell>
          <cell r="D64">
            <v>11032000</v>
          </cell>
          <cell r="E64">
            <v>1.0345277271324789</v>
          </cell>
          <cell r="F64">
            <v>1.033948719633923</v>
          </cell>
          <cell r="G64">
            <v>1</v>
          </cell>
          <cell r="H64">
            <v>4747.533333333331</v>
          </cell>
          <cell r="I64">
            <v>1144.1555333333329</v>
          </cell>
          <cell r="J64">
            <v>726.37259999999958</v>
          </cell>
          <cell r="K64">
            <v>270</v>
          </cell>
          <cell r="L64">
            <v>563.26666666666677</v>
          </cell>
        </row>
        <row r="65">
          <cell r="A65" t="str">
            <v>Kingston upon Thames</v>
          </cell>
          <cell r="B65" t="str">
            <v xml:space="preserve">OUTER LONDON </v>
          </cell>
          <cell r="C65">
            <v>314</v>
          </cell>
          <cell r="D65">
            <v>7066200</v>
          </cell>
          <cell r="E65">
            <v>1.4979683314899745</v>
          </cell>
          <cell r="F65">
            <v>1.5519404585231411</v>
          </cell>
          <cell r="G65">
            <v>1.4066556892997677</v>
          </cell>
          <cell r="H65">
            <v>2851.6333333333337</v>
          </cell>
          <cell r="I65">
            <v>265.20190000000008</v>
          </cell>
          <cell r="J65">
            <v>1018.0331000000001</v>
          </cell>
          <cell r="K65">
            <v>110</v>
          </cell>
          <cell r="L65">
            <v>548.79999999999995</v>
          </cell>
        </row>
        <row r="66">
          <cell r="A66" t="str">
            <v>Kirklees</v>
          </cell>
          <cell r="B66" t="str">
            <v xml:space="preserve">YORKSHIRE AND THE HUMBER </v>
          </cell>
          <cell r="C66">
            <v>382</v>
          </cell>
          <cell r="D66">
            <v>18537000</v>
          </cell>
          <cell r="E66">
            <v>1.0435582355316</v>
          </cell>
          <cell r="F66">
            <v>1.067979607050153</v>
          </cell>
          <cell r="G66">
            <v>1.03810717425039</v>
          </cell>
          <cell r="H66">
            <v>7272.1271733333324</v>
          </cell>
          <cell r="I66">
            <v>1461.6975618399997</v>
          </cell>
          <cell r="J66">
            <v>1999.8349726666663</v>
          </cell>
          <cell r="K66">
            <v>340</v>
          </cell>
          <cell r="L66">
            <v>1281.4666666666669</v>
          </cell>
        </row>
        <row r="67">
          <cell r="A67" t="str">
            <v>Knowsley</v>
          </cell>
          <cell r="B67" t="str">
            <v xml:space="preserve">NORTH WEST </v>
          </cell>
          <cell r="C67">
            <v>340</v>
          </cell>
          <cell r="D67">
            <v>6433006.25</v>
          </cell>
          <cell r="E67">
            <v>1.1148549133265588</v>
          </cell>
          <cell r="F67">
            <v>1.1354596461239865</v>
          </cell>
          <cell r="G67">
            <v>1.049533016144049</v>
          </cell>
          <cell r="H67">
            <v>2594.7999999999997</v>
          </cell>
          <cell r="I67">
            <v>788.8191999999998</v>
          </cell>
          <cell r="J67">
            <v>80.438799999999986</v>
          </cell>
          <cell r="K67">
            <v>190</v>
          </cell>
          <cell r="L67">
            <v>455.00000000000006</v>
          </cell>
        </row>
        <row r="68">
          <cell r="A68" t="str">
            <v>Lambeth</v>
          </cell>
          <cell r="B68" t="str">
            <v xml:space="preserve">INNER LONDON </v>
          </cell>
          <cell r="C68">
            <v>208</v>
          </cell>
          <cell r="D68">
            <v>22419136.060000002</v>
          </cell>
          <cell r="E68">
            <v>1.4886425970576702</v>
          </cell>
          <cell r="F68">
            <v>1.5722805281525014</v>
          </cell>
          <cell r="G68">
            <v>1.4685824191666847</v>
          </cell>
          <cell r="H68">
            <v>4834.5333333333356</v>
          </cell>
          <cell r="I68">
            <v>1223.1369333333339</v>
          </cell>
          <cell r="J68">
            <v>2489.7846666666678</v>
          </cell>
          <cell r="K68">
            <v>180</v>
          </cell>
          <cell r="L68">
            <v>863.33333333333337</v>
          </cell>
        </row>
        <row r="69">
          <cell r="A69" t="str">
            <v>Lancashire</v>
          </cell>
          <cell r="B69" t="str">
            <v xml:space="preserve">NORTH WEST </v>
          </cell>
          <cell r="C69">
            <v>888</v>
          </cell>
          <cell r="D69">
            <v>46502000</v>
          </cell>
          <cell r="E69">
            <v>1.0907262011334933</v>
          </cell>
          <cell r="F69">
            <v>1.0626805715691756</v>
          </cell>
          <cell r="G69">
            <v>1.0288835629322874</v>
          </cell>
          <cell r="H69">
            <v>18151.606983333331</v>
          </cell>
          <cell r="I69">
            <v>2595.6797986166666</v>
          </cell>
          <cell r="J69">
            <v>2268.9508729166664</v>
          </cell>
          <cell r="K69">
            <v>1030</v>
          </cell>
          <cell r="L69">
            <v>3217.666666666667</v>
          </cell>
        </row>
        <row r="70">
          <cell r="A70" t="str">
            <v>Leeds</v>
          </cell>
          <cell r="B70" t="str">
            <v xml:space="preserve">YORKSHIRE AND THE HUMBER </v>
          </cell>
          <cell r="C70">
            <v>383</v>
          </cell>
          <cell r="D70">
            <v>30768970.5</v>
          </cell>
          <cell r="E70">
            <v>1.2009649937719906</v>
          </cell>
          <cell r="F70">
            <v>1.2266754718123694</v>
          </cell>
          <cell r="G70">
            <v>1.1067050591154772</v>
          </cell>
          <cell r="H70">
            <v>13459.427936666672</v>
          </cell>
          <cell r="I70">
            <v>2395.7781727266679</v>
          </cell>
          <cell r="J70">
            <v>2718.8044432066677</v>
          </cell>
          <cell r="K70">
            <v>720</v>
          </cell>
          <cell r="L70">
            <v>2060.8000000000002</v>
          </cell>
        </row>
        <row r="71">
          <cell r="A71" t="str">
            <v>Leicester</v>
          </cell>
          <cell r="B71" t="str">
            <v xml:space="preserve">EAST MIDLANDS </v>
          </cell>
          <cell r="C71">
            <v>856</v>
          </cell>
          <cell r="D71">
            <v>13500000</v>
          </cell>
          <cell r="E71">
            <v>1.1132670555515514</v>
          </cell>
          <cell r="F71">
            <v>1.0961117569596961</v>
          </cell>
          <cell r="G71">
            <v>1.0410943832838935</v>
          </cell>
          <cell r="H71">
            <v>6518.3122716666712</v>
          </cell>
          <cell r="I71">
            <v>1186.3328334433343</v>
          </cell>
          <cell r="J71">
            <v>3376.4857567233357</v>
          </cell>
          <cell r="K71">
            <v>300</v>
          </cell>
          <cell r="L71">
            <v>703.26666666666665</v>
          </cell>
        </row>
        <row r="72">
          <cell r="A72" t="str">
            <v>Leicestershire</v>
          </cell>
          <cell r="B72" t="str">
            <v xml:space="preserve">EAST MIDLANDS </v>
          </cell>
          <cell r="C72">
            <v>855</v>
          </cell>
          <cell r="D72">
            <v>20321350.381479315</v>
          </cell>
          <cell r="E72">
            <v>1.0786905774810742</v>
          </cell>
          <cell r="F72">
            <v>1.0702381792002535</v>
          </cell>
          <cell r="G72">
            <v>1.0370555079078088</v>
          </cell>
          <cell r="H72">
            <v>9415.2333333333336</v>
          </cell>
          <cell r="I72">
            <v>762.63390000000004</v>
          </cell>
          <cell r="J72">
            <v>753.21866666666676</v>
          </cell>
          <cell r="K72">
            <v>470</v>
          </cell>
          <cell r="L72">
            <v>1863.8666666666668</v>
          </cell>
        </row>
        <row r="73">
          <cell r="A73" t="str">
            <v>Lewisham</v>
          </cell>
          <cell r="B73" t="str">
            <v xml:space="preserve">INNER LONDON </v>
          </cell>
          <cell r="C73">
            <v>209</v>
          </cell>
          <cell r="D73">
            <v>17484000</v>
          </cell>
          <cell r="E73">
            <v>1.3867182613035955</v>
          </cell>
          <cell r="F73">
            <v>1.5432615135128087</v>
          </cell>
          <cell r="G73">
            <v>1.517302330182364</v>
          </cell>
          <cell r="H73">
            <v>5241.7666666666664</v>
          </cell>
          <cell r="I73">
            <v>954.00153333333321</v>
          </cell>
          <cell r="J73">
            <v>1750.7500666666667</v>
          </cell>
          <cell r="K73">
            <v>300</v>
          </cell>
          <cell r="L73">
            <v>874.06666666666672</v>
          </cell>
        </row>
        <row r="74">
          <cell r="A74" t="str">
            <v>Lincolnshire</v>
          </cell>
          <cell r="B74" t="str">
            <v xml:space="preserve">EAST MIDLANDS </v>
          </cell>
          <cell r="C74">
            <v>925</v>
          </cell>
          <cell r="D74">
            <v>22538000</v>
          </cell>
          <cell r="E74">
            <v>1.0708952244238035</v>
          </cell>
          <cell r="F74">
            <v>1.0654678779822047</v>
          </cell>
          <cell r="G74">
            <v>1.0454395120400719</v>
          </cell>
          <cell r="H74">
            <v>10224.491666666665</v>
          </cell>
          <cell r="I74">
            <v>1400.7553583333331</v>
          </cell>
          <cell r="J74">
            <v>1042.8981499999998</v>
          </cell>
          <cell r="K74">
            <v>580</v>
          </cell>
          <cell r="L74">
            <v>1869.4666666666669</v>
          </cell>
        </row>
        <row r="75">
          <cell r="A75" t="str">
            <v>Liverpool</v>
          </cell>
          <cell r="B75" t="str">
            <v xml:space="preserve">NORTH WEST </v>
          </cell>
          <cell r="C75">
            <v>341</v>
          </cell>
          <cell r="D75">
            <v>21251000</v>
          </cell>
          <cell r="E75">
            <v>1.0851657406342874</v>
          </cell>
          <cell r="F75">
            <v>1.1150517602609278</v>
          </cell>
          <cell r="G75">
            <v>1.0475571562946639</v>
          </cell>
          <cell r="H75">
            <v>7472.2666666666692</v>
          </cell>
          <cell r="I75">
            <v>2002.5674666666678</v>
          </cell>
          <cell r="J75">
            <v>1165.6736000000005</v>
          </cell>
          <cell r="K75">
            <v>530</v>
          </cell>
          <cell r="L75">
            <v>1142.8666666666668</v>
          </cell>
        </row>
        <row r="76">
          <cell r="A76" t="str">
            <v>Luton</v>
          </cell>
          <cell r="B76" t="str">
            <v xml:space="preserve">EAST OF ENGLAND </v>
          </cell>
          <cell r="C76">
            <v>821</v>
          </cell>
          <cell r="D76">
            <v>11578708</v>
          </cell>
          <cell r="E76">
            <v>1.1844706295896006</v>
          </cell>
          <cell r="F76">
            <v>1.1616693442465991</v>
          </cell>
          <cell r="G76">
            <v>1.1111287448608071</v>
          </cell>
          <cell r="H76">
            <v>4426.6333333333332</v>
          </cell>
          <cell r="I76">
            <v>694.98143333333337</v>
          </cell>
          <cell r="J76">
            <v>2372.6754666666666</v>
          </cell>
          <cell r="K76">
            <v>240</v>
          </cell>
          <cell r="L76">
            <v>588.4666666666667</v>
          </cell>
        </row>
        <row r="77">
          <cell r="A77" t="str">
            <v>Manchester</v>
          </cell>
          <cell r="B77" t="str">
            <v xml:space="preserve">NORTH WEST </v>
          </cell>
          <cell r="C77">
            <v>352</v>
          </cell>
          <cell r="D77">
            <v>22206000</v>
          </cell>
          <cell r="E77">
            <v>1.1401105046064368</v>
          </cell>
          <cell r="F77">
            <v>1.1599879905973658</v>
          </cell>
          <cell r="G77">
            <v>1.052406156934659</v>
          </cell>
          <cell r="H77">
            <v>9452.3333333333412</v>
          </cell>
          <cell r="I77">
            <v>2608.8440000000023</v>
          </cell>
          <cell r="J77">
            <v>3866.004333333336</v>
          </cell>
          <cell r="K77">
            <v>580</v>
          </cell>
          <cell r="L77">
            <v>1137.7333333333333</v>
          </cell>
        </row>
        <row r="78">
          <cell r="A78" t="str">
            <v>Medway</v>
          </cell>
          <cell r="B78" t="str">
            <v xml:space="preserve">SOUTH EAST </v>
          </cell>
          <cell r="C78">
            <v>887</v>
          </cell>
          <cell r="D78">
            <v>12238413</v>
          </cell>
          <cell r="E78">
            <v>1.1492732682238238</v>
          </cell>
          <cell r="F78">
            <v>1.230826355220237</v>
          </cell>
          <cell r="G78">
            <v>1.1759471104310211</v>
          </cell>
          <cell r="H78">
            <v>4704.8999999999996</v>
          </cell>
          <cell r="I78">
            <v>653.98109999999997</v>
          </cell>
          <cell r="J78">
            <v>630.45659999999998</v>
          </cell>
          <cell r="K78">
            <v>290</v>
          </cell>
          <cell r="L78">
            <v>810.6</v>
          </cell>
        </row>
        <row r="79">
          <cell r="A79" t="str">
            <v>Merton</v>
          </cell>
          <cell r="B79" t="str">
            <v xml:space="preserve">OUTER LONDON </v>
          </cell>
          <cell r="C79">
            <v>315</v>
          </cell>
          <cell r="D79">
            <v>9446670</v>
          </cell>
          <cell r="E79">
            <v>1.412953062166066</v>
          </cell>
          <cell r="F79">
            <v>1.4386085622282878</v>
          </cell>
          <cell r="G79">
            <v>1.3544496642673802</v>
          </cell>
          <cell r="H79">
            <v>3931.8333333333348</v>
          </cell>
          <cell r="I79">
            <v>562.25216666666699</v>
          </cell>
          <cell r="J79">
            <v>1863.6890000000005</v>
          </cell>
          <cell r="K79">
            <v>140</v>
          </cell>
          <cell r="L79">
            <v>608.06666666666672</v>
          </cell>
        </row>
        <row r="80">
          <cell r="A80" t="str">
            <v>Middlesbrough</v>
          </cell>
          <cell r="B80" t="str">
            <v xml:space="preserve">NORTH EAST </v>
          </cell>
          <cell r="C80">
            <v>806</v>
          </cell>
          <cell r="D80">
            <v>5185000</v>
          </cell>
          <cell r="E80">
            <v>1.0826858086647186</v>
          </cell>
          <cell r="F80">
            <v>1.0806902944051853</v>
          </cell>
          <cell r="G80">
            <v>1.0321212572397229</v>
          </cell>
          <cell r="H80">
            <v>2696.2000000000016</v>
          </cell>
          <cell r="I80">
            <v>862.78400000000056</v>
          </cell>
          <cell r="J80">
            <v>444.87300000000027</v>
          </cell>
          <cell r="K80">
            <v>190</v>
          </cell>
          <cell r="L80">
            <v>325.73333333333335</v>
          </cell>
        </row>
        <row r="81">
          <cell r="A81" t="str">
            <v>Milton Keynes</v>
          </cell>
          <cell r="B81" t="str">
            <v xml:space="preserve">SOUTH EAST </v>
          </cell>
          <cell r="C81">
            <v>826</v>
          </cell>
          <cell r="D81">
            <v>11619251.873388523</v>
          </cell>
          <cell r="E81">
            <v>1.3484105131437534</v>
          </cell>
          <cell r="F81">
            <v>1.2636182930852573</v>
          </cell>
          <cell r="G81">
            <v>1.1756670697680212</v>
          </cell>
          <cell r="H81">
            <v>4998.440333333333</v>
          </cell>
          <cell r="I81">
            <v>579.81907866666666</v>
          </cell>
          <cell r="J81">
            <v>1369.5726513333332</v>
          </cell>
          <cell r="K81">
            <v>250</v>
          </cell>
          <cell r="L81">
            <v>807.33333333333337</v>
          </cell>
        </row>
        <row r="82">
          <cell r="A82" t="str">
            <v>Newcastle upon Tyne</v>
          </cell>
          <cell r="B82" t="str">
            <v xml:space="preserve">NORTH EAST </v>
          </cell>
          <cell r="C82">
            <v>391</v>
          </cell>
          <cell r="D82">
            <v>11250000</v>
          </cell>
          <cell r="E82">
            <v>1.1724712350284705</v>
          </cell>
          <cell r="F82">
            <v>1.1202944390131693</v>
          </cell>
          <cell r="G82">
            <v>1.0167972936507179</v>
          </cell>
          <cell r="H82">
            <v>4388.3613716666705</v>
          </cell>
          <cell r="I82">
            <v>1110.2554270316678</v>
          </cell>
          <cell r="J82">
            <v>1110.2554270316678</v>
          </cell>
          <cell r="K82">
            <v>310</v>
          </cell>
          <cell r="L82">
            <v>712.13333333333333</v>
          </cell>
        </row>
        <row r="83">
          <cell r="A83" t="str">
            <v>Newham</v>
          </cell>
          <cell r="B83" t="str">
            <v xml:space="preserve">INNER LONDON </v>
          </cell>
          <cell r="C83">
            <v>316</v>
          </cell>
          <cell r="D83">
            <v>18157000</v>
          </cell>
          <cell r="E83">
            <v>1.3429348192415231</v>
          </cell>
          <cell r="F83">
            <v>1.3174600623063222</v>
          </cell>
          <cell r="G83">
            <v>1.2158320530188182</v>
          </cell>
          <cell r="H83">
            <v>6450.8315733333338</v>
          </cell>
          <cell r="I83">
            <v>1148.2480200533334</v>
          </cell>
          <cell r="J83">
            <v>4786.5170274133343</v>
          </cell>
          <cell r="K83">
            <v>270</v>
          </cell>
          <cell r="L83">
            <v>555.33333333333337</v>
          </cell>
        </row>
        <row r="84">
          <cell r="A84" t="str">
            <v>Norfolk</v>
          </cell>
          <cell r="B84" t="str">
            <v xml:space="preserve">EAST OF ENGLAND </v>
          </cell>
          <cell r="C84">
            <v>926</v>
          </cell>
          <cell r="D84">
            <v>26687000</v>
          </cell>
          <cell r="E84">
            <v>1.0740927648955239</v>
          </cell>
          <cell r="F84">
            <v>1.0612106681058318</v>
          </cell>
          <cell r="G84">
            <v>1.0699518856349595</v>
          </cell>
          <cell r="H84">
            <v>12074.141966666662</v>
          </cell>
          <cell r="I84">
            <v>1666.2315913999996</v>
          </cell>
          <cell r="J84">
            <v>1207.4141966666662</v>
          </cell>
          <cell r="K84">
            <v>670</v>
          </cell>
          <cell r="L84">
            <v>1940.4</v>
          </cell>
        </row>
        <row r="85">
          <cell r="A85" t="str">
            <v>North East Lincolnshire</v>
          </cell>
          <cell r="B85" t="str">
            <v xml:space="preserve">YORKSHIRE AND THE HUMBER </v>
          </cell>
          <cell r="C85">
            <v>812</v>
          </cell>
          <cell r="D85">
            <v>5525000</v>
          </cell>
          <cell r="E85">
            <v>1.0837751161725244</v>
          </cell>
          <cell r="F85">
            <v>1.0628615791592386</v>
          </cell>
          <cell r="G85">
            <v>1.0094542510748954</v>
          </cell>
          <cell r="H85">
            <v>2646.666666666667</v>
          </cell>
          <cell r="I85">
            <v>471.10666666666674</v>
          </cell>
          <cell r="J85">
            <v>129.6866666666667</v>
          </cell>
          <cell r="K85">
            <v>160</v>
          </cell>
          <cell r="L85">
            <v>377.53333333333336</v>
          </cell>
        </row>
        <row r="86">
          <cell r="A86" t="str">
            <v>North Lincolnshire</v>
          </cell>
          <cell r="B86" t="str">
            <v xml:space="preserve">YORKSHIRE AND THE HUMBER </v>
          </cell>
          <cell r="C86">
            <v>813</v>
          </cell>
          <cell r="D86">
            <v>6004000</v>
          </cell>
          <cell r="E86">
            <v>1.0378812273530515</v>
          </cell>
          <cell r="F86">
            <v>1.0227402630848588</v>
          </cell>
          <cell r="G86">
            <v>1.0134693071776362</v>
          </cell>
          <cell r="H86">
            <v>2486.4000000000005</v>
          </cell>
          <cell r="I86">
            <v>367.98720000000009</v>
          </cell>
          <cell r="J86">
            <v>261.072</v>
          </cell>
          <cell r="K86">
            <v>150</v>
          </cell>
          <cell r="L86">
            <v>455.93333333333339</v>
          </cell>
        </row>
        <row r="87">
          <cell r="A87" t="str">
            <v>North Somerset</v>
          </cell>
          <cell r="B87" t="str">
            <v xml:space="preserve">SOUTH WEST </v>
          </cell>
          <cell r="C87">
            <v>802</v>
          </cell>
          <cell r="D87">
            <v>6743148.6399999997</v>
          </cell>
          <cell r="E87">
            <v>1.0873305525195724</v>
          </cell>
          <cell r="F87">
            <v>1.1117751977676975</v>
          </cell>
          <cell r="G87">
            <v>1.1148703938598437</v>
          </cell>
          <cell r="H87">
            <v>3043.7595266666672</v>
          </cell>
          <cell r="I87">
            <v>289.15715503333337</v>
          </cell>
          <cell r="J87">
            <v>161.31925491333334</v>
          </cell>
          <cell r="K87">
            <v>160</v>
          </cell>
          <cell r="L87">
            <v>648.66666666666674</v>
          </cell>
        </row>
        <row r="88">
          <cell r="A88" t="str">
            <v>North Tyneside</v>
          </cell>
          <cell r="B88" t="str">
            <v xml:space="preserve">NORTH EAST </v>
          </cell>
          <cell r="C88">
            <v>392</v>
          </cell>
          <cell r="D88">
            <v>6637000</v>
          </cell>
          <cell r="E88">
            <v>1.1631747675062027</v>
          </cell>
          <cell r="F88">
            <v>1.1431882224394734</v>
          </cell>
          <cell r="G88">
            <v>1.0208089164507315</v>
          </cell>
          <cell r="H88">
            <v>3043.650876666668</v>
          </cell>
          <cell r="I88">
            <v>474.80953676000024</v>
          </cell>
          <cell r="J88">
            <v>140.00794032666673</v>
          </cell>
          <cell r="K88">
            <v>190</v>
          </cell>
          <cell r="L88">
            <v>678.53333333333342</v>
          </cell>
        </row>
        <row r="89">
          <cell r="A89" t="str">
            <v>North Yorkshire</v>
          </cell>
          <cell r="B89" t="str">
            <v xml:space="preserve">YORKSHIRE AND THE HUMBER </v>
          </cell>
          <cell r="C89">
            <v>815</v>
          </cell>
          <cell r="D89">
            <v>20426000</v>
          </cell>
          <cell r="E89">
            <v>1.0609937761192123</v>
          </cell>
          <cell r="F89">
            <v>1.066128274853561</v>
          </cell>
          <cell r="G89">
            <v>1.0708322235244334</v>
          </cell>
          <cell r="H89">
            <v>8315.4333333333379</v>
          </cell>
          <cell r="I89">
            <v>648.60380000000032</v>
          </cell>
          <cell r="J89">
            <v>349.24820000000017</v>
          </cell>
          <cell r="K89">
            <v>390</v>
          </cell>
          <cell r="L89">
            <v>1681.4</v>
          </cell>
        </row>
        <row r="90">
          <cell r="A90" t="str">
            <v>Northamptonshire</v>
          </cell>
          <cell r="B90" t="str">
            <v xml:space="preserve">EAST MIDLANDS </v>
          </cell>
          <cell r="C90">
            <v>928</v>
          </cell>
          <cell r="D90">
            <v>30103422.087373868</v>
          </cell>
          <cell r="E90">
            <v>1.1222983232349408</v>
          </cell>
          <cell r="F90">
            <v>1.1273828508938737</v>
          </cell>
          <cell r="G90">
            <v>1.0914173784587831</v>
          </cell>
          <cell r="H90">
            <v>11899.072369999996</v>
          </cell>
          <cell r="I90">
            <v>1487.3840462499995</v>
          </cell>
          <cell r="J90">
            <v>1784.8608554999996</v>
          </cell>
          <cell r="K90">
            <v>610</v>
          </cell>
          <cell r="L90">
            <v>2454.2000000000003</v>
          </cell>
        </row>
        <row r="91">
          <cell r="A91" t="str">
            <v>Northumberland</v>
          </cell>
          <cell r="B91" t="str">
            <v xml:space="preserve">NORTH EAST </v>
          </cell>
          <cell r="C91">
            <v>929</v>
          </cell>
          <cell r="D91">
            <v>9021000</v>
          </cell>
          <cell r="E91">
            <v>1.06772837346566</v>
          </cell>
          <cell r="F91">
            <v>1.0404209719759701</v>
          </cell>
          <cell r="G91">
            <v>1.0240277307570784</v>
          </cell>
          <cell r="H91">
            <v>4441.4867183333317</v>
          </cell>
          <cell r="I91">
            <v>626.24962728499975</v>
          </cell>
          <cell r="J91">
            <v>84.388247648333305</v>
          </cell>
          <cell r="K91">
            <v>260</v>
          </cell>
          <cell r="L91">
            <v>763</v>
          </cell>
        </row>
        <row r="92">
          <cell r="A92" t="str">
            <v>Nottingham</v>
          </cell>
          <cell r="B92" t="str">
            <v xml:space="preserve">EAST MIDLANDS </v>
          </cell>
          <cell r="C92">
            <v>892</v>
          </cell>
          <cell r="D92">
            <v>13709356.359999999</v>
          </cell>
          <cell r="E92">
            <v>1.1649630681413765</v>
          </cell>
          <cell r="F92">
            <v>1.158335923992428</v>
          </cell>
          <cell r="G92">
            <v>1.0523978410137391</v>
          </cell>
          <cell r="H92">
            <v>5308.2000000000007</v>
          </cell>
          <cell r="I92">
            <v>1401.3648000000001</v>
          </cell>
          <cell r="J92">
            <v>1613.6928</v>
          </cell>
          <cell r="K92">
            <v>340</v>
          </cell>
          <cell r="L92">
            <v>777.4666666666667</v>
          </cell>
        </row>
        <row r="93">
          <cell r="A93" t="str">
            <v>Nottinghamshire</v>
          </cell>
          <cell r="B93" t="str">
            <v xml:space="preserve">EAST MIDLANDS </v>
          </cell>
          <cell r="C93">
            <v>891</v>
          </cell>
          <cell r="D93">
            <v>27225000</v>
          </cell>
          <cell r="E93">
            <v>1.1084259718890115</v>
          </cell>
          <cell r="F93">
            <v>1.0993659395293158</v>
          </cell>
          <cell r="G93">
            <v>1.0509238814029374</v>
          </cell>
          <cell r="H93">
            <v>12765.999999999995</v>
          </cell>
          <cell r="I93">
            <v>1582.9839999999995</v>
          </cell>
          <cell r="J93">
            <v>842.5559999999997</v>
          </cell>
          <cell r="K93">
            <v>720</v>
          </cell>
          <cell r="L93">
            <v>2285.2666666666669</v>
          </cell>
        </row>
        <row r="94">
          <cell r="A94" t="str">
            <v>Oldham</v>
          </cell>
          <cell r="B94" t="str">
            <v xml:space="preserve">NORTH WEST </v>
          </cell>
          <cell r="C94">
            <v>353</v>
          </cell>
          <cell r="D94">
            <v>10671989</v>
          </cell>
          <cell r="E94">
            <v>1.0653594208357973</v>
          </cell>
          <cell r="F94">
            <v>1.099453585607914</v>
          </cell>
          <cell r="G94">
            <v>1.0417237171192144</v>
          </cell>
          <cell r="H94">
            <v>4241.633333333335</v>
          </cell>
          <cell r="I94">
            <v>776.2189000000003</v>
          </cell>
          <cell r="J94">
            <v>1531.2296333333338</v>
          </cell>
          <cell r="K94">
            <v>350</v>
          </cell>
          <cell r="L94">
            <v>539.4666666666667</v>
          </cell>
        </row>
        <row r="95">
          <cell r="A95" t="str">
            <v>Oxfordshire</v>
          </cell>
          <cell r="B95" t="str">
            <v xml:space="preserve">SOUTH EAST </v>
          </cell>
          <cell r="C95">
            <v>931</v>
          </cell>
          <cell r="D95">
            <v>28273000</v>
          </cell>
          <cell r="E95">
            <v>1.1575931665034149</v>
          </cell>
          <cell r="F95">
            <v>1.166815876615898</v>
          </cell>
          <cell r="G95">
            <v>1.1627573657855024</v>
          </cell>
          <cell r="H95">
            <v>11619.499999999998</v>
          </cell>
          <cell r="I95">
            <v>1103.8525</v>
          </cell>
          <cell r="J95">
            <v>1580.252</v>
          </cell>
          <cell r="K95">
            <v>430</v>
          </cell>
          <cell r="L95">
            <v>2116.8000000000002</v>
          </cell>
        </row>
        <row r="96">
          <cell r="A96" t="str">
            <v>Peterborough</v>
          </cell>
          <cell r="B96" t="str">
            <v xml:space="preserve">EAST OF ENGLAND </v>
          </cell>
          <cell r="C96">
            <v>874</v>
          </cell>
          <cell r="D96">
            <v>10298000</v>
          </cell>
          <cell r="E96">
            <v>1.2129390130471032</v>
          </cell>
          <cell r="F96">
            <v>1.1428413411163383</v>
          </cell>
          <cell r="G96">
            <v>1.1251310280642428</v>
          </cell>
          <cell r="H96">
            <v>4032.9726966666667</v>
          </cell>
          <cell r="I96">
            <v>677.53941304000011</v>
          </cell>
          <cell r="J96">
            <v>1601.0901605766669</v>
          </cell>
          <cell r="K96">
            <v>280</v>
          </cell>
          <cell r="L96">
            <v>620.66666666666674</v>
          </cell>
        </row>
        <row r="97">
          <cell r="A97" t="str">
            <v>Plymouth</v>
          </cell>
          <cell r="B97" t="str">
            <v xml:space="preserve">SOUTH WEST </v>
          </cell>
          <cell r="C97">
            <v>879</v>
          </cell>
          <cell r="D97">
            <v>10352000</v>
          </cell>
          <cell r="E97">
            <v>1.1396852921622729</v>
          </cell>
          <cell r="F97">
            <v>1.1377938127649372</v>
          </cell>
          <cell r="G97">
            <v>1.0946177912869861</v>
          </cell>
          <cell r="H97">
            <v>4114.0333333333328</v>
          </cell>
          <cell r="I97">
            <v>777.55229999999972</v>
          </cell>
          <cell r="J97">
            <v>300.32443333333327</v>
          </cell>
          <cell r="K97">
            <v>320</v>
          </cell>
          <cell r="L97">
            <v>616.4666666666667</v>
          </cell>
        </row>
        <row r="98">
          <cell r="A98" t="str">
            <v>Poole</v>
          </cell>
          <cell r="B98" t="str">
            <v xml:space="preserve">SOUTH WEST </v>
          </cell>
          <cell r="C98">
            <v>836</v>
          </cell>
          <cell r="D98">
            <v>4579000</v>
          </cell>
          <cell r="E98">
            <v>1.0946557114591673</v>
          </cell>
          <cell r="F98">
            <v>1.1418277564634458</v>
          </cell>
          <cell r="G98">
            <v>1.077677550054519</v>
          </cell>
          <cell r="H98">
            <v>2007.1061200000001</v>
          </cell>
          <cell r="I98">
            <v>234.83141604000002</v>
          </cell>
          <cell r="J98">
            <v>186.66086916000003</v>
          </cell>
          <cell r="K98">
            <v>120</v>
          </cell>
          <cell r="L98">
            <v>380.8</v>
          </cell>
        </row>
        <row r="99">
          <cell r="A99" t="str">
            <v>Portsmouth</v>
          </cell>
          <cell r="B99" t="str">
            <v xml:space="preserve">SOUTH EAST </v>
          </cell>
          <cell r="C99">
            <v>851</v>
          </cell>
          <cell r="D99">
            <v>8578000</v>
          </cell>
          <cell r="E99">
            <v>1.1639953564236667</v>
          </cell>
          <cell r="F99">
            <v>1.215935438965916</v>
          </cell>
          <cell r="G99">
            <v>1.2039037315104981</v>
          </cell>
          <cell r="H99">
            <v>3428.166666666667</v>
          </cell>
          <cell r="I99">
            <v>654.77983333333339</v>
          </cell>
          <cell r="J99">
            <v>572.50383333333332</v>
          </cell>
          <cell r="K99">
            <v>220</v>
          </cell>
          <cell r="L99">
            <v>573.06666666666672</v>
          </cell>
        </row>
        <row r="100">
          <cell r="A100" t="str">
            <v>Reading</v>
          </cell>
          <cell r="B100" t="str">
            <v xml:space="preserve">SOUTH EAST </v>
          </cell>
          <cell r="C100">
            <v>870</v>
          </cell>
          <cell r="D100">
            <v>7627000</v>
          </cell>
          <cell r="E100">
            <v>1.2900941336257865</v>
          </cell>
          <cell r="F100">
            <v>1.5575579768974248</v>
          </cell>
          <cell r="G100">
            <v>1.4450006634836188</v>
          </cell>
          <cell r="H100">
            <v>3117.8666666666663</v>
          </cell>
          <cell r="I100">
            <v>477.03359999999998</v>
          </cell>
          <cell r="J100">
            <v>1078.7818666666667</v>
          </cell>
          <cell r="K100">
            <v>140</v>
          </cell>
          <cell r="L100">
            <v>471.33333333333337</v>
          </cell>
        </row>
        <row r="101">
          <cell r="A101" t="str">
            <v>Redbridge</v>
          </cell>
          <cell r="B101" t="str">
            <v xml:space="preserve">OUTER LONDON </v>
          </cell>
          <cell r="C101">
            <v>317</v>
          </cell>
          <cell r="D101">
            <v>16004999.999999998</v>
          </cell>
          <cell r="E101">
            <v>1.2895292536702401</v>
          </cell>
          <cell r="F101">
            <v>1.2739437636098596</v>
          </cell>
          <cell r="G101">
            <v>1.2468625249548877</v>
          </cell>
          <cell r="H101">
            <v>6228.3208966666662</v>
          </cell>
          <cell r="I101">
            <v>890.64988822333328</v>
          </cell>
          <cell r="J101">
            <v>4098.2351500066652</v>
          </cell>
          <cell r="K101">
            <v>190</v>
          </cell>
          <cell r="L101">
            <v>675.26666666666665</v>
          </cell>
        </row>
        <row r="102">
          <cell r="A102" t="str">
            <v>Redcar and Cleveland</v>
          </cell>
          <cell r="B102" t="str">
            <v xml:space="preserve">NORTH EAST </v>
          </cell>
          <cell r="C102">
            <v>807</v>
          </cell>
          <cell r="D102">
            <v>4755000</v>
          </cell>
          <cell r="E102">
            <v>1.0306487896552692</v>
          </cell>
          <cell r="F102">
            <v>1.0186168595910388</v>
          </cell>
          <cell r="G102">
            <v>1.017181586941482</v>
          </cell>
          <cell r="H102">
            <v>2203.7912249999999</v>
          </cell>
          <cell r="I102">
            <v>482.63027827499997</v>
          </cell>
          <cell r="J102">
            <v>26.445494700000001</v>
          </cell>
          <cell r="K102">
            <v>190</v>
          </cell>
          <cell r="L102">
            <v>329.93333333333339</v>
          </cell>
        </row>
        <row r="103">
          <cell r="A103" t="str">
            <v>Richmond upon Thames</v>
          </cell>
          <cell r="B103" t="str">
            <v xml:space="preserve">OUTER LONDON </v>
          </cell>
          <cell r="C103">
            <v>318</v>
          </cell>
          <cell r="D103">
            <v>8763000</v>
          </cell>
          <cell r="E103">
            <v>1.5079991831044901</v>
          </cell>
          <cell r="F103">
            <v>1.5186472875820316</v>
          </cell>
          <cell r="G103">
            <v>1.408632729583708</v>
          </cell>
          <cell r="H103">
            <v>3855.2333333333331</v>
          </cell>
          <cell r="I103">
            <v>285.28726666666671</v>
          </cell>
          <cell r="J103">
            <v>890.55889999999999</v>
          </cell>
          <cell r="K103">
            <v>110</v>
          </cell>
          <cell r="L103">
            <v>580.53333333333342</v>
          </cell>
        </row>
        <row r="104">
          <cell r="A104" t="str">
            <v>Rochdale</v>
          </cell>
          <cell r="B104" t="str">
            <v xml:space="preserve">NORTH WEST </v>
          </cell>
          <cell r="C104">
            <v>354</v>
          </cell>
          <cell r="D104">
            <v>8974000</v>
          </cell>
          <cell r="E104">
            <v>1.0895349291429488</v>
          </cell>
          <cell r="F104">
            <v>1.0846841488927617</v>
          </cell>
          <cell r="G104">
            <v>1.0530811217235485</v>
          </cell>
          <cell r="H104">
            <v>3681.1999999999989</v>
          </cell>
          <cell r="I104">
            <v>703.10919999999987</v>
          </cell>
          <cell r="J104">
            <v>993.92399999999975</v>
          </cell>
          <cell r="K104">
            <v>260</v>
          </cell>
          <cell r="L104">
            <v>535.26666666666677</v>
          </cell>
        </row>
        <row r="105">
          <cell r="A105" t="str">
            <v>Rotherham</v>
          </cell>
          <cell r="B105" t="str">
            <v xml:space="preserve">YORKSHIRE AND THE HUMBER </v>
          </cell>
          <cell r="C105">
            <v>372</v>
          </cell>
          <cell r="D105">
            <v>9416000</v>
          </cell>
          <cell r="E105">
            <v>1.0798972790310746</v>
          </cell>
          <cell r="F105">
            <v>1.0756158844893102</v>
          </cell>
          <cell r="G105">
            <v>1.0553576253985677</v>
          </cell>
          <cell r="H105">
            <v>4168.5999999999985</v>
          </cell>
          <cell r="I105">
            <v>700.32479999999975</v>
          </cell>
          <cell r="J105">
            <v>466.88319999999976</v>
          </cell>
          <cell r="K105">
            <v>340</v>
          </cell>
          <cell r="L105">
            <v>625.33333333333337</v>
          </cell>
        </row>
        <row r="106">
          <cell r="A106" t="str">
            <v>Rutland</v>
          </cell>
          <cell r="B106" t="str">
            <v xml:space="preserve">EAST MIDLANDS </v>
          </cell>
          <cell r="C106">
            <v>857</v>
          </cell>
          <cell r="D106">
            <v>1445000</v>
          </cell>
          <cell r="E106">
            <v>1.0389373650107991</v>
          </cell>
          <cell r="F106">
            <v>1.0281311591967754</v>
          </cell>
          <cell r="G106">
            <v>1.0281761148064588</v>
          </cell>
          <cell r="H106">
            <v>508.86666666666667</v>
          </cell>
          <cell r="I106">
            <v>24.934466666666669</v>
          </cell>
          <cell r="J106">
            <v>15.774866666666666</v>
          </cell>
          <cell r="K106">
            <v>20</v>
          </cell>
          <cell r="L106">
            <v>104.06666666666668</v>
          </cell>
        </row>
        <row r="107">
          <cell r="A107" t="str">
            <v>Salford</v>
          </cell>
          <cell r="B107" t="str">
            <v xml:space="preserve">NORTH WEST </v>
          </cell>
          <cell r="C107">
            <v>355</v>
          </cell>
          <cell r="D107">
            <v>12205000</v>
          </cell>
          <cell r="E107">
            <v>1.1042838560581365</v>
          </cell>
          <cell r="F107">
            <v>1.1420870513470287</v>
          </cell>
          <cell r="G107">
            <v>1.0624661346259461</v>
          </cell>
          <cell r="H107">
            <v>4749.9333333333334</v>
          </cell>
          <cell r="I107">
            <v>1025.9856000000002</v>
          </cell>
          <cell r="J107">
            <v>854.98800000000006</v>
          </cell>
          <cell r="K107">
            <v>270</v>
          </cell>
          <cell r="L107">
            <v>750.40000000000009</v>
          </cell>
        </row>
        <row r="108">
          <cell r="A108" t="str">
            <v>Sandwell</v>
          </cell>
          <cell r="B108" t="str">
            <v xml:space="preserve">WEST MIDLANDS </v>
          </cell>
          <cell r="C108">
            <v>333</v>
          </cell>
          <cell r="D108">
            <v>12783796.74</v>
          </cell>
          <cell r="E108">
            <v>1.0673160571454121</v>
          </cell>
          <cell r="F108">
            <v>1.1148520154494255</v>
          </cell>
          <cell r="G108">
            <v>1.0900502255655118</v>
          </cell>
          <cell r="H108">
            <v>6306.5666666666657</v>
          </cell>
          <cell r="I108">
            <v>1463.1234666666662</v>
          </cell>
          <cell r="J108">
            <v>2049.6341666666667</v>
          </cell>
          <cell r="K108">
            <v>340</v>
          </cell>
          <cell r="L108">
            <v>687.86666666666679</v>
          </cell>
        </row>
        <row r="109">
          <cell r="A109" t="str">
            <v>Sefton</v>
          </cell>
          <cell r="B109" t="str">
            <v xml:space="preserve">NORTH WEST </v>
          </cell>
          <cell r="C109">
            <v>343</v>
          </cell>
          <cell r="D109">
            <v>9247000</v>
          </cell>
          <cell r="E109">
            <v>1.0748129410052596</v>
          </cell>
          <cell r="F109">
            <v>1.1048717051099139</v>
          </cell>
          <cell r="G109">
            <v>1.0424585885685052</v>
          </cell>
          <cell r="H109">
            <v>3946.2666666666664</v>
          </cell>
          <cell r="I109">
            <v>635.34893333333332</v>
          </cell>
          <cell r="J109">
            <v>173.63573333333332</v>
          </cell>
          <cell r="K109">
            <v>260</v>
          </cell>
          <cell r="L109">
            <v>607.13333333333333</v>
          </cell>
        </row>
        <row r="110">
          <cell r="A110" t="str">
            <v>Sheffield</v>
          </cell>
          <cell r="B110" t="str">
            <v xml:space="preserve">YORKSHIRE AND THE HUMBER </v>
          </cell>
          <cell r="C110">
            <v>373</v>
          </cell>
          <cell r="D110">
            <v>21604000</v>
          </cell>
          <cell r="E110">
            <v>1.1236088242559363</v>
          </cell>
          <cell r="F110">
            <v>1.1136119889817986</v>
          </cell>
          <cell r="G110">
            <v>1.0432433193740294</v>
          </cell>
          <cell r="H110">
            <v>8745.280686666667</v>
          </cell>
          <cell r="I110">
            <v>1705.3297339000003</v>
          </cell>
          <cell r="J110">
            <v>1958.9428738133333</v>
          </cell>
          <cell r="K110">
            <v>690</v>
          </cell>
          <cell r="L110">
            <v>1575.4666666666669</v>
          </cell>
        </row>
        <row r="111">
          <cell r="A111" t="str">
            <v>Shropshire</v>
          </cell>
          <cell r="B111" t="str">
            <v xml:space="preserve">WEST MIDLANDS </v>
          </cell>
          <cell r="C111">
            <v>893</v>
          </cell>
          <cell r="D111">
            <v>7777000</v>
          </cell>
          <cell r="E111">
            <v>1</v>
          </cell>
          <cell r="F111">
            <v>1.0037764491746963</v>
          </cell>
          <cell r="G111">
            <v>1.028565395682044</v>
          </cell>
          <cell r="H111">
            <v>4015.7666666666682</v>
          </cell>
          <cell r="I111">
            <v>385.51360000000017</v>
          </cell>
          <cell r="J111">
            <v>140.55183333333341</v>
          </cell>
          <cell r="K111">
            <v>200</v>
          </cell>
          <cell r="L111">
            <v>774.2</v>
          </cell>
        </row>
        <row r="112">
          <cell r="A112" t="str">
            <v>Slough</v>
          </cell>
          <cell r="B112" t="str">
            <v xml:space="preserve">SOUTH EAST </v>
          </cell>
          <cell r="C112">
            <v>871</v>
          </cell>
          <cell r="D112">
            <v>9835000</v>
          </cell>
          <cell r="E112">
            <v>1.4560227651376589</v>
          </cell>
          <cell r="F112">
            <v>1.5921996597804664</v>
          </cell>
          <cell r="G112">
            <v>1.4660615885633015</v>
          </cell>
          <cell r="H112">
            <v>3315.2666666666664</v>
          </cell>
          <cell r="I112">
            <v>384.5709333333333</v>
          </cell>
          <cell r="J112">
            <v>1992.4752666666666</v>
          </cell>
          <cell r="K112">
            <v>150</v>
          </cell>
          <cell r="L112">
            <v>394.8</v>
          </cell>
        </row>
        <row r="113">
          <cell r="A113" t="str">
            <v>Solihull</v>
          </cell>
          <cell r="B113" t="str">
            <v xml:space="preserve">WEST MIDLANDS </v>
          </cell>
          <cell r="C113">
            <v>334</v>
          </cell>
          <cell r="D113">
            <v>6781000</v>
          </cell>
          <cell r="E113">
            <v>1.1160532077974201</v>
          </cell>
          <cell r="F113">
            <v>1.1423093126394805</v>
          </cell>
          <cell r="G113">
            <v>1.0987289390826829</v>
          </cell>
          <cell r="H113">
            <v>3719.2113916666676</v>
          </cell>
          <cell r="I113">
            <v>554.16249735833344</v>
          </cell>
          <cell r="J113">
            <v>290.09848855000007</v>
          </cell>
          <cell r="K113">
            <v>230</v>
          </cell>
          <cell r="L113">
            <v>558.13333333333333</v>
          </cell>
        </row>
        <row r="114">
          <cell r="A114" t="str">
            <v>Somerset</v>
          </cell>
          <cell r="B114" t="str">
            <v xml:space="preserve">SOUTH WEST </v>
          </cell>
          <cell r="C114">
            <v>933</v>
          </cell>
          <cell r="D114">
            <v>17199300</v>
          </cell>
          <cell r="E114">
            <v>1.0388089431314393</v>
          </cell>
          <cell r="F114">
            <v>1.0205825824553332</v>
          </cell>
          <cell r="G114">
            <v>1.0395159008844275</v>
          </cell>
          <cell r="H114">
            <v>7556.8087966666662</v>
          </cell>
          <cell r="I114">
            <v>816.13535004000005</v>
          </cell>
          <cell r="J114">
            <v>498.74938057999998</v>
          </cell>
          <cell r="K114">
            <v>340</v>
          </cell>
          <cell r="L114">
            <v>1570.8000000000002</v>
          </cell>
        </row>
        <row r="115">
          <cell r="A115" t="str">
            <v>South Gloucestershire</v>
          </cell>
          <cell r="B115" t="str">
            <v xml:space="preserve">SOUTH WEST </v>
          </cell>
          <cell r="C115">
            <v>803</v>
          </cell>
          <cell r="D115">
            <v>9977000</v>
          </cell>
          <cell r="E115">
            <v>1.15319268354909</v>
          </cell>
          <cell r="F115">
            <v>1.16458526653038</v>
          </cell>
          <cell r="G115">
            <v>1.1399804399468538</v>
          </cell>
          <cell r="H115">
            <v>4431.8666666666668</v>
          </cell>
          <cell r="I115">
            <v>376.70866666666672</v>
          </cell>
          <cell r="J115">
            <v>327.95813333333336</v>
          </cell>
          <cell r="K115">
            <v>230</v>
          </cell>
          <cell r="L115">
            <v>780.73333333333346</v>
          </cell>
        </row>
        <row r="116">
          <cell r="A116" t="str">
            <v>South Tyneside</v>
          </cell>
          <cell r="B116" t="str">
            <v xml:space="preserve">NORTH EAST </v>
          </cell>
          <cell r="C116">
            <v>393</v>
          </cell>
          <cell r="D116">
            <v>5450000</v>
          </cell>
          <cell r="E116">
            <v>1.1426595843624376</v>
          </cell>
          <cell r="F116">
            <v>1.0998795366701879</v>
          </cell>
          <cell r="G116">
            <v>1.0156227167380285</v>
          </cell>
          <cell r="H116">
            <v>2180.9561399999993</v>
          </cell>
          <cell r="I116">
            <v>462.36270167999987</v>
          </cell>
          <cell r="J116">
            <v>119.95258769999995</v>
          </cell>
          <cell r="K116">
            <v>150</v>
          </cell>
          <cell r="L116">
            <v>348.13333333333333</v>
          </cell>
        </row>
        <row r="117">
          <cell r="A117" t="str">
            <v>Southampton</v>
          </cell>
          <cell r="B117" t="str">
            <v xml:space="preserve">SOUTH EAST </v>
          </cell>
          <cell r="C117">
            <v>852</v>
          </cell>
          <cell r="D117">
            <v>12114778.257692713</v>
          </cell>
          <cell r="E117">
            <v>1.262313499066209</v>
          </cell>
          <cell r="F117">
            <v>1.3285521098037218</v>
          </cell>
          <cell r="G117">
            <v>1.2206750272421569</v>
          </cell>
          <cell r="H117">
            <v>3878.3666666666668</v>
          </cell>
          <cell r="I117">
            <v>717.49783333333335</v>
          </cell>
          <cell r="J117">
            <v>1058.7941000000001</v>
          </cell>
          <cell r="K117">
            <v>270</v>
          </cell>
          <cell r="L117">
            <v>560.4666666666667</v>
          </cell>
        </row>
        <row r="118">
          <cell r="A118" t="str">
            <v>Southend-on-Sea</v>
          </cell>
          <cell r="B118" t="str">
            <v xml:space="preserve">EAST OF ENGLAND </v>
          </cell>
          <cell r="C118">
            <v>882</v>
          </cell>
          <cell r="D118">
            <v>6972678</v>
          </cell>
          <cell r="E118">
            <v>1.116048355394571</v>
          </cell>
          <cell r="F118">
            <v>1.0783492687870955</v>
          </cell>
          <cell r="G118">
            <v>1.071836118918265</v>
          </cell>
          <cell r="H118">
            <v>2843.5175100000001</v>
          </cell>
          <cell r="I118">
            <v>443.58873155999999</v>
          </cell>
          <cell r="J118">
            <v>372.50079381</v>
          </cell>
          <cell r="K118">
            <v>200</v>
          </cell>
          <cell r="L118">
            <v>431.20000000000005</v>
          </cell>
        </row>
        <row r="119">
          <cell r="A119" t="str">
            <v>Southwark</v>
          </cell>
          <cell r="B119" t="str">
            <v xml:space="preserve">INNER LONDON </v>
          </cell>
          <cell r="C119">
            <v>210</v>
          </cell>
          <cell r="D119">
            <v>20642000</v>
          </cell>
          <cell r="E119">
            <v>1.5110364980007747</v>
          </cell>
          <cell r="F119">
            <v>1.650842210302659</v>
          </cell>
          <cell r="G119">
            <v>1.5441077978516908</v>
          </cell>
          <cell r="H119">
            <v>4753.1666666666688</v>
          </cell>
          <cell r="I119">
            <v>941.12700000000041</v>
          </cell>
          <cell r="J119">
            <v>2162.6908333333345</v>
          </cell>
          <cell r="K119">
            <v>280</v>
          </cell>
          <cell r="L119">
            <v>635.6</v>
          </cell>
        </row>
        <row r="120">
          <cell r="A120" t="str">
            <v>St. Helens</v>
          </cell>
          <cell r="B120" t="str">
            <v xml:space="preserve">NORTH WEST </v>
          </cell>
          <cell r="C120">
            <v>342</v>
          </cell>
          <cell r="D120">
            <v>5592000</v>
          </cell>
          <cell r="E120">
            <v>1.1214493519502959</v>
          </cell>
          <cell r="F120">
            <v>1.1583401618218003</v>
          </cell>
          <cell r="G120">
            <v>1.0734146981838273</v>
          </cell>
          <cell r="H120">
            <v>2774.5333333333342</v>
          </cell>
          <cell r="I120">
            <v>510.51413333333352</v>
          </cell>
          <cell r="J120">
            <v>66.58880000000002</v>
          </cell>
          <cell r="K120">
            <v>240</v>
          </cell>
          <cell r="L120">
            <v>426.06666666666666</v>
          </cell>
        </row>
        <row r="121">
          <cell r="A121" t="str">
            <v>Staffordshire</v>
          </cell>
          <cell r="B121" t="str">
            <v xml:space="preserve">WEST MIDLANDS </v>
          </cell>
          <cell r="C121">
            <v>860</v>
          </cell>
          <cell r="D121">
            <v>25979000</v>
          </cell>
          <cell r="E121">
            <v>1.0609463732157627</v>
          </cell>
          <cell r="F121">
            <v>1.1275154791343187</v>
          </cell>
          <cell r="G121">
            <v>1.0823428579561347</v>
          </cell>
          <cell r="H121">
            <v>12522.133333333331</v>
          </cell>
          <cell r="I121">
            <v>1302.3018666666665</v>
          </cell>
          <cell r="J121">
            <v>851.50506666666661</v>
          </cell>
          <cell r="K121">
            <v>690</v>
          </cell>
          <cell r="L121">
            <v>2481.7333333333331</v>
          </cell>
        </row>
        <row r="122">
          <cell r="A122" t="str">
            <v>Stockport</v>
          </cell>
          <cell r="B122" t="str">
            <v xml:space="preserve">NORTH WEST </v>
          </cell>
          <cell r="C122">
            <v>356</v>
          </cell>
          <cell r="D122">
            <v>11849000</v>
          </cell>
          <cell r="E122">
            <v>1.0774065572139184</v>
          </cell>
          <cell r="F122">
            <v>1.1183016912064123</v>
          </cell>
          <cell r="G122">
            <v>1.0564069970784582</v>
          </cell>
          <cell r="H122">
            <v>4768.4239833333359</v>
          </cell>
          <cell r="I122">
            <v>638.96881376666704</v>
          </cell>
          <cell r="J122">
            <v>410.08446256666679</v>
          </cell>
          <cell r="K122">
            <v>270</v>
          </cell>
          <cell r="L122">
            <v>940.33333333333337</v>
          </cell>
        </row>
        <row r="123">
          <cell r="A123" t="str">
            <v>Stockton-on-Tees</v>
          </cell>
          <cell r="B123" t="str">
            <v xml:space="preserve">NORTH EAST </v>
          </cell>
          <cell r="C123">
            <v>808</v>
          </cell>
          <cell r="D123">
            <v>7323000</v>
          </cell>
          <cell r="E123">
            <v>1.1066138107070558</v>
          </cell>
          <cell r="F123">
            <v>1.0629029846454654</v>
          </cell>
          <cell r="G123">
            <v>1.0349140003892208</v>
          </cell>
          <cell r="H123">
            <v>3402.2999999999988</v>
          </cell>
          <cell r="I123">
            <v>697.47149999999965</v>
          </cell>
          <cell r="J123">
            <v>217.74719999999994</v>
          </cell>
          <cell r="K123">
            <v>200</v>
          </cell>
          <cell r="L123">
            <v>583.33333333333337</v>
          </cell>
        </row>
        <row r="124">
          <cell r="A124" t="str">
            <v>Stoke-on-Trent</v>
          </cell>
          <cell r="B124" t="str">
            <v xml:space="preserve">WEST MIDLANDS </v>
          </cell>
          <cell r="C124">
            <v>861</v>
          </cell>
          <cell r="D124">
            <v>11917000</v>
          </cell>
          <cell r="E124">
            <v>1.0919366450683945</v>
          </cell>
          <cell r="F124">
            <v>1.0693287217699203</v>
          </cell>
          <cell r="G124">
            <v>1.0219067416307477</v>
          </cell>
          <cell r="H124">
            <v>4308.6709700000001</v>
          </cell>
          <cell r="I124">
            <v>990.99432309999997</v>
          </cell>
          <cell r="J124">
            <v>891.89489078999998</v>
          </cell>
          <cell r="K124">
            <v>310</v>
          </cell>
          <cell r="L124">
            <v>661.73333333333346</v>
          </cell>
        </row>
        <row r="125">
          <cell r="A125" t="str">
            <v>Suffolk</v>
          </cell>
          <cell r="B125" t="str">
            <v xml:space="preserve">EAST OF ENGLAND </v>
          </cell>
          <cell r="C125">
            <v>935</v>
          </cell>
          <cell r="D125">
            <v>28436899.999999993</v>
          </cell>
          <cell r="E125">
            <v>1.0441260516160875</v>
          </cell>
          <cell r="F125">
            <v>1.0573027030874234</v>
          </cell>
          <cell r="G125">
            <v>1.0691511168659815</v>
          </cell>
          <cell r="H125">
            <v>10745.066666666666</v>
          </cell>
          <cell r="I125">
            <v>1396.8586666666667</v>
          </cell>
          <cell r="J125">
            <v>956.31093333333342</v>
          </cell>
          <cell r="K125">
            <v>610</v>
          </cell>
          <cell r="L125">
            <v>1980.0666666666668</v>
          </cell>
        </row>
        <row r="126">
          <cell r="A126" t="str">
            <v>Sunderland</v>
          </cell>
          <cell r="B126" t="str">
            <v xml:space="preserve">NORTH EAST </v>
          </cell>
          <cell r="C126">
            <v>394</v>
          </cell>
          <cell r="D126">
            <v>13015206</v>
          </cell>
          <cell r="E126">
            <v>1.1649964002879769</v>
          </cell>
          <cell r="F126">
            <v>1.1367868028228025</v>
          </cell>
          <cell r="G126">
            <v>1.0338815691247807</v>
          </cell>
          <cell r="H126">
            <v>4242.2315733333353</v>
          </cell>
          <cell r="I126">
            <v>920.56425141333364</v>
          </cell>
          <cell r="J126">
            <v>241.80719968000011</v>
          </cell>
          <cell r="K126">
            <v>330</v>
          </cell>
          <cell r="L126">
            <v>644</v>
          </cell>
        </row>
        <row r="127">
          <cell r="A127" t="str">
            <v>Surrey</v>
          </cell>
          <cell r="B127" t="str">
            <v xml:space="preserve">SOUTH EAST </v>
          </cell>
          <cell r="C127">
            <v>936</v>
          </cell>
          <cell r="D127">
            <v>42059000</v>
          </cell>
          <cell r="E127">
            <v>1.3790283355645694</v>
          </cell>
          <cell r="F127">
            <v>1.6000613160840731</v>
          </cell>
          <cell r="G127">
            <v>1.4405858419796691</v>
          </cell>
          <cell r="H127">
            <v>18148.010288333335</v>
          </cell>
          <cell r="I127">
            <v>1397.3967922016668</v>
          </cell>
          <cell r="J127">
            <v>2304.7973066183336</v>
          </cell>
          <cell r="K127">
            <v>770</v>
          </cell>
          <cell r="L127">
            <v>3154.666666666667</v>
          </cell>
        </row>
        <row r="128">
          <cell r="A128" t="str">
            <v>Sutton</v>
          </cell>
          <cell r="B128" t="str">
            <v xml:space="preserve">OUTER LONDON </v>
          </cell>
          <cell r="C128">
            <v>319</v>
          </cell>
          <cell r="D128">
            <v>8742000</v>
          </cell>
          <cell r="E128">
            <v>1.4006231411217329</v>
          </cell>
          <cell r="F128">
            <v>1.6380599377302043</v>
          </cell>
          <cell r="G128">
            <v>1.4699153281422412</v>
          </cell>
          <cell r="H128">
            <v>3321.8122800000001</v>
          </cell>
          <cell r="I128">
            <v>401.93928588</v>
          </cell>
          <cell r="J128">
            <v>910.17656471999987</v>
          </cell>
          <cell r="K128">
            <v>180</v>
          </cell>
          <cell r="L128">
            <v>538.53333333333342</v>
          </cell>
        </row>
        <row r="129">
          <cell r="A129" t="str">
            <v>Swindon</v>
          </cell>
          <cell r="B129" t="str">
            <v xml:space="preserve">SOUTH WEST </v>
          </cell>
          <cell r="C129">
            <v>866</v>
          </cell>
          <cell r="D129">
            <v>8222899</v>
          </cell>
          <cell r="E129">
            <v>1.1786501500302333</v>
          </cell>
          <cell r="F129">
            <v>1.1797544360108749</v>
          </cell>
          <cell r="G129">
            <v>1.1133872080886338</v>
          </cell>
          <cell r="H129">
            <v>3879.3666666666668</v>
          </cell>
          <cell r="I129">
            <v>434.48906666666659</v>
          </cell>
          <cell r="J129">
            <v>678.8891666666666</v>
          </cell>
          <cell r="K129">
            <v>200</v>
          </cell>
          <cell r="L129">
            <v>522.20000000000005</v>
          </cell>
        </row>
        <row r="130">
          <cell r="A130" t="str">
            <v>Tameside</v>
          </cell>
          <cell r="B130" t="str">
            <v xml:space="preserve">NORTH WEST </v>
          </cell>
          <cell r="C130">
            <v>357</v>
          </cell>
          <cell r="D130">
            <v>7808614.923678848</v>
          </cell>
          <cell r="E130">
            <v>1.1234812953469393</v>
          </cell>
          <cell r="F130">
            <v>1.1446181207562784</v>
          </cell>
          <cell r="G130">
            <v>1.0506421331872771</v>
          </cell>
          <cell r="H130">
            <v>3973.8332833333334</v>
          </cell>
          <cell r="I130">
            <v>774.89749025000003</v>
          </cell>
          <cell r="J130">
            <v>564.28432623333333</v>
          </cell>
          <cell r="K130">
            <v>200</v>
          </cell>
          <cell r="L130">
            <v>616.4666666666667</v>
          </cell>
        </row>
        <row r="131">
          <cell r="A131" t="str">
            <v>Telford and Wrekin</v>
          </cell>
          <cell r="B131" t="str">
            <v xml:space="preserve">WEST MIDLANDS </v>
          </cell>
          <cell r="C131">
            <v>894</v>
          </cell>
          <cell r="D131">
            <v>6877000</v>
          </cell>
          <cell r="E131">
            <v>1.1041789384121998</v>
          </cell>
          <cell r="F131">
            <v>1.1130415045951036</v>
          </cell>
          <cell r="G131">
            <v>1.0358407814194659</v>
          </cell>
          <cell r="H131">
            <v>2991.6333333333337</v>
          </cell>
          <cell r="I131">
            <v>490.62786666666665</v>
          </cell>
          <cell r="J131">
            <v>293.18006666666668</v>
          </cell>
          <cell r="K131">
            <v>170</v>
          </cell>
          <cell r="L131">
            <v>463.40000000000003</v>
          </cell>
        </row>
        <row r="132">
          <cell r="A132" t="str">
            <v>Thurrock</v>
          </cell>
          <cell r="B132" t="str">
            <v xml:space="preserve">EAST OF ENGLAND </v>
          </cell>
          <cell r="C132">
            <v>883</v>
          </cell>
          <cell r="D132">
            <v>7176512.6399999997</v>
          </cell>
          <cell r="E132">
            <v>1.1399837381664775</v>
          </cell>
          <cell r="F132">
            <v>1.165249655518209</v>
          </cell>
          <cell r="G132">
            <v>1.138939380012131</v>
          </cell>
          <cell r="H132">
            <v>3152.9333333333329</v>
          </cell>
          <cell r="I132">
            <v>438.25773333333331</v>
          </cell>
          <cell r="J132">
            <v>548.61039999999991</v>
          </cell>
          <cell r="K132">
            <v>170</v>
          </cell>
          <cell r="L132">
            <v>436.33333333333337</v>
          </cell>
        </row>
        <row r="133">
          <cell r="A133" t="str">
            <v>Torbay</v>
          </cell>
          <cell r="B133" t="str">
            <v xml:space="preserve">SOUTH WEST </v>
          </cell>
          <cell r="C133">
            <v>880</v>
          </cell>
          <cell r="D133">
            <v>4441000</v>
          </cell>
          <cell r="E133">
            <v>1.0532049756875066</v>
          </cell>
          <cell r="F133">
            <v>1.08877654230362</v>
          </cell>
          <cell r="G133">
            <v>1.0964499904615796</v>
          </cell>
          <cell r="H133">
            <v>1848.0675149999995</v>
          </cell>
          <cell r="I133">
            <v>351.1328278499999</v>
          </cell>
          <cell r="J133">
            <v>105.33984835499997</v>
          </cell>
          <cell r="K133">
            <v>120</v>
          </cell>
          <cell r="L133">
            <v>304.26666666666671</v>
          </cell>
        </row>
        <row r="134">
          <cell r="A134" t="str">
            <v>Tower Hamlets</v>
          </cell>
          <cell r="B134" t="str">
            <v xml:space="preserve">INNER LONDON </v>
          </cell>
          <cell r="C134">
            <v>211</v>
          </cell>
          <cell r="D134">
            <v>24907000</v>
          </cell>
          <cell r="E134">
            <v>1.4504955337056469</v>
          </cell>
          <cell r="F134">
            <v>1.5675393908609012</v>
          </cell>
          <cell r="G134">
            <v>1.409282413511646</v>
          </cell>
          <cell r="H134">
            <v>4879.1333333333332</v>
          </cell>
          <cell r="I134">
            <v>1654.0261999999996</v>
          </cell>
          <cell r="J134">
            <v>3649.5917333333327</v>
          </cell>
          <cell r="K134">
            <v>330</v>
          </cell>
          <cell r="L134">
            <v>379.86666666666673</v>
          </cell>
        </row>
        <row r="135">
          <cell r="A135" t="str">
            <v>Trafford</v>
          </cell>
          <cell r="B135" t="str">
            <v xml:space="preserve">NORTH WEST </v>
          </cell>
          <cell r="C135">
            <v>358</v>
          </cell>
          <cell r="D135">
            <v>9468000</v>
          </cell>
          <cell r="E135">
            <v>1.0899892198827761</v>
          </cell>
          <cell r="F135">
            <v>1.1381536986465786</v>
          </cell>
          <cell r="G135">
            <v>1.0740868086348891</v>
          </cell>
          <cell r="H135">
            <v>4251.2333333333327</v>
          </cell>
          <cell r="I135">
            <v>420.87209999999993</v>
          </cell>
          <cell r="J135">
            <v>769.47323333333327</v>
          </cell>
          <cell r="K135">
            <v>150</v>
          </cell>
          <cell r="L135">
            <v>784.4666666666667</v>
          </cell>
        </row>
        <row r="136">
          <cell r="A136" t="str">
            <v>Wakefield</v>
          </cell>
          <cell r="B136" t="str">
            <v xml:space="preserve">YORKSHIRE AND THE HUMBER </v>
          </cell>
          <cell r="C136">
            <v>384</v>
          </cell>
          <cell r="D136">
            <v>12966950</v>
          </cell>
          <cell r="E136">
            <v>1.0969245029574786</v>
          </cell>
          <cell r="F136">
            <v>1.1048333722979422</v>
          </cell>
          <cell r="G136">
            <v>1.0730083453621659</v>
          </cell>
          <cell r="H136">
            <v>5641.8735950000037</v>
          </cell>
          <cell r="I136">
            <v>863.2066600350006</v>
          </cell>
          <cell r="J136">
            <v>558.54548590500042</v>
          </cell>
          <cell r="K136">
            <v>370</v>
          </cell>
          <cell r="L136">
            <v>1078.4666666666667</v>
          </cell>
        </row>
        <row r="137">
          <cell r="A137" t="str">
            <v>Walsall</v>
          </cell>
          <cell r="B137" t="str">
            <v xml:space="preserve">WEST MIDLANDS </v>
          </cell>
          <cell r="C137">
            <v>335</v>
          </cell>
          <cell r="D137">
            <v>10998000</v>
          </cell>
          <cell r="E137">
            <v>1.098825110042982</v>
          </cell>
          <cell r="F137">
            <v>1.1003592531245192</v>
          </cell>
          <cell r="G137">
            <v>1.0382058981446991</v>
          </cell>
          <cell r="H137">
            <v>4912.0999999999995</v>
          </cell>
          <cell r="I137">
            <v>1095.3982999999998</v>
          </cell>
          <cell r="J137">
            <v>1178.9039999999998</v>
          </cell>
          <cell r="K137">
            <v>310</v>
          </cell>
          <cell r="L137">
            <v>625.33333333333337</v>
          </cell>
        </row>
        <row r="138">
          <cell r="A138" t="str">
            <v>Waltham Forest</v>
          </cell>
          <cell r="B138" t="str">
            <v xml:space="preserve">OUTER LONDON </v>
          </cell>
          <cell r="C138">
            <v>320</v>
          </cell>
          <cell r="D138">
            <v>13650212.521696081</v>
          </cell>
          <cell r="E138">
            <v>1.3591729357293945</v>
          </cell>
          <cell r="F138">
            <v>1.3234206279433378</v>
          </cell>
          <cell r="G138">
            <v>1.2411411912142718</v>
          </cell>
          <cell r="H138">
            <v>4907.8612749999993</v>
          </cell>
          <cell r="I138">
            <v>809.79711037499999</v>
          </cell>
          <cell r="J138">
            <v>2650.2450885000003</v>
          </cell>
          <cell r="K138">
            <v>210</v>
          </cell>
          <cell r="L138">
            <v>676.66666666666674</v>
          </cell>
        </row>
        <row r="139">
          <cell r="A139" t="str">
            <v>Wandsworth</v>
          </cell>
          <cell r="B139" t="str">
            <v xml:space="preserve">INNER LONDON </v>
          </cell>
          <cell r="C139">
            <v>212</v>
          </cell>
          <cell r="D139">
            <v>16315665.145914156</v>
          </cell>
          <cell r="E139">
            <v>1.5906527486938582</v>
          </cell>
          <cell r="F139">
            <v>1.6416534187618057</v>
          </cell>
          <cell r="G139">
            <v>1.5341480110509798</v>
          </cell>
          <cell r="H139">
            <v>5521.6000000000022</v>
          </cell>
          <cell r="I139">
            <v>993.88800000000026</v>
          </cell>
          <cell r="J139">
            <v>2539.9360000000011</v>
          </cell>
          <cell r="K139">
            <v>240</v>
          </cell>
          <cell r="L139">
            <v>713.06666666666672</v>
          </cell>
        </row>
        <row r="140">
          <cell r="A140" t="str">
            <v>Warrington</v>
          </cell>
          <cell r="B140" t="str">
            <v xml:space="preserve">NORTH WEST </v>
          </cell>
          <cell r="C140">
            <v>877</v>
          </cell>
          <cell r="D140">
            <v>7012000</v>
          </cell>
          <cell r="E140">
            <v>1.1180044790783672</v>
          </cell>
          <cell r="F140">
            <v>1.147383476222771</v>
          </cell>
          <cell r="G140">
            <v>1.0798837561202475</v>
          </cell>
          <cell r="H140">
            <v>3416.9666666666672</v>
          </cell>
          <cell r="I140">
            <v>375.86633333333339</v>
          </cell>
          <cell r="J140">
            <v>252.8555333333334</v>
          </cell>
          <cell r="K140">
            <v>170</v>
          </cell>
          <cell r="L140">
            <v>657.53333333333342</v>
          </cell>
        </row>
        <row r="141">
          <cell r="A141" t="str">
            <v>Warwickshire</v>
          </cell>
          <cell r="B141" t="str">
            <v xml:space="preserve">WEST MIDLANDS </v>
          </cell>
          <cell r="C141">
            <v>937</v>
          </cell>
          <cell r="D141">
            <v>22181000</v>
          </cell>
          <cell r="E141">
            <v>1.0602291983083181</v>
          </cell>
          <cell r="F141">
            <v>1.10133486092137</v>
          </cell>
          <cell r="G141">
            <v>1.0992381293983069</v>
          </cell>
          <cell r="H141">
            <v>8526</v>
          </cell>
          <cell r="I141">
            <v>775.86599999999987</v>
          </cell>
          <cell r="J141">
            <v>835.54799999999989</v>
          </cell>
          <cell r="K141">
            <v>450</v>
          </cell>
          <cell r="L141">
            <v>1820.4666666666669</v>
          </cell>
        </row>
        <row r="142">
          <cell r="A142" t="str">
            <v>West Berkshire</v>
          </cell>
          <cell r="B142" t="str">
            <v xml:space="preserve">SOUTH EAST </v>
          </cell>
          <cell r="C142">
            <v>869</v>
          </cell>
          <cell r="D142">
            <v>5937000</v>
          </cell>
          <cell r="E142">
            <v>1.2602520488905498</v>
          </cell>
          <cell r="F142">
            <v>1.4436826369863152</v>
          </cell>
          <cell r="G142">
            <v>1.3442431382155</v>
          </cell>
          <cell r="H142">
            <v>2525.0333333333333</v>
          </cell>
          <cell r="I142">
            <v>171.70226666666667</v>
          </cell>
          <cell r="J142">
            <v>212.10280000000003</v>
          </cell>
          <cell r="K142">
            <v>110</v>
          </cell>
          <cell r="L142">
            <v>564.66666666666674</v>
          </cell>
        </row>
        <row r="143">
          <cell r="A143" t="str">
            <v>West Sussex</v>
          </cell>
          <cell r="B143" t="str">
            <v xml:space="preserve">SOUTH EAST </v>
          </cell>
          <cell r="C143">
            <v>938</v>
          </cell>
          <cell r="D143">
            <v>28332000</v>
          </cell>
          <cell r="E143">
            <v>1.268183481790816</v>
          </cell>
          <cell r="F143">
            <v>1.4097755808977066</v>
          </cell>
          <cell r="G143">
            <v>1.3647458399382875</v>
          </cell>
          <cell r="H143">
            <v>12137.834120000001</v>
          </cell>
          <cell r="I143">
            <v>1019.5780660800002</v>
          </cell>
          <cell r="J143">
            <v>1347.2995873200002</v>
          </cell>
          <cell r="K143">
            <v>540</v>
          </cell>
          <cell r="L143">
            <v>2358.0666666666671</v>
          </cell>
        </row>
        <row r="144">
          <cell r="A144" t="str">
            <v>Westminster</v>
          </cell>
          <cell r="B144" t="str">
            <v xml:space="preserve">INNER LONDON </v>
          </cell>
          <cell r="C144">
            <v>213</v>
          </cell>
          <cell r="D144">
            <v>12325000</v>
          </cell>
          <cell r="E144">
            <v>1.7422435626907704</v>
          </cell>
          <cell r="F144">
            <v>1.7610786711791797</v>
          </cell>
          <cell r="G144">
            <v>1.6459720568666951</v>
          </cell>
          <cell r="H144">
            <v>2474.833333333333</v>
          </cell>
          <cell r="I144">
            <v>636.03216666666651</v>
          </cell>
          <cell r="J144">
            <v>1705.1601666666666</v>
          </cell>
          <cell r="K144">
            <v>110</v>
          </cell>
          <cell r="L144">
            <v>308.46666666666664</v>
          </cell>
        </row>
        <row r="145">
          <cell r="A145" t="str">
            <v>Wigan</v>
          </cell>
          <cell r="B145" t="str">
            <v xml:space="preserve">NORTH WEST </v>
          </cell>
          <cell r="C145">
            <v>359</v>
          </cell>
          <cell r="D145">
            <v>10026000</v>
          </cell>
          <cell r="E145">
            <v>1.0984149323650687</v>
          </cell>
          <cell r="F145">
            <v>1.124285726714068</v>
          </cell>
          <cell r="G145">
            <v>1.0676733404761463</v>
          </cell>
          <cell r="H145">
            <v>4795.7666666666682</v>
          </cell>
          <cell r="I145">
            <v>733.75230000000033</v>
          </cell>
          <cell r="J145">
            <v>206.21796666666671</v>
          </cell>
          <cell r="K145">
            <v>300</v>
          </cell>
          <cell r="L145">
            <v>1075.2</v>
          </cell>
        </row>
        <row r="146">
          <cell r="A146" t="str">
            <v>Wiltshire</v>
          </cell>
          <cell r="B146" t="str">
            <v xml:space="preserve">SOUTH WEST </v>
          </cell>
          <cell r="C146">
            <v>865</v>
          </cell>
          <cell r="D146">
            <v>16136842.000000002</v>
          </cell>
          <cell r="E146">
            <v>1.0588584613445491</v>
          </cell>
          <cell r="F146">
            <v>1.0602829570076489</v>
          </cell>
          <cell r="G146">
            <v>1.0734511042797295</v>
          </cell>
          <cell r="H146">
            <v>7367.2806983333339</v>
          </cell>
          <cell r="I146">
            <v>589.38245586666676</v>
          </cell>
          <cell r="J146">
            <v>419.93499980500007</v>
          </cell>
          <cell r="K146">
            <v>380</v>
          </cell>
          <cell r="L146">
            <v>1458.3333333333335</v>
          </cell>
        </row>
        <row r="147">
          <cell r="A147" t="str">
            <v>Windsor and Maidenhead</v>
          </cell>
          <cell r="B147" t="str">
            <v xml:space="preserve">SOUTH EAST </v>
          </cell>
          <cell r="C147">
            <v>868</v>
          </cell>
          <cell r="D147">
            <v>6720332</v>
          </cell>
          <cell r="E147">
            <v>1.3443202272148187</v>
          </cell>
          <cell r="F147">
            <v>1.4981106215543298</v>
          </cell>
          <cell r="G147">
            <v>1.3700629690438979</v>
          </cell>
          <cell r="H147">
            <v>2683.0306383333336</v>
          </cell>
          <cell r="I147">
            <v>158.29880766166667</v>
          </cell>
          <cell r="J147">
            <v>469.53036170833337</v>
          </cell>
          <cell r="K147">
            <v>80</v>
          </cell>
          <cell r="L147">
            <v>426.06666666666666</v>
          </cell>
        </row>
        <row r="148">
          <cell r="A148" t="str">
            <v>Wirral</v>
          </cell>
          <cell r="B148" t="str">
            <v xml:space="preserve">NORTH WEST </v>
          </cell>
          <cell r="C148">
            <v>344</v>
          </cell>
          <cell r="D148">
            <v>11717000</v>
          </cell>
          <cell r="E148">
            <v>1.0751718377541732</v>
          </cell>
          <cell r="F148">
            <v>1.1036953646294156</v>
          </cell>
          <cell r="G148">
            <v>1.0681846337089005</v>
          </cell>
          <cell r="H148">
            <v>5192.9333333333343</v>
          </cell>
          <cell r="I148">
            <v>1012.6220000000003</v>
          </cell>
          <cell r="J148">
            <v>197.3314666666667</v>
          </cell>
          <cell r="K148">
            <v>420</v>
          </cell>
          <cell r="L148">
            <v>986.53333333333342</v>
          </cell>
        </row>
        <row r="149">
          <cell r="A149" t="str">
            <v>Wokingham</v>
          </cell>
          <cell r="B149" t="str">
            <v xml:space="preserve">SOUTH EAST </v>
          </cell>
          <cell r="C149">
            <v>872</v>
          </cell>
          <cell r="D149">
            <v>6275000</v>
          </cell>
          <cell r="E149">
            <v>1.3422110160234464</v>
          </cell>
          <cell r="F149">
            <v>1.6004726567767191</v>
          </cell>
          <cell r="G149">
            <v>1.3686968884304131</v>
          </cell>
          <cell r="H149">
            <v>2937.9333333333338</v>
          </cell>
          <cell r="I149">
            <v>146.8966666666667</v>
          </cell>
          <cell r="J149">
            <v>499.44866666666678</v>
          </cell>
          <cell r="K149">
            <v>90</v>
          </cell>
          <cell r="L149">
            <v>504.93333333333339</v>
          </cell>
        </row>
        <row r="150">
          <cell r="A150" t="str">
            <v>Wolverhampton</v>
          </cell>
          <cell r="B150" t="str">
            <v xml:space="preserve">WEST MIDLANDS </v>
          </cell>
          <cell r="C150">
            <v>336</v>
          </cell>
          <cell r="D150">
            <v>11651031.999999998</v>
          </cell>
          <cell r="E150">
            <v>1.1271396195857757</v>
          </cell>
          <cell r="F150">
            <v>1.1080937979517089</v>
          </cell>
          <cell r="G150">
            <v>1.0326813360207394</v>
          </cell>
          <cell r="H150">
            <v>4424.0648616666658</v>
          </cell>
          <cell r="I150">
            <v>1048.5033722149999</v>
          </cell>
          <cell r="J150">
            <v>1203.3456423733332</v>
          </cell>
          <cell r="K150">
            <v>270</v>
          </cell>
          <cell r="L150">
            <v>478.8</v>
          </cell>
        </row>
        <row r="151">
          <cell r="A151" t="str">
            <v>Worcestershire</v>
          </cell>
          <cell r="B151" t="str">
            <v xml:space="preserve">WEST MIDLANDS </v>
          </cell>
          <cell r="C151">
            <v>885</v>
          </cell>
          <cell r="D151">
            <v>16486999.999999998</v>
          </cell>
          <cell r="E151">
            <v>1.0483281163899849</v>
          </cell>
          <cell r="F151">
            <v>1.040012874286488</v>
          </cell>
          <cell r="G151">
            <v>1.0347479869902765</v>
          </cell>
          <cell r="H151">
            <v>8747.6763150000043</v>
          </cell>
          <cell r="I151">
            <v>1075.9641867450007</v>
          </cell>
          <cell r="J151">
            <v>717.30945783000027</v>
          </cell>
          <cell r="K151">
            <v>470</v>
          </cell>
          <cell r="L151">
            <v>1724.3333333333335</v>
          </cell>
        </row>
        <row r="152">
          <cell r="A152" t="str">
            <v>York</v>
          </cell>
          <cell r="B152" t="str">
            <v xml:space="preserve">YORKSHIRE AND THE HUMBER </v>
          </cell>
          <cell r="C152">
            <v>816</v>
          </cell>
          <cell r="D152">
            <v>5725360</v>
          </cell>
          <cell r="E152">
            <v>1.1315059886118202</v>
          </cell>
          <cell r="F152">
            <v>1.1104004634272577</v>
          </cell>
          <cell r="G152">
            <v>1.0852097592530374</v>
          </cell>
          <cell r="H152">
            <v>2739.7938583333334</v>
          </cell>
          <cell r="I152">
            <v>249.32124110833334</v>
          </cell>
          <cell r="J152">
            <v>208.22433323333334</v>
          </cell>
          <cell r="K152">
            <v>120</v>
          </cell>
          <cell r="L152">
            <v>553.4666666666667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19"/>
  <sheetViews>
    <sheetView showGridLines="0" zoomScale="60" zoomScaleNormal="60" workbookViewId="0">
      <selection activeCell="E52" sqref="E52"/>
    </sheetView>
  </sheetViews>
  <sheetFormatPr defaultColWidth="9.140625" defaultRowHeight="15" x14ac:dyDescent="0.2"/>
  <cols>
    <col min="1" max="16384" width="9.140625" style="1"/>
  </cols>
  <sheetData>
    <row r="9" spans="1:1" s="3" customFormat="1" x14ac:dyDescent="0.2"/>
    <row r="10" spans="1:1" ht="26.25" x14ac:dyDescent="0.2">
      <c r="A10" s="4" t="s">
        <v>162</v>
      </c>
    </row>
    <row r="11" spans="1:1" s="2" customFormat="1" ht="20.25" customHeight="1" x14ac:dyDescent="0.25"/>
    <row r="12" spans="1:1" s="2" customFormat="1" ht="20.25" customHeight="1" x14ac:dyDescent="0.25">
      <c r="A12" s="5" t="s">
        <v>163</v>
      </c>
    </row>
    <row r="13" spans="1:1" s="2" customFormat="1" ht="20.25" customHeight="1" x14ac:dyDescent="0.25">
      <c r="A13" s="6" t="s">
        <v>160</v>
      </c>
    </row>
    <row r="14" spans="1:1" s="2" customFormat="1" ht="20.25" customHeight="1" x14ac:dyDescent="0.25"/>
    <row r="15" spans="1:1" s="2" customFormat="1" ht="20.25" customHeight="1" x14ac:dyDescent="0.25">
      <c r="A15" s="6" t="s">
        <v>164</v>
      </c>
    </row>
    <row r="16" spans="1:1" s="2" customFormat="1" ht="20.25" customHeight="1" x14ac:dyDescent="0.25"/>
    <row r="17" spans="1:1" s="2" customFormat="1" ht="20.25" customHeight="1" x14ac:dyDescent="0.25">
      <c r="A17" s="7" t="s">
        <v>165</v>
      </c>
    </row>
    <row r="18" spans="1:1" s="2" customFormat="1" ht="20.25" customHeight="1" x14ac:dyDescent="0.25"/>
    <row r="19" spans="1:1" s="2" customFormat="1" ht="20.25" customHeight="1" x14ac:dyDescent="0.25">
      <c r="A19" s="5" t="s">
        <v>166</v>
      </c>
    </row>
  </sheetData>
  <pageMargins left="0.7" right="0.7" top="0.75" bottom="0.75" header="0.3" footer="0.3"/>
  <pageSetup paperSize="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R159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XFD1"/>
    </sheetView>
  </sheetViews>
  <sheetFormatPr defaultColWidth="9" defaultRowHeight="15" x14ac:dyDescent="0.25"/>
  <cols>
    <col min="1" max="1" width="40.42578125" style="15" customWidth="1"/>
    <col min="2" max="2" width="18.85546875" style="15" customWidth="1"/>
    <col min="3" max="5" width="31.140625" style="15" customWidth="1"/>
    <col min="6" max="7" width="25.85546875" style="15" customWidth="1"/>
    <col min="8" max="8" width="30.85546875" style="15" customWidth="1"/>
    <col min="9" max="27" width="25.85546875" style="15" customWidth="1"/>
    <col min="28" max="29" width="31" style="15" customWidth="1"/>
    <col min="30" max="36" width="25.85546875" style="15" customWidth="1"/>
    <col min="37" max="38" width="31" style="15" customWidth="1"/>
    <col min="39" max="39" width="14.85546875" style="11" bestFit="1" customWidth="1"/>
    <col min="40" max="40" width="15.5703125" style="11" bestFit="1" customWidth="1"/>
    <col min="41" max="41" width="12" style="11" customWidth="1"/>
    <col min="42" max="42" width="23.28515625" style="11" customWidth="1"/>
    <col min="43" max="16384" width="9" style="11"/>
  </cols>
  <sheetData>
    <row r="1" spans="1:44" ht="26.25" x14ac:dyDescent="0.4">
      <c r="A1" s="8" t="s">
        <v>202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10"/>
      <c r="AP1" s="12"/>
      <c r="AQ1" s="13"/>
      <c r="AR1" s="13"/>
    </row>
    <row r="2" spans="1:44" ht="19.899999999999999" customHeight="1" x14ac:dyDescent="0.4">
      <c r="A2" s="14" t="s">
        <v>203</v>
      </c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W2" s="9"/>
      <c r="X2" s="9"/>
      <c r="Y2" s="9"/>
      <c r="Z2" s="9"/>
      <c r="AA2" s="16"/>
      <c r="AB2" s="9"/>
      <c r="AC2" s="17"/>
      <c r="AD2" s="18"/>
      <c r="AE2" s="18"/>
      <c r="AF2" s="18"/>
      <c r="AG2" s="18"/>
      <c r="AH2" s="17"/>
      <c r="AI2" s="19"/>
      <c r="AJ2" s="20"/>
      <c r="AK2" s="9"/>
      <c r="AL2" s="21"/>
      <c r="AM2" s="10"/>
      <c r="AP2" s="12"/>
    </row>
    <row r="3" spans="1:44" s="26" customFormat="1" ht="19.899999999999999" customHeight="1" x14ac:dyDescent="0.25">
      <c r="A3" s="22" t="s">
        <v>167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3"/>
      <c r="R3" s="23"/>
      <c r="S3" s="23"/>
      <c r="T3" s="23"/>
      <c r="U3" s="24"/>
      <c r="V3" s="23"/>
      <c r="W3" s="23"/>
      <c r="X3" s="23"/>
      <c r="Y3" s="23"/>
      <c r="Z3" s="23"/>
      <c r="AA3" s="25"/>
      <c r="AB3" s="23"/>
      <c r="AC3" s="23"/>
      <c r="AD3" s="23"/>
      <c r="AE3" s="23"/>
      <c r="AF3" s="23"/>
      <c r="AG3" s="23"/>
      <c r="AH3" s="23"/>
      <c r="AI3" s="19"/>
      <c r="AJ3" s="20"/>
      <c r="AK3" s="23"/>
      <c r="AL3" s="23"/>
      <c r="AM3" s="12"/>
      <c r="AP3" s="12"/>
      <c r="AQ3" s="11"/>
      <c r="AR3" s="11"/>
    </row>
    <row r="4" spans="1:44" s="26" customFormat="1" ht="19.899999999999999" customHeight="1" x14ac:dyDescent="0.25">
      <c r="A4" s="22" t="s">
        <v>169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P4" s="12"/>
    </row>
    <row r="5" spans="1:44" s="13" customFormat="1" ht="30" customHeight="1" x14ac:dyDescent="0.25">
      <c r="A5" s="27"/>
      <c r="B5" s="28"/>
      <c r="C5" s="28"/>
      <c r="D5" s="28"/>
      <c r="E5" s="28"/>
      <c r="F5" s="28"/>
      <c r="G5" s="28"/>
      <c r="H5" s="61" t="s">
        <v>205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2"/>
      <c r="AE5" s="62"/>
      <c r="AF5" s="62"/>
      <c r="AG5" s="62"/>
      <c r="AH5" s="62"/>
      <c r="AI5" s="62"/>
      <c r="AJ5" s="62"/>
      <c r="AK5" s="62" t="s">
        <v>208</v>
      </c>
      <c r="AL5" s="62"/>
      <c r="AM5" s="26"/>
      <c r="AN5" s="26"/>
      <c r="AO5" s="26"/>
      <c r="AP5" s="12"/>
      <c r="AQ5" s="26"/>
      <c r="AR5" s="26"/>
    </row>
    <row r="6" spans="1:44" s="13" customFormat="1" ht="45" customHeight="1" x14ac:dyDescent="0.25">
      <c r="A6" s="27"/>
      <c r="B6" s="28"/>
      <c r="C6" s="29"/>
      <c r="D6" s="29"/>
      <c r="E6" s="29"/>
      <c r="F6" s="30"/>
      <c r="G6" s="28"/>
      <c r="H6" s="61" t="s">
        <v>174</v>
      </c>
      <c r="I6" s="61"/>
      <c r="J6" s="61"/>
      <c r="K6" s="61"/>
      <c r="L6" s="61"/>
      <c r="M6" s="63" t="s">
        <v>175</v>
      </c>
      <c r="N6" s="63"/>
      <c r="O6" s="63"/>
      <c r="P6" s="63"/>
      <c r="Q6" s="63" t="s">
        <v>182</v>
      </c>
      <c r="R6" s="63"/>
      <c r="S6" s="63"/>
      <c r="T6" s="63"/>
      <c r="U6" s="63" t="s">
        <v>187</v>
      </c>
      <c r="V6" s="63"/>
      <c r="W6" s="63"/>
      <c r="X6" s="63"/>
      <c r="Y6" s="63"/>
      <c r="Z6" s="63"/>
      <c r="AA6" s="31" t="s">
        <v>161</v>
      </c>
      <c r="AB6" s="32" t="s">
        <v>189</v>
      </c>
      <c r="AC6" s="32" t="s">
        <v>188</v>
      </c>
      <c r="AD6" s="64" t="s">
        <v>190</v>
      </c>
      <c r="AE6" s="65"/>
      <c r="AF6" s="66"/>
      <c r="AG6" s="62" t="s">
        <v>210</v>
      </c>
      <c r="AH6" s="62"/>
      <c r="AI6" s="62"/>
      <c r="AJ6" s="62"/>
      <c r="AK6" s="62"/>
      <c r="AL6" s="62"/>
    </row>
    <row r="7" spans="1:44" s="26" customFormat="1" ht="238.5" customHeight="1" x14ac:dyDescent="0.25">
      <c r="A7" s="33" t="s">
        <v>170</v>
      </c>
      <c r="B7" s="33" t="s">
        <v>171</v>
      </c>
      <c r="C7" s="33" t="s">
        <v>172</v>
      </c>
      <c r="D7" s="34" t="s">
        <v>206</v>
      </c>
      <c r="E7" s="34" t="s">
        <v>207</v>
      </c>
      <c r="F7" s="35" t="s">
        <v>181</v>
      </c>
      <c r="G7" s="35" t="s">
        <v>180</v>
      </c>
      <c r="H7" s="35" t="s">
        <v>179</v>
      </c>
      <c r="I7" s="35" t="s">
        <v>204</v>
      </c>
      <c r="J7" s="35" t="s">
        <v>178</v>
      </c>
      <c r="K7" s="35" t="s">
        <v>177</v>
      </c>
      <c r="L7" s="35" t="s">
        <v>176</v>
      </c>
      <c r="M7" s="34" t="s">
        <v>198</v>
      </c>
      <c r="N7" s="34" t="s">
        <v>197</v>
      </c>
      <c r="O7" s="34" t="s">
        <v>196</v>
      </c>
      <c r="P7" s="34" t="s">
        <v>195</v>
      </c>
      <c r="Q7" s="34" t="s">
        <v>183</v>
      </c>
      <c r="R7" s="34" t="s">
        <v>184</v>
      </c>
      <c r="S7" s="34" t="s">
        <v>185</v>
      </c>
      <c r="T7" s="34" t="s">
        <v>186</v>
      </c>
      <c r="U7" s="34" t="s">
        <v>194</v>
      </c>
      <c r="V7" s="34" t="s">
        <v>193</v>
      </c>
      <c r="W7" s="34" t="s">
        <v>192</v>
      </c>
      <c r="X7" s="34" t="s">
        <v>191</v>
      </c>
      <c r="Y7" s="34" t="s">
        <v>215</v>
      </c>
      <c r="Z7" s="34" t="s">
        <v>216</v>
      </c>
      <c r="AA7" s="34" t="s">
        <v>211</v>
      </c>
      <c r="AB7" s="36" t="s">
        <v>217</v>
      </c>
      <c r="AC7" s="36" t="s">
        <v>218</v>
      </c>
      <c r="AD7" s="34" t="s">
        <v>212</v>
      </c>
      <c r="AE7" s="37" t="s">
        <v>213</v>
      </c>
      <c r="AF7" s="37" t="s">
        <v>214</v>
      </c>
      <c r="AG7" s="34" t="s">
        <v>199</v>
      </c>
      <c r="AH7" s="34" t="s">
        <v>200</v>
      </c>
      <c r="AI7" s="34" t="s">
        <v>201</v>
      </c>
      <c r="AJ7" s="34" t="s">
        <v>209</v>
      </c>
      <c r="AK7" s="38" t="s">
        <v>219</v>
      </c>
      <c r="AL7" s="38" t="s">
        <v>220</v>
      </c>
      <c r="AM7" s="58"/>
    </row>
    <row r="8" spans="1:44" s="26" customFormat="1" ht="15.75" x14ac:dyDescent="0.25">
      <c r="A8" s="60" t="s">
        <v>168</v>
      </c>
      <c r="B8" s="60"/>
      <c r="C8" s="60"/>
      <c r="D8" s="39">
        <f>SUM(D9:D158)</f>
        <v>2214011103.3600001</v>
      </c>
      <c r="E8" s="40">
        <f>D8/(SUM(I9:I158)*15*38)</f>
        <v>4.429261141679695</v>
      </c>
      <c r="F8" s="41" t="s">
        <v>173</v>
      </c>
      <c r="G8" s="41" t="s">
        <v>173</v>
      </c>
      <c r="H8" s="41" t="s">
        <v>173</v>
      </c>
      <c r="I8" s="42">
        <f>SUM(I9:I158)</f>
        <v>876947.61759333347</v>
      </c>
      <c r="J8" s="42">
        <f t="shared" ref="J8:L8" si="0">SUM(J9:J158)</f>
        <v>133548.03349848831</v>
      </c>
      <c r="K8" s="42">
        <f t="shared" si="0"/>
        <v>180726.81131134499</v>
      </c>
      <c r="L8" s="42">
        <f t="shared" si="0"/>
        <v>47700</v>
      </c>
      <c r="M8" s="41">
        <f>Q8/(I8*15*38)</f>
        <v>4.167639817971267</v>
      </c>
      <c r="N8" s="41">
        <f t="shared" ref="N8:P8" si="1">R8/(J8*15*38)</f>
        <v>2.5215429519435548</v>
      </c>
      <c r="O8" s="41">
        <f t="shared" si="1"/>
        <v>0.36029616067002718</v>
      </c>
      <c r="P8" s="41">
        <f t="shared" si="1"/>
        <v>0.86480636728088589</v>
      </c>
      <c r="Q8" s="43">
        <f t="shared" ref="Q8" si="2">SUM(Q9:Q158)</f>
        <v>2083237031.3334997</v>
      </c>
      <c r="R8" s="43">
        <f t="shared" ref="R8:T8" si="3">SUM(R9:R158)</f>
        <v>191945848.48999992</v>
      </c>
      <c r="S8" s="43">
        <f t="shared" si="3"/>
        <v>37115650.460000001</v>
      </c>
      <c r="T8" s="43">
        <f t="shared" si="3"/>
        <v>23513220.320000008</v>
      </c>
      <c r="U8" s="41">
        <f>Q8/($I$8*15*38)</f>
        <v>4.167639817971267</v>
      </c>
      <c r="V8" s="41">
        <f t="shared" ref="V8:X8" si="4">R8/($I$8*15*38)</f>
        <v>0.38399910765273843</v>
      </c>
      <c r="W8" s="41">
        <f t="shared" si="4"/>
        <v>7.4252070407938395E-2</v>
      </c>
      <c r="X8" s="41">
        <f t="shared" si="4"/>
        <v>4.703959836564342E-2</v>
      </c>
      <c r="Y8" s="40">
        <f>(SUMPRODUCT($I$9:$I$158,Y9:Y158)*15*38)/($I$8*15*38)</f>
        <v>5.5244564201419329E-2</v>
      </c>
      <c r="Z8" s="40">
        <f>(SUMPRODUCT($I$9:$I$158,Z9:Z158)*15*38)/($I$8*15*38)</f>
        <v>4.7573992223421603E-2</v>
      </c>
      <c r="AA8" s="40">
        <f>(SUMPRODUCT($I$9:$I$158,AA9:AA158)*15*38)/($I$8*15*38)</f>
        <v>0.72424330087310473</v>
      </c>
      <c r="AB8" s="44">
        <f>AC8/(I8*15*38)</f>
        <v>4.7757173879497046</v>
      </c>
      <c r="AC8" s="43">
        <f>SUM(AC9:AC158)</f>
        <v>2387190771.8270841</v>
      </c>
      <c r="AD8" s="45" t="s">
        <v>173</v>
      </c>
      <c r="AE8" s="45" t="s">
        <v>173</v>
      </c>
      <c r="AF8" s="45" t="s">
        <v>173</v>
      </c>
      <c r="AG8" s="40">
        <f>(SUMPRODUCT($I$9:$I$158,AG9:AG158)*15*38)/($I$8*15*38)</f>
        <v>0.13494825086146586</v>
      </c>
      <c r="AH8" s="40">
        <f>(SUMPRODUCT($I$9:$I$158,AH9:AH158)*15*38)/($I$8*15*38)</f>
        <v>3.5572035225615896E-2</v>
      </c>
      <c r="AI8" s="43">
        <f>SUM(AI9:AI158)</f>
        <v>67455251.842069507</v>
      </c>
      <c r="AJ8" s="43">
        <f>SUM(AJ9:AJ158)</f>
        <v>17781042.580108501</v>
      </c>
      <c r="AK8" s="40">
        <f>AL8/(I8*15*38)</f>
        <v>4.7722750471607132</v>
      </c>
      <c r="AL8" s="43">
        <f>SUM(AL9:AL158)</f>
        <v>2385470082.8713894</v>
      </c>
      <c r="AN8" s="46"/>
      <c r="AO8" s="46"/>
      <c r="AP8" s="46"/>
    </row>
    <row r="9" spans="1:44" s="26" customFormat="1" ht="15.75" x14ac:dyDescent="0.25">
      <c r="A9" s="47" t="s">
        <v>0</v>
      </c>
      <c r="B9" s="48">
        <v>831</v>
      </c>
      <c r="C9" s="47" t="s">
        <v>1</v>
      </c>
      <c r="D9" s="49">
        <v>11398000</v>
      </c>
      <c r="E9" s="50">
        <v>4.3499999999999996</v>
      </c>
      <c r="F9" s="51">
        <v>1</v>
      </c>
      <c r="G9" s="51">
        <v>2.4825267567111378</v>
      </c>
      <c r="H9" s="52">
        <v>1.1482526756711138</v>
      </c>
      <c r="I9" s="53">
        <v>4600.3087649999998</v>
      </c>
      <c r="J9" s="53">
        <v>814.254651405</v>
      </c>
      <c r="K9" s="53">
        <v>1131.6759561900001</v>
      </c>
      <c r="L9" s="54">
        <v>280</v>
      </c>
      <c r="M9" s="55">
        <v>4.0480710835074003</v>
      </c>
      <c r="N9" s="55">
        <v>2.4442686738763904</v>
      </c>
      <c r="O9" s="55">
        <v>0.32799126506761839</v>
      </c>
      <c r="P9" s="55">
        <v>0.84925992450170107</v>
      </c>
      <c r="Q9" s="56">
        <v>10614754.8255</v>
      </c>
      <c r="R9" s="56">
        <v>1134446.57</v>
      </c>
      <c r="S9" s="56">
        <v>211572.5</v>
      </c>
      <c r="T9" s="56">
        <v>135541.88</v>
      </c>
      <c r="U9" s="55">
        <v>4.0480710835074003</v>
      </c>
      <c r="V9" s="55">
        <v>0.43263555527612113</v>
      </c>
      <c r="W9" s="55">
        <v>8.0685851206634115E-2</v>
      </c>
      <c r="X9" s="55">
        <v>5.1690612740963766E-2</v>
      </c>
      <c r="Y9" s="55">
        <v>0</v>
      </c>
      <c r="Z9" s="55">
        <v>0</v>
      </c>
      <c r="AA9" s="55">
        <v>0.59560228124299863</v>
      </c>
      <c r="AB9" s="55">
        <f>ROUND(SUM(U9:Z9),2)</f>
        <v>4.6100000000000003</v>
      </c>
      <c r="AC9" s="56">
        <f>AB9*I9*15*38</f>
        <v>12088231.341790499</v>
      </c>
      <c r="AD9" s="57">
        <v>-0.05</v>
      </c>
      <c r="AE9" s="57">
        <v>0.22942719219824001</v>
      </c>
      <c r="AF9" s="57">
        <v>0</v>
      </c>
      <c r="AG9" s="55">
        <v>0</v>
      </c>
      <c r="AH9" s="55">
        <v>0</v>
      </c>
      <c r="AI9" s="56">
        <f>AG9*$I9*15*38</f>
        <v>0</v>
      </c>
      <c r="AJ9" s="56">
        <f>AH9*$I9*15*38</f>
        <v>0</v>
      </c>
      <c r="AK9" s="55">
        <f>IF(AG9&gt;0,AB9+AG9-Y9-Z9,IF(AH9&gt;0,MAX(4.3,AB9-AH9),AB9))</f>
        <v>4.6100000000000003</v>
      </c>
      <c r="AL9" s="56">
        <f>AK9*I9*15*38</f>
        <v>12088231.341790499</v>
      </c>
      <c r="AM9" s="58"/>
      <c r="AN9" s="58"/>
      <c r="AO9" s="46"/>
    </row>
    <row r="10" spans="1:44" s="26" customFormat="1" ht="15.75" x14ac:dyDescent="0.25">
      <c r="A10" s="47" t="s">
        <v>0</v>
      </c>
      <c r="B10" s="48">
        <v>830</v>
      </c>
      <c r="C10" s="47" t="s">
        <v>2</v>
      </c>
      <c r="D10" s="49">
        <v>30294000</v>
      </c>
      <c r="E10" s="50">
        <v>4.87</v>
      </c>
      <c r="F10" s="51">
        <v>1</v>
      </c>
      <c r="G10" s="51">
        <v>1.7793210817796086</v>
      </c>
      <c r="H10" s="52">
        <v>1.0779321081779609</v>
      </c>
      <c r="I10" s="53">
        <v>10904.5</v>
      </c>
      <c r="J10" s="53">
        <v>1472.1075000000001</v>
      </c>
      <c r="K10" s="53">
        <v>283.51700000000005</v>
      </c>
      <c r="L10" s="54">
        <v>600</v>
      </c>
      <c r="M10" s="55">
        <v>3.8001616626314703</v>
      </c>
      <c r="N10" s="55">
        <v>2.2945783105142805</v>
      </c>
      <c r="O10" s="55">
        <v>0.30790463049577066</v>
      </c>
      <c r="P10" s="55">
        <v>0.79725008284794896</v>
      </c>
      <c r="Q10" s="56">
        <v>23620151.8246</v>
      </c>
      <c r="R10" s="56">
        <v>1925383.59</v>
      </c>
      <c r="S10" s="56">
        <v>49758.83</v>
      </c>
      <c r="T10" s="56">
        <v>272659.53000000003</v>
      </c>
      <c r="U10" s="55">
        <v>3.8001616626314707</v>
      </c>
      <c r="V10" s="55">
        <v>0.3097680719194279</v>
      </c>
      <c r="W10" s="55">
        <v>8.0055203928900386E-3</v>
      </c>
      <c r="X10" s="55">
        <v>4.3867215343094075E-2</v>
      </c>
      <c r="Y10" s="55">
        <v>0</v>
      </c>
      <c r="Z10" s="55">
        <v>0.22999999999999951</v>
      </c>
      <c r="AA10" s="55">
        <v>0.3008891171058391</v>
      </c>
      <c r="AB10" s="55">
        <f t="shared" ref="AB10:AB73" si="5">ROUND(SUM(U10:Z10),2)</f>
        <v>4.3899999999999997</v>
      </c>
      <c r="AC10" s="56">
        <f t="shared" ref="AC10:AC73" si="6">AB10*I10*15*38</f>
        <v>27286330.349999998</v>
      </c>
      <c r="AD10" s="57">
        <v>-0.05</v>
      </c>
      <c r="AE10" s="57">
        <v>0.22942719219824001</v>
      </c>
      <c r="AF10" s="57">
        <v>0</v>
      </c>
      <c r="AG10" s="55">
        <v>0.47</v>
      </c>
      <c r="AH10" s="55">
        <v>0</v>
      </c>
      <c r="AI10" s="56">
        <f t="shared" ref="AI10:AJ73" si="7">AG10*$I10*15*38</f>
        <v>2921315.55</v>
      </c>
      <c r="AJ10" s="56">
        <f t="shared" si="7"/>
        <v>0</v>
      </c>
      <c r="AK10" s="55">
        <f t="shared" ref="AK10:AK73" si="8">IF(AG10&gt;0,AB10+AG10-Y10-Z10,IF(AH10&gt;0,MAX(4.3,AB10-AH10),AB10))</f>
        <v>4.63</v>
      </c>
      <c r="AL10" s="56">
        <f t="shared" ref="AL10:AL73" si="9">AK10*I10*15*38</f>
        <v>28778065.949999999</v>
      </c>
      <c r="AM10" s="58"/>
      <c r="AN10" s="58"/>
      <c r="AO10" s="46"/>
      <c r="AP10" s="46"/>
    </row>
    <row r="11" spans="1:44" s="26" customFormat="1" ht="15.75" x14ac:dyDescent="0.25">
      <c r="A11" s="47" t="s">
        <v>0</v>
      </c>
      <c r="B11" s="48">
        <v>856</v>
      </c>
      <c r="C11" s="47" t="s">
        <v>3</v>
      </c>
      <c r="D11" s="49">
        <v>13500000</v>
      </c>
      <c r="E11" s="50">
        <v>3.63</v>
      </c>
      <c r="F11" s="51">
        <v>1</v>
      </c>
      <c r="G11" s="51">
        <v>2.1326705555155128</v>
      </c>
      <c r="H11" s="52">
        <v>1.1132670555515514</v>
      </c>
      <c r="I11" s="53">
        <v>6518.3122716666712</v>
      </c>
      <c r="J11" s="53">
        <v>1186.3328334433343</v>
      </c>
      <c r="K11" s="53">
        <v>3376.4857567233357</v>
      </c>
      <c r="L11" s="54">
        <v>300</v>
      </c>
      <c r="M11" s="55">
        <v>3.9247321354297906</v>
      </c>
      <c r="N11" s="55">
        <v>2.3697952961031525</v>
      </c>
      <c r="O11" s="55">
        <v>0.31799783936496662</v>
      </c>
      <c r="P11" s="55">
        <v>0.82338418675607006</v>
      </c>
      <c r="Q11" s="56">
        <v>14582098.8956</v>
      </c>
      <c r="R11" s="56">
        <v>1602478.6</v>
      </c>
      <c r="S11" s="56">
        <v>612017.65</v>
      </c>
      <c r="T11" s="56">
        <v>140798.70000000001</v>
      </c>
      <c r="U11" s="55">
        <v>3.9247321354297906</v>
      </c>
      <c r="V11" s="55">
        <v>0.43130274389077378</v>
      </c>
      <c r="W11" s="55">
        <v>0.16472288079105268</v>
      </c>
      <c r="X11" s="55">
        <v>3.7895584889439719E-2</v>
      </c>
      <c r="Y11" s="55">
        <v>0</v>
      </c>
      <c r="Z11" s="55">
        <v>0</v>
      </c>
      <c r="AA11" s="55">
        <v>0.46381076229071089</v>
      </c>
      <c r="AB11" s="55">
        <f t="shared" si="5"/>
        <v>4.5599999999999996</v>
      </c>
      <c r="AC11" s="56">
        <f t="shared" si="6"/>
        <v>16942397.25651601</v>
      </c>
      <c r="AD11" s="57">
        <v>-0.05</v>
      </c>
      <c r="AE11" s="57">
        <v>0.22942719219824001</v>
      </c>
      <c r="AF11" s="57">
        <v>0</v>
      </c>
      <c r="AG11" s="55">
        <v>0</v>
      </c>
      <c r="AH11" s="55">
        <v>8.9999999999999858E-2</v>
      </c>
      <c r="AI11" s="56">
        <f t="shared" si="7"/>
        <v>0</v>
      </c>
      <c r="AJ11" s="56">
        <f t="shared" si="7"/>
        <v>334389.41953649966</v>
      </c>
      <c r="AK11" s="55">
        <f t="shared" si="8"/>
        <v>4.47</v>
      </c>
      <c r="AL11" s="56">
        <f t="shared" si="9"/>
        <v>16608007.83697951</v>
      </c>
      <c r="AM11" s="58"/>
      <c r="AN11" s="58"/>
      <c r="AO11" s="46"/>
      <c r="AP11" s="46"/>
      <c r="AQ11" s="46"/>
    </row>
    <row r="12" spans="1:44" s="26" customFormat="1" ht="15.75" x14ac:dyDescent="0.25">
      <c r="A12" s="47" t="s">
        <v>0</v>
      </c>
      <c r="B12" s="48">
        <v>855</v>
      </c>
      <c r="C12" s="47" t="s">
        <v>4</v>
      </c>
      <c r="D12" s="49">
        <v>20321350.379999999</v>
      </c>
      <c r="E12" s="50">
        <v>3.79</v>
      </c>
      <c r="F12" s="51">
        <v>1</v>
      </c>
      <c r="G12" s="51">
        <v>1.7869057748107424</v>
      </c>
      <c r="H12" s="52">
        <v>1.0786905774810742</v>
      </c>
      <c r="I12" s="53">
        <v>9415.2333333333336</v>
      </c>
      <c r="J12" s="53">
        <v>762.63390000000004</v>
      </c>
      <c r="K12" s="53">
        <v>753.21866666666676</v>
      </c>
      <c r="L12" s="54">
        <v>470</v>
      </c>
      <c r="M12" s="55">
        <v>3.8028355842505657</v>
      </c>
      <c r="N12" s="55">
        <v>2.2961928530248068</v>
      </c>
      <c r="O12" s="55">
        <v>0.3081212825546023</v>
      </c>
      <c r="P12" s="55">
        <v>0.79781105483325032</v>
      </c>
      <c r="Q12" s="56">
        <v>20408613.081799999</v>
      </c>
      <c r="R12" s="56">
        <v>998158.07</v>
      </c>
      <c r="S12" s="56">
        <v>132287.14000000001</v>
      </c>
      <c r="T12" s="56">
        <v>213733.58</v>
      </c>
      <c r="U12" s="55">
        <v>3.8028355842505657</v>
      </c>
      <c r="V12" s="55">
        <v>0.18599162109500936</v>
      </c>
      <c r="W12" s="55">
        <v>2.464970260436819E-2</v>
      </c>
      <c r="X12" s="55">
        <v>3.9826012005894099E-2</v>
      </c>
      <c r="Y12" s="55">
        <v>0.25</v>
      </c>
      <c r="Z12" s="55">
        <v>0</v>
      </c>
      <c r="AA12" s="55">
        <v>0.29568882322293655</v>
      </c>
      <c r="AB12" s="55">
        <f t="shared" si="5"/>
        <v>4.3</v>
      </c>
      <c r="AC12" s="56">
        <f t="shared" si="6"/>
        <v>23076736.900000002</v>
      </c>
      <c r="AD12" s="57">
        <v>-0.05</v>
      </c>
      <c r="AE12" s="57">
        <v>0.22942719219824001</v>
      </c>
      <c r="AF12" s="57">
        <v>6.1728395061728399E-2</v>
      </c>
      <c r="AG12" s="55">
        <v>0.25</v>
      </c>
      <c r="AH12" s="55">
        <v>0</v>
      </c>
      <c r="AI12" s="56">
        <f t="shared" si="7"/>
        <v>1341670.75</v>
      </c>
      <c r="AJ12" s="56">
        <f t="shared" si="7"/>
        <v>0</v>
      </c>
      <c r="AK12" s="55">
        <f t="shared" si="8"/>
        <v>4.3</v>
      </c>
      <c r="AL12" s="56">
        <f t="shared" si="9"/>
        <v>23076736.900000002</v>
      </c>
      <c r="AM12" s="58"/>
      <c r="AN12" s="58"/>
      <c r="AO12" s="46"/>
      <c r="AP12" s="46"/>
    </row>
    <row r="13" spans="1:44" s="26" customFormat="1" ht="15.75" x14ac:dyDescent="0.25">
      <c r="A13" s="47" t="s">
        <v>0</v>
      </c>
      <c r="B13" s="48">
        <v>925</v>
      </c>
      <c r="C13" s="47" t="s">
        <v>5</v>
      </c>
      <c r="D13" s="49">
        <v>22538000</v>
      </c>
      <c r="E13" s="50">
        <v>3.87</v>
      </c>
      <c r="F13" s="51">
        <v>1</v>
      </c>
      <c r="G13" s="51">
        <v>1.7089522442380338</v>
      </c>
      <c r="H13" s="52">
        <v>1.0708952244238035</v>
      </c>
      <c r="I13" s="53">
        <v>10224.491666666665</v>
      </c>
      <c r="J13" s="53">
        <v>1400.7553583333331</v>
      </c>
      <c r="K13" s="53">
        <v>1042.8981499999998</v>
      </c>
      <c r="L13" s="54">
        <v>580</v>
      </c>
      <c r="M13" s="55">
        <v>3.7753537033323039</v>
      </c>
      <c r="N13" s="55">
        <v>2.279598999003472</v>
      </c>
      <c r="O13" s="55">
        <v>0.3058945882345489</v>
      </c>
      <c r="P13" s="55">
        <v>0.79204552857831478</v>
      </c>
      <c r="Q13" s="56">
        <v>22002611.3127</v>
      </c>
      <c r="R13" s="56">
        <v>1820101.49</v>
      </c>
      <c r="S13" s="56">
        <v>181839.63</v>
      </c>
      <c r="T13" s="56">
        <v>261850.25</v>
      </c>
      <c r="U13" s="55">
        <v>3.7753537033323044</v>
      </c>
      <c r="V13" s="55">
        <v>0.3123050628634757</v>
      </c>
      <c r="W13" s="55">
        <v>3.1201247999923989E-2</v>
      </c>
      <c r="X13" s="55">
        <v>4.4929999608008815E-2</v>
      </c>
      <c r="Y13" s="55">
        <v>0.13999999999999968</v>
      </c>
      <c r="Z13" s="55">
        <v>0</v>
      </c>
      <c r="AA13" s="55">
        <v>0.27565052187158173</v>
      </c>
      <c r="AB13" s="55">
        <f t="shared" si="5"/>
        <v>4.3</v>
      </c>
      <c r="AC13" s="56">
        <f t="shared" si="6"/>
        <v>25060229.074999992</v>
      </c>
      <c r="AD13" s="57">
        <v>-0.05</v>
      </c>
      <c r="AE13" s="57">
        <v>0.22942719219824001</v>
      </c>
      <c r="AF13" s="57">
        <v>3.3653846153846076E-2</v>
      </c>
      <c r="AG13" s="55">
        <v>0.14000000000000001</v>
      </c>
      <c r="AH13" s="55">
        <v>0</v>
      </c>
      <c r="AI13" s="56">
        <f t="shared" si="7"/>
        <v>815914.43499999994</v>
      </c>
      <c r="AJ13" s="56">
        <f t="shared" si="7"/>
        <v>0</v>
      </c>
      <c r="AK13" s="55">
        <f t="shared" si="8"/>
        <v>4.3</v>
      </c>
      <c r="AL13" s="56">
        <f t="shared" si="9"/>
        <v>25060229.074999992</v>
      </c>
      <c r="AM13" s="58"/>
      <c r="AN13" s="58"/>
      <c r="AO13" s="46"/>
    </row>
    <row r="14" spans="1:44" s="26" customFormat="1" ht="15.75" x14ac:dyDescent="0.25">
      <c r="A14" s="47" t="s">
        <v>0</v>
      </c>
      <c r="B14" s="48">
        <v>928</v>
      </c>
      <c r="C14" s="47" t="s">
        <v>6</v>
      </c>
      <c r="D14" s="49">
        <v>30103422.09</v>
      </c>
      <c r="E14" s="50">
        <v>4.4400000000000004</v>
      </c>
      <c r="F14" s="51">
        <v>1.0118638336721273</v>
      </c>
      <c r="G14" s="51">
        <v>2.1280725629723918</v>
      </c>
      <c r="H14" s="52">
        <v>1.1222983232349408</v>
      </c>
      <c r="I14" s="53">
        <v>11899.072369999996</v>
      </c>
      <c r="J14" s="53">
        <v>1487.3840462499995</v>
      </c>
      <c r="K14" s="53">
        <v>1784.8608554999996</v>
      </c>
      <c r="L14" s="54">
        <v>610</v>
      </c>
      <c r="M14" s="55">
        <v>3.9565711324825745</v>
      </c>
      <c r="N14" s="55">
        <v>2.3890200235099481</v>
      </c>
      <c r="O14" s="55">
        <v>0.32057756504329599</v>
      </c>
      <c r="P14" s="55">
        <v>0.83006380864893192</v>
      </c>
      <c r="Q14" s="56">
        <v>26835329.9582</v>
      </c>
      <c r="R14" s="56">
        <v>2025432.45</v>
      </c>
      <c r="S14" s="56">
        <v>326146.21999999997</v>
      </c>
      <c r="T14" s="56">
        <v>288613.19</v>
      </c>
      <c r="U14" s="55">
        <v>3.9565711324825745</v>
      </c>
      <c r="V14" s="55">
        <v>0.29862750293874352</v>
      </c>
      <c r="W14" s="55">
        <v>4.8086634756494398E-2</v>
      </c>
      <c r="X14" s="55">
        <v>4.2552806431569647E-2</v>
      </c>
      <c r="Y14" s="55">
        <v>0</v>
      </c>
      <c r="Z14" s="55">
        <v>0</v>
      </c>
      <c r="AA14" s="55">
        <v>0.4735716866152947</v>
      </c>
      <c r="AB14" s="55">
        <f t="shared" si="5"/>
        <v>4.3499999999999996</v>
      </c>
      <c r="AC14" s="56">
        <f t="shared" si="6"/>
        <v>29503749.941414986</v>
      </c>
      <c r="AD14" s="57">
        <v>-0.05</v>
      </c>
      <c r="AE14" s="57">
        <v>0.22942719219824001</v>
      </c>
      <c r="AF14" s="57">
        <v>0</v>
      </c>
      <c r="AG14" s="55">
        <v>0</v>
      </c>
      <c r="AH14" s="55">
        <v>0</v>
      </c>
      <c r="AI14" s="56">
        <f t="shared" si="7"/>
        <v>0</v>
      </c>
      <c r="AJ14" s="56">
        <f t="shared" si="7"/>
        <v>0</v>
      </c>
      <c r="AK14" s="55">
        <f t="shared" si="8"/>
        <v>4.3499999999999996</v>
      </c>
      <c r="AL14" s="56">
        <f t="shared" si="9"/>
        <v>29503749.941414986</v>
      </c>
      <c r="AM14" s="58"/>
      <c r="AN14" s="58"/>
      <c r="AO14" s="46"/>
    </row>
    <row r="15" spans="1:44" s="26" customFormat="1" ht="15.75" x14ac:dyDescent="0.25">
      <c r="A15" s="47" t="s">
        <v>0</v>
      </c>
      <c r="B15" s="48">
        <v>892</v>
      </c>
      <c r="C15" s="47" t="s">
        <v>7</v>
      </c>
      <c r="D15" s="49">
        <v>13709356.359999999</v>
      </c>
      <c r="E15" s="50">
        <v>4.53</v>
      </c>
      <c r="F15" s="51">
        <v>1.0099889972008085</v>
      </c>
      <c r="G15" s="51">
        <v>2.5697187038072973</v>
      </c>
      <c r="H15" s="52">
        <v>1.1649630681413765</v>
      </c>
      <c r="I15" s="53">
        <v>5308.2000000000007</v>
      </c>
      <c r="J15" s="53">
        <v>1401.3648000000001</v>
      </c>
      <c r="K15" s="53">
        <v>1613.6928</v>
      </c>
      <c r="L15" s="54">
        <v>340</v>
      </c>
      <c r="M15" s="55">
        <v>4.1069822081981346</v>
      </c>
      <c r="N15" s="55">
        <v>2.4798398418855316</v>
      </c>
      <c r="O15" s="55">
        <v>0.33276448518042545</v>
      </c>
      <c r="P15" s="55">
        <v>0.86161910898119265</v>
      </c>
      <c r="Q15" s="56">
        <v>12426389.285800001</v>
      </c>
      <c r="R15" s="56">
        <v>1980841.35</v>
      </c>
      <c r="S15" s="56">
        <v>306078.40000000002</v>
      </c>
      <c r="T15" s="56">
        <v>166981.78</v>
      </c>
      <c r="U15" s="55">
        <v>4.1069822081981346</v>
      </c>
      <c r="V15" s="55">
        <v>0.65467771825778032</v>
      </c>
      <c r="W15" s="55">
        <v>0.10116040349484934</v>
      </c>
      <c r="X15" s="55">
        <v>5.5188293028447584E-2</v>
      </c>
      <c r="Y15" s="55">
        <v>0</v>
      </c>
      <c r="Z15" s="55">
        <v>0</v>
      </c>
      <c r="AA15" s="55">
        <v>0.6964081641547305</v>
      </c>
      <c r="AB15" s="55">
        <f t="shared" si="5"/>
        <v>4.92</v>
      </c>
      <c r="AC15" s="56">
        <f t="shared" si="6"/>
        <v>14886316.080000004</v>
      </c>
      <c r="AD15" s="57">
        <v>-0.05</v>
      </c>
      <c r="AE15" s="57">
        <v>0.22942719219824001</v>
      </c>
      <c r="AF15" s="57">
        <v>0</v>
      </c>
      <c r="AG15" s="55">
        <v>0</v>
      </c>
      <c r="AH15" s="55">
        <v>0</v>
      </c>
      <c r="AI15" s="56">
        <f t="shared" si="7"/>
        <v>0</v>
      </c>
      <c r="AJ15" s="56">
        <f t="shared" si="7"/>
        <v>0</v>
      </c>
      <c r="AK15" s="55">
        <f t="shared" si="8"/>
        <v>4.92</v>
      </c>
      <c r="AL15" s="56">
        <f t="shared" si="9"/>
        <v>14886316.080000004</v>
      </c>
      <c r="AM15" s="58"/>
      <c r="AN15" s="58"/>
      <c r="AO15" s="46"/>
    </row>
    <row r="16" spans="1:44" s="26" customFormat="1" ht="15.75" x14ac:dyDescent="0.25">
      <c r="A16" s="47" t="s">
        <v>0</v>
      </c>
      <c r="B16" s="48">
        <v>891</v>
      </c>
      <c r="C16" s="47" t="s">
        <v>8</v>
      </c>
      <c r="D16" s="49">
        <v>27225000</v>
      </c>
      <c r="E16" s="50">
        <v>3.74</v>
      </c>
      <c r="F16" s="51">
        <v>1.0099889972008085</v>
      </c>
      <c r="G16" s="51">
        <v>2.0043477412836475</v>
      </c>
      <c r="H16" s="52">
        <v>1.1084259718890115</v>
      </c>
      <c r="I16" s="53">
        <v>12765.999999999995</v>
      </c>
      <c r="J16" s="53">
        <v>1582.9839999999995</v>
      </c>
      <c r="K16" s="53">
        <v>842.5559999999997</v>
      </c>
      <c r="L16" s="54">
        <v>720</v>
      </c>
      <c r="M16" s="55">
        <v>3.9076652901244104</v>
      </c>
      <c r="N16" s="55">
        <v>2.3594901521268539</v>
      </c>
      <c r="O16" s="55">
        <v>0.31661501380016083</v>
      </c>
      <c r="P16" s="55">
        <v>0.81980366965137264</v>
      </c>
      <c r="Q16" s="56">
        <v>28434595.4034</v>
      </c>
      <c r="R16" s="56">
        <v>2128970.04</v>
      </c>
      <c r="S16" s="56">
        <v>152056.54999999999</v>
      </c>
      <c r="T16" s="56">
        <v>336447.43</v>
      </c>
      <c r="U16" s="55">
        <v>3.9076652901244109</v>
      </c>
      <c r="V16" s="55">
        <v>0.29257677886372996</v>
      </c>
      <c r="W16" s="55">
        <v>2.0896590910810614E-2</v>
      </c>
      <c r="X16" s="55">
        <v>4.623677284576129E-2</v>
      </c>
      <c r="Y16" s="55">
        <v>3.0000000000000249E-2</v>
      </c>
      <c r="Z16" s="55">
        <v>0</v>
      </c>
      <c r="AA16" s="55">
        <v>0.41743367662352726</v>
      </c>
      <c r="AB16" s="55">
        <f t="shared" si="5"/>
        <v>4.3</v>
      </c>
      <c r="AC16" s="56">
        <f t="shared" si="6"/>
        <v>31289465.999999985</v>
      </c>
      <c r="AD16" s="57">
        <v>-0.05</v>
      </c>
      <c r="AE16" s="57">
        <v>0.22942719219824001</v>
      </c>
      <c r="AF16" s="57">
        <v>7.0257611241218388E-3</v>
      </c>
      <c r="AG16" s="55">
        <v>0.03</v>
      </c>
      <c r="AH16" s="55">
        <v>0</v>
      </c>
      <c r="AI16" s="56">
        <f t="shared" si="7"/>
        <v>218298.59999999992</v>
      </c>
      <c r="AJ16" s="56">
        <f t="shared" si="7"/>
        <v>0</v>
      </c>
      <c r="AK16" s="55">
        <f t="shared" si="8"/>
        <v>4.3</v>
      </c>
      <c r="AL16" s="56">
        <f t="shared" si="9"/>
        <v>31289465.999999985</v>
      </c>
      <c r="AM16" s="58"/>
      <c r="AN16" s="58"/>
      <c r="AO16" s="46"/>
    </row>
    <row r="17" spans="1:41" s="26" customFormat="1" ht="15.75" x14ac:dyDescent="0.25">
      <c r="A17" s="47" t="s">
        <v>0</v>
      </c>
      <c r="B17" s="48">
        <v>857</v>
      </c>
      <c r="C17" s="47" t="s">
        <v>9</v>
      </c>
      <c r="D17" s="49">
        <v>1445000</v>
      </c>
      <c r="E17" s="50">
        <v>4.9800000000000004</v>
      </c>
      <c r="F17" s="51">
        <v>1</v>
      </c>
      <c r="G17" s="51">
        <v>1.3893736501079914</v>
      </c>
      <c r="H17" s="52">
        <v>1.0389373650107991</v>
      </c>
      <c r="I17" s="53">
        <v>508.86666666666667</v>
      </c>
      <c r="J17" s="53">
        <v>24.934466666666669</v>
      </c>
      <c r="K17" s="53">
        <v>15.774866666666666</v>
      </c>
      <c r="L17" s="54">
        <v>20</v>
      </c>
      <c r="M17" s="55">
        <v>3.6626888784887943</v>
      </c>
      <c r="N17" s="55">
        <v>2.211570771155714</v>
      </c>
      <c r="O17" s="55">
        <v>0.29676602362519749</v>
      </c>
      <c r="P17" s="55">
        <v>0.76840915494089967</v>
      </c>
      <c r="Q17" s="56">
        <v>1062377.56</v>
      </c>
      <c r="R17" s="56">
        <v>31432.27</v>
      </c>
      <c r="S17" s="56">
        <v>2668.42</v>
      </c>
      <c r="T17" s="56">
        <v>8759.86</v>
      </c>
      <c r="U17" s="55">
        <v>3.6626888784887948</v>
      </c>
      <c r="V17" s="55">
        <v>0.10836696778663001</v>
      </c>
      <c r="W17" s="55">
        <v>9.1997467323811227E-3</v>
      </c>
      <c r="X17" s="55">
        <v>3.0200805251181694E-2</v>
      </c>
      <c r="Y17" s="55">
        <v>0</v>
      </c>
      <c r="Z17" s="55">
        <v>0.67000000000000026</v>
      </c>
      <c r="AA17" s="55">
        <v>0.14280854326112655</v>
      </c>
      <c r="AB17" s="55">
        <f t="shared" si="5"/>
        <v>4.4800000000000004</v>
      </c>
      <c r="AC17" s="56">
        <f t="shared" si="6"/>
        <v>1299441.9200000002</v>
      </c>
      <c r="AD17" s="57">
        <v>-0.05</v>
      </c>
      <c r="AE17" s="57">
        <v>0.22942719219824001</v>
      </c>
      <c r="AF17" s="57">
        <v>0</v>
      </c>
      <c r="AG17" s="55">
        <v>0.92</v>
      </c>
      <c r="AH17" s="55">
        <v>0</v>
      </c>
      <c r="AI17" s="56">
        <f t="shared" si="7"/>
        <v>266849.68000000005</v>
      </c>
      <c r="AJ17" s="56">
        <f t="shared" si="7"/>
        <v>0</v>
      </c>
      <c r="AK17" s="55">
        <f t="shared" si="8"/>
        <v>4.7300000000000004</v>
      </c>
      <c r="AL17" s="56">
        <f t="shared" si="9"/>
        <v>1371955.4200000002</v>
      </c>
      <c r="AM17" s="58"/>
      <c r="AN17" s="58"/>
      <c r="AO17" s="46"/>
    </row>
    <row r="18" spans="1:41" s="26" customFormat="1" ht="15.75" x14ac:dyDescent="0.25">
      <c r="A18" s="47" t="s">
        <v>10</v>
      </c>
      <c r="B18" s="48">
        <v>822</v>
      </c>
      <c r="C18" s="47" t="s">
        <v>11</v>
      </c>
      <c r="D18" s="49">
        <v>6935000</v>
      </c>
      <c r="E18" s="50">
        <v>4.1900000000000004</v>
      </c>
      <c r="F18" s="51">
        <v>1.0566201292045134</v>
      </c>
      <c r="G18" s="51">
        <v>2.1928480267033184</v>
      </c>
      <c r="H18" s="52">
        <v>1.1645809060339427</v>
      </c>
      <c r="I18" s="53">
        <v>2901.2000000000003</v>
      </c>
      <c r="J18" s="53">
        <v>368.45240000000001</v>
      </c>
      <c r="K18" s="53">
        <v>937.08759999999984</v>
      </c>
      <c r="L18" s="54">
        <v>120</v>
      </c>
      <c r="M18" s="55">
        <v>4.1056349268818417</v>
      </c>
      <c r="N18" s="55">
        <v>2.479026338997766</v>
      </c>
      <c r="O18" s="55">
        <v>0.33265532294136962</v>
      </c>
      <c r="P18" s="55">
        <v>0.86133645781095525</v>
      </c>
      <c r="Q18" s="56">
        <v>6789422.7884</v>
      </c>
      <c r="R18" s="56">
        <v>520639.83</v>
      </c>
      <c r="S18" s="56">
        <v>177684.49</v>
      </c>
      <c r="T18" s="56">
        <v>58915.41</v>
      </c>
      <c r="U18" s="55">
        <v>4.1056349268818417</v>
      </c>
      <c r="V18" s="55">
        <v>0.31483634505271624</v>
      </c>
      <c r="W18" s="55">
        <v>0.10744766931006235</v>
      </c>
      <c r="X18" s="55">
        <v>3.5626766488802773E-2</v>
      </c>
      <c r="Y18" s="55">
        <v>0</v>
      </c>
      <c r="Z18" s="55">
        <v>0</v>
      </c>
      <c r="AA18" s="55">
        <v>0.64492941917097402</v>
      </c>
      <c r="AB18" s="55">
        <f t="shared" si="5"/>
        <v>4.5599999999999996</v>
      </c>
      <c r="AC18" s="56">
        <f t="shared" si="6"/>
        <v>7540799.0399999991</v>
      </c>
      <c r="AD18" s="57">
        <v>-0.05</v>
      </c>
      <c r="AE18" s="57">
        <v>0.22942719219824001</v>
      </c>
      <c r="AF18" s="57">
        <v>0</v>
      </c>
      <c r="AG18" s="55">
        <v>0</v>
      </c>
      <c r="AH18" s="55">
        <v>0</v>
      </c>
      <c r="AI18" s="56">
        <f t="shared" si="7"/>
        <v>0</v>
      </c>
      <c r="AJ18" s="56">
        <f t="shared" si="7"/>
        <v>0</v>
      </c>
      <c r="AK18" s="55">
        <f t="shared" si="8"/>
        <v>4.5599999999999996</v>
      </c>
      <c r="AL18" s="56">
        <f t="shared" si="9"/>
        <v>7540799.0399999991</v>
      </c>
      <c r="AM18" s="58"/>
      <c r="AN18" s="58"/>
      <c r="AO18" s="46"/>
    </row>
    <row r="19" spans="1:41" s="26" customFormat="1" ht="15.75" x14ac:dyDescent="0.25">
      <c r="A19" s="47" t="s">
        <v>10</v>
      </c>
      <c r="B19" s="48">
        <v>873</v>
      </c>
      <c r="C19" s="47" t="s">
        <v>12</v>
      </c>
      <c r="D19" s="49">
        <v>22481789.5</v>
      </c>
      <c r="E19" s="50">
        <v>3.89</v>
      </c>
      <c r="F19" s="51">
        <v>1.0463676857235553</v>
      </c>
      <c r="G19" s="51">
        <v>2.2292140382435095</v>
      </c>
      <c r="H19" s="52">
        <v>1.1600155524031952</v>
      </c>
      <c r="I19" s="53">
        <v>10134.215733333334</v>
      </c>
      <c r="J19" s="53">
        <v>1003.2873576000002</v>
      </c>
      <c r="K19" s="53">
        <v>1378.2533397333336</v>
      </c>
      <c r="L19" s="54">
        <v>490</v>
      </c>
      <c r="M19" s="55">
        <v>4.0895401452974545</v>
      </c>
      <c r="N19" s="55">
        <v>2.4693081375067205</v>
      </c>
      <c r="O19" s="55">
        <v>0.331351257952403</v>
      </c>
      <c r="P19" s="55">
        <v>0.85795987357830272</v>
      </c>
      <c r="Q19" s="56">
        <v>23623240.787099998</v>
      </c>
      <c r="R19" s="56">
        <v>1412132.61</v>
      </c>
      <c r="S19" s="56">
        <v>260311.01</v>
      </c>
      <c r="T19" s="56">
        <v>239628.19</v>
      </c>
      <c r="U19" s="55">
        <v>4.0895401452974545</v>
      </c>
      <c r="V19" s="55">
        <v>0.24446150561316538</v>
      </c>
      <c r="W19" s="55">
        <v>4.5063771081526816E-2</v>
      </c>
      <c r="X19" s="55">
        <v>4.1483263146904682E-2</v>
      </c>
      <c r="Y19" s="55">
        <v>0</v>
      </c>
      <c r="Z19" s="55">
        <v>0</v>
      </c>
      <c r="AA19" s="55">
        <v>0.60978194500264971</v>
      </c>
      <c r="AB19" s="55">
        <f t="shared" si="5"/>
        <v>4.42</v>
      </c>
      <c r="AC19" s="56">
        <f t="shared" si="6"/>
        <v>25532143.118560001</v>
      </c>
      <c r="AD19" s="57">
        <v>-0.05</v>
      </c>
      <c r="AE19" s="57">
        <v>0.22942719219824001</v>
      </c>
      <c r="AF19" s="57">
        <v>0</v>
      </c>
      <c r="AG19" s="55">
        <v>0</v>
      </c>
      <c r="AH19" s="55">
        <v>0</v>
      </c>
      <c r="AI19" s="56">
        <f t="shared" si="7"/>
        <v>0</v>
      </c>
      <c r="AJ19" s="56">
        <f t="shared" si="7"/>
        <v>0</v>
      </c>
      <c r="AK19" s="55">
        <f t="shared" si="8"/>
        <v>4.42</v>
      </c>
      <c r="AL19" s="56">
        <f t="shared" si="9"/>
        <v>25532143.118560001</v>
      </c>
      <c r="AM19" s="58"/>
      <c r="AN19" s="58"/>
      <c r="AO19" s="46"/>
    </row>
    <row r="20" spans="1:41" s="26" customFormat="1" ht="15.75" x14ac:dyDescent="0.25">
      <c r="A20" s="47" t="s">
        <v>10</v>
      </c>
      <c r="B20" s="48">
        <v>823</v>
      </c>
      <c r="C20" s="47" t="s">
        <v>13</v>
      </c>
      <c r="D20" s="49">
        <v>10409000</v>
      </c>
      <c r="E20" s="50">
        <v>4.18</v>
      </c>
      <c r="F20" s="51">
        <v>1.0566201292045134</v>
      </c>
      <c r="G20" s="51">
        <v>1.6825257615754377</v>
      </c>
      <c r="H20" s="52">
        <v>1.1135486795211547</v>
      </c>
      <c r="I20" s="53">
        <v>4368.7333333333336</v>
      </c>
      <c r="J20" s="53">
        <v>397.55473333333327</v>
      </c>
      <c r="K20" s="53">
        <v>297.07386666666667</v>
      </c>
      <c r="L20" s="54">
        <v>240</v>
      </c>
      <c r="M20" s="55">
        <v>3.9257249777474517</v>
      </c>
      <c r="N20" s="55">
        <v>2.3703947849276061</v>
      </c>
      <c r="O20" s="55">
        <v>0.31807828350763717</v>
      </c>
      <c r="P20" s="55">
        <v>0.82359247884737607</v>
      </c>
      <c r="Q20" s="56">
        <v>9775753.9736000001</v>
      </c>
      <c r="R20" s="56">
        <v>537146.15</v>
      </c>
      <c r="S20" s="56">
        <v>53860.87</v>
      </c>
      <c r="T20" s="56">
        <v>112667.45</v>
      </c>
      <c r="U20" s="55">
        <v>3.9257249777474517</v>
      </c>
      <c r="V20" s="55">
        <v>0.21570592542841213</v>
      </c>
      <c r="W20" s="55">
        <v>2.1629323278519328E-2</v>
      </c>
      <c r="X20" s="55">
        <v>4.5244737969061269E-2</v>
      </c>
      <c r="Y20" s="55">
        <v>8.9999999999999858E-2</v>
      </c>
      <c r="Z20" s="55">
        <v>0</v>
      </c>
      <c r="AA20" s="55">
        <v>0.42912131325779507</v>
      </c>
      <c r="AB20" s="55">
        <f t="shared" si="5"/>
        <v>4.3</v>
      </c>
      <c r="AC20" s="56">
        <f t="shared" si="6"/>
        <v>10707765.4</v>
      </c>
      <c r="AD20" s="57">
        <v>-0.05</v>
      </c>
      <c r="AE20" s="57">
        <v>0.22942719219824001</v>
      </c>
      <c r="AF20" s="57">
        <v>2.1377672209026095E-2</v>
      </c>
      <c r="AG20" s="55">
        <v>0.09</v>
      </c>
      <c r="AH20" s="55">
        <v>0</v>
      </c>
      <c r="AI20" s="56">
        <f t="shared" si="7"/>
        <v>224116.02000000002</v>
      </c>
      <c r="AJ20" s="56">
        <f t="shared" si="7"/>
        <v>0</v>
      </c>
      <c r="AK20" s="55">
        <f t="shared" si="8"/>
        <v>4.3</v>
      </c>
      <c r="AL20" s="56">
        <f t="shared" si="9"/>
        <v>10707765.4</v>
      </c>
      <c r="AM20" s="58"/>
      <c r="AN20" s="58"/>
      <c r="AO20" s="46"/>
    </row>
    <row r="21" spans="1:41" s="26" customFormat="1" ht="15.75" x14ac:dyDescent="0.25">
      <c r="A21" s="47" t="s">
        <v>10</v>
      </c>
      <c r="B21" s="48">
        <v>881</v>
      </c>
      <c r="C21" s="47" t="s">
        <v>14</v>
      </c>
      <c r="D21" s="49">
        <v>49586000</v>
      </c>
      <c r="E21" s="50">
        <v>3.89</v>
      </c>
      <c r="F21" s="51">
        <v>1.0783157642623309</v>
      </c>
      <c r="G21" s="51">
        <v>2.013292003393913</v>
      </c>
      <c r="H21" s="52">
        <v>1.163981811749256</v>
      </c>
      <c r="I21" s="53">
        <v>22373.1</v>
      </c>
      <c r="J21" s="53">
        <v>2617.6526999999996</v>
      </c>
      <c r="K21" s="53">
        <v>1610.8632</v>
      </c>
      <c r="L21" s="54">
        <v>1280</v>
      </c>
      <c r="M21" s="55">
        <v>4.1035228688814387</v>
      </c>
      <c r="N21" s="55">
        <v>2.4777510557576008</v>
      </c>
      <c r="O21" s="55">
        <v>0.3324841953694575</v>
      </c>
      <c r="P21" s="55">
        <v>0.86089336128894189</v>
      </c>
      <c r="Q21" s="56">
        <v>52330860.673699997</v>
      </c>
      <c r="R21" s="56">
        <v>3696958.29</v>
      </c>
      <c r="S21" s="56">
        <v>305284.34000000003</v>
      </c>
      <c r="T21" s="56">
        <v>628107.80000000005</v>
      </c>
      <c r="U21" s="55">
        <v>4.1035228688814387</v>
      </c>
      <c r="V21" s="55">
        <v>0.28989687352363924</v>
      </c>
      <c r="W21" s="55">
        <v>2.3938862066600942E-2</v>
      </c>
      <c r="X21" s="55">
        <v>4.9253054000109313E-2</v>
      </c>
      <c r="Y21" s="55">
        <v>0</v>
      </c>
      <c r="Z21" s="55">
        <v>0</v>
      </c>
      <c r="AA21" s="55">
        <v>0.62925645808487563</v>
      </c>
      <c r="AB21" s="55">
        <f t="shared" si="5"/>
        <v>4.47</v>
      </c>
      <c r="AC21" s="56">
        <f t="shared" si="6"/>
        <v>57004421.489999987</v>
      </c>
      <c r="AD21" s="57">
        <v>-0.05</v>
      </c>
      <c r="AE21" s="57">
        <v>0.22942719219824001</v>
      </c>
      <c r="AF21" s="57">
        <v>0</v>
      </c>
      <c r="AG21" s="55">
        <v>0</v>
      </c>
      <c r="AH21" s="55">
        <v>0</v>
      </c>
      <c r="AI21" s="56">
        <f t="shared" si="7"/>
        <v>0</v>
      </c>
      <c r="AJ21" s="56">
        <f t="shared" si="7"/>
        <v>0</v>
      </c>
      <c r="AK21" s="55">
        <f t="shared" si="8"/>
        <v>4.47</v>
      </c>
      <c r="AL21" s="56">
        <f t="shared" si="9"/>
        <v>57004421.489999987</v>
      </c>
      <c r="AM21" s="58"/>
      <c r="AN21" s="58"/>
      <c r="AO21" s="46"/>
    </row>
    <row r="22" spans="1:41" s="26" customFormat="1" ht="15.75" x14ac:dyDescent="0.25">
      <c r="A22" s="47" t="s">
        <v>10</v>
      </c>
      <c r="B22" s="48">
        <v>919</v>
      </c>
      <c r="C22" s="47" t="s">
        <v>15</v>
      </c>
      <c r="D22" s="49">
        <v>54000000</v>
      </c>
      <c r="E22" s="50">
        <v>4.8</v>
      </c>
      <c r="F22" s="51">
        <v>1.1113533451389661</v>
      </c>
      <c r="G22" s="51">
        <v>4.2895610365156802</v>
      </c>
      <c r="H22" s="52">
        <v>1.418038779762741</v>
      </c>
      <c r="I22" s="53">
        <v>19755.167641666645</v>
      </c>
      <c r="J22" s="53">
        <v>1738.454752466665</v>
      </c>
      <c r="K22" s="53">
        <v>3180.5819903083298</v>
      </c>
      <c r="L22" s="54">
        <v>860</v>
      </c>
      <c r="M22" s="55">
        <v>4.9991799725566946</v>
      </c>
      <c r="N22" s="55">
        <v>3.0185584071817408</v>
      </c>
      <c r="O22" s="55">
        <v>0.40505399477295884</v>
      </c>
      <c r="P22" s="55">
        <v>1.048796604229925</v>
      </c>
      <c r="Q22" s="56">
        <v>56292993.904399998</v>
      </c>
      <c r="R22" s="56">
        <v>2991147.51</v>
      </c>
      <c r="S22" s="56">
        <v>734335.24</v>
      </c>
      <c r="T22" s="56">
        <v>514120.1</v>
      </c>
      <c r="U22" s="55">
        <v>4.9991799725566954</v>
      </c>
      <c r="V22" s="55">
        <v>0.26563313983199321</v>
      </c>
      <c r="W22" s="55">
        <v>6.5213693158446384E-2</v>
      </c>
      <c r="X22" s="55">
        <v>4.5657171632163457E-2</v>
      </c>
      <c r="Y22" s="55">
        <v>0</v>
      </c>
      <c r="Z22" s="55">
        <v>0</v>
      </c>
      <c r="AA22" s="55">
        <v>1.584755228334553</v>
      </c>
      <c r="AB22" s="55">
        <f t="shared" si="5"/>
        <v>5.38</v>
      </c>
      <c r="AC22" s="56">
        <f t="shared" si="6"/>
        <v>60581197.089934923</v>
      </c>
      <c r="AD22" s="57">
        <v>-0.05</v>
      </c>
      <c r="AE22" s="57">
        <v>0.22942719219824001</v>
      </c>
      <c r="AF22" s="57">
        <v>0</v>
      </c>
      <c r="AG22" s="55">
        <v>0</v>
      </c>
      <c r="AH22" s="55">
        <v>0</v>
      </c>
      <c r="AI22" s="56">
        <f t="shared" si="7"/>
        <v>0</v>
      </c>
      <c r="AJ22" s="56">
        <f t="shared" si="7"/>
        <v>0</v>
      </c>
      <c r="AK22" s="55">
        <f t="shared" si="8"/>
        <v>5.38</v>
      </c>
      <c r="AL22" s="56">
        <f t="shared" si="9"/>
        <v>60581197.089934923</v>
      </c>
      <c r="AM22" s="58"/>
      <c r="AN22" s="58"/>
      <c r="AO22" s="46"/>
    </row>
    <row r="23" spans="1:41" s="26" customFormat="1" ht="15.75" x14ac:dyDescent="0.25">
      <c r="A23" s="47" t="s">
        <v>10</v>
      </c>
      <c r="B23" s="48">
        <v>821</v>
      </c>
      <c r="C23" s="47" t="s">
        <v>16</v>
      </c>
      <c r="D23" s="49">
        <v>11578708</v>
      </c>
      <c r="E23" s="50">
        <v>4.59</v>
      </c>
      <c r="F23" s="51">
        <v>1.0566201292045134</v>
      </c>
      <c r="G23" s="51">
        <v>2.3917452622598971</v>
      </c>
      <c r="H23" s="52">
        <v>1.1844706295896006</v>
      </c>
      <c r="I23" s="53">
        <v>4426.6333333333332</v>
      </c>
      <c r="J23" s="53">
        <v>694.98143333333337</v>
      </c>
      <c r="K23" s="53">
        <v>2372.6754666666666</v>
      </c>
      <c r="L23" s="54">
        <v>240</v>
      </c>
      <c r="M23" s="55">
        <v>4.175754523805538</v>
      </c>
      <c r="N23" s="55">
        <v>2.5213653025806217</v>
      </c>
      <c r="O23" s="55">
        <v>0.33833669928743609</v>
      </c>
      <c r="P23" s="55">
        <v>0.87604710946727748</v>
      </c>
      <c r="Q23" s="56">
        <v>10536184.475099999</v>
      </c>
      <c r="R23" s="56">
        <v>998812.18</v>
      </c>
      <c r="S23" s="56">
        <v>457575.02</v>
      </c>
      <c r="T23" s="56">
        <v>119843.24</v>
      </c>
      <c r="U23" s="55">
        <v>4.175754523805538</v>
      </c>
      <c r="V23" s="55">
        <v>0.39585435250515766</v>
      </c>
      <c r="W23" s="55">
        <v>0.18134847081806574</v>
      </c>
      <c r="X23" s="55">
        <v>4.7496887688645233E-2</v>
      </c>
      <c r="Y23" s="55">
        <v>0</v>
      </c>
      <c r="Z23" s="55">
        <v>0</v>
      </c>
      <c r="AA23" s="55">
        <v>0.74762749948443852</v>
      </c>
      <c r="AB23" s="55">
        <f t="shared" si="5"/>
        <v>4.8</v>
      </c>
      <c r="AC23" s="56">
        <f t="shared" si="6"/>
        <v>12111268.799999999</v>
      </c>
      <c r="AD23" s="57">
        <v>-0.05</v>
      </c>
      <c r="AE23" s="57">
        <v>0.22942719219824001</v>
      </c>
      <c r="AF23" s="57">
        <v>0</v>
      </c>
      <c r="AG23" s="55">
        <v>0</v>
      </c>
      <c r="AH23" s="55">
        <v>0</v>
      </c>
      <c r="AI23" s="56">
        <f t="shared" si="7"/>
        <v>0</v>
      </c>
      <c r="AJ23" s="56">
        <f t="shared" si="7"/>
        <v>0</v>
      </c>
      <c r="AK23" s="55">
        <f t="shared" si="8"/>
        <v>4.8</v>
      </c>
      <c r="AL23" s="56">
        <f t="shared" si="9"/>
        <v>12111268.799999999</v>
      </c>
      <c r="AM23" s="58"/>
      <c r="AN23" s="58"/>
      <c r="AO23" s="46"/>
    </row>
    <row r="24" spans="1:41" s="26" customFormat="1" ht="15.75" x14ac:dyDescent="0.25">
      <c r="A24" s="47" t="s">
        <v>10</v>
      </c>
      <c r="B24" s="48">
        <v>926</v>
      </c>
      <c r="C24" s="47" t="s">
        <v>17</v>
      </c>
      <c r="D24" s="49">
        <v>26687000</v>
      </c>
      <c r="E24" s="50">
        <v>3.88</v>
      </c>
      <c r="F24" s="51">
        <v>1</v>
      </c>
      <c r="G24" s="51">
        <v>1.7409276489552392</v>
      </c>
      <c r="H24" s="52">
        <v>1.0740927648955239</v>
      </c>
      <c r="I24" s="53">
        <v>12074.141966666662</v>
      </c>
      <c r="J24" s="53">
        <v>1666.2315913999996</v>
      </c>
      <c r="K24" s="53">
        <v>1207.4141966666662</v>
      </c>
      <c r="L24" s="54">
        <v>670</v>
      </c>
      <c r="M24" s="55">
        <v>3.7866263712704393</v>
      </c>
      <c r="N24" s="55">
        <v>2.2864055566314874</v>
      </c>
      <c r="O24" s="55">
        <v>0.30680794586623178</v>
      </c>
      <c r="P24" s="55">
        <v>0.79441046361146606</v>
      </c>
      <c r="Q24" s="56">
        <v>26060550.6974</v>
      </c>
      <c r="R24" s="56">
        <v>2171518.27</v>
      </c>
      <c r="S24" s="56">
        <v>211153.23</v>
      </c>
      <c r="T24" s="56">
        <v>303385.36</v>
      </c>
      <c r="U24" s="55">
        <v>3.7866263712704389</v>
      </c>
      <c r="V24" s="55">
        <v>0.31552396681514527</v>
      </c>
      <c r="W24" s="55">
        <v>3.0680794586623174E-2</v>
      </c>
      <c r="X24" s="55">
        <v>4.4082222330091021E-2</v>
      </c>
      <c r="Y24" s="55">
        <v>0.12000000000000011</v>
      </c>
      <c r="Z24" s="55">
        <v>0</v>
      </c>
      <c r="AA24" s="55">
        <v>0.28813066181603109</v>
      </c>
      <c r="AB24" s="55">
        <f t="shared" si="5"/>
        <v>4.3</v>
      </c>
      <c r="AC24" s="56">
        <f t="shared" si="6"/>
        <v>29593721.960299987</v>
      </c>
      <c r="AD24" s="57">
        <v>-0.05</v>
      </c>
      <c r="AE24" s="57">
        <v>0.22942719219824001</v>
      </c>
      <c r="AF24" s="57">
        <v>2.8708133971291894E-2</v>
      </c>
      <c r="AG24" s="55">
        <v>0.12</v>
      </c>
      <c r="AH24" s="55">
        <v>0</v>
      </c>
      <c r="AI24" s="56">
        <f t="shared" si="7"/>
        <v>825871.31051999971</v>
      </c>
      <c r="AJ24" s="56">
        <f t="shared" si="7"/>
        <v>0</v>
      </c>
      <c r="AK24" s="55">
        <f t="shared" si="8"/>
        <v>4.3</v>
      </c>
      <c r="AL24" s="56">
        <f t="shared" si="9"/>
        <v>29593721.960299987</v>
      </c>
      <c r="AM24" s="58"/>
      <c r="AN24" s="58"/>
      <c r="AO24" s="46"/>
    </row>
    <row r="25" spans="1:41" s="26" customFormat="1" ht="15.75" x14ac:dyDescent="0.25">
      <c r="A25" s="47" t="s">
        <v>10</v>
      </c>
      <c r="B25" s="48">
        <v>874</v>
      </c>
      <c r="C25" s="47" t="s">
        <v>18</v>
      </c>
      <c r="D25" s="49">
        <v>10298000</v>
      </c>
      <c r="E25" s="50">
        <v>4.4800000000000004</v>
      </c>
      <c r="F25" s="51">
        <v>1.0463676857235553</v>
      </c>
      <c r="G25" s="51">
        <v>2.7584486446825882</v>
      </c>
      <c r="H25" s="52">
        <v>1.2129390130471032</v>
      </c>
      <c r="I25" s="53">
        <v>4032.9726966666667</v>
      </c>
      <c r="J25" s="53">
        <v>677.53941304000011</v>
      </c>
      <c r="K25" s="53">
        <v>1601.0901605766669</v>
      </c>
      <c r="L25" s="54">
        <v>280</v>
      </c>
      <c r="M25" s="55">
        <v>4.27611748599168</v>
      </c>
      <c r="N25" s="55">
        <v>2.581965534006518</v>
      </c>
      <c r="O25" s="55">
        <v>0.3464685167022738</v>
      </c>
      <c r="P25" s="55">
        <v>0.8971026294743818</v>
      </c>
      <c r="Q25" s="56">
        <v>9829915.0891999993</v>
      </c>
      <c r="R25" s="56">
        <v>997148.55</v>
      </c>
      <c r="S25" s="56">
        <v>316194.58</v>
      </c>
      <c r="T25" s="56">
        <v>143177.57999999999</v>
      </c>
      <c r="U25" s="55">
        <v>4.2761174859916791</v>
      </c>
      <c r="V25" s="55">
        <v>0.43377020971309505</v>
      </c>
      <c r="W25" s="55">
        <v>0.13754800113080271</v>
      </c>
      <c r="X25" s="55">
        <v>6.2283768114879491E-2</v>
      </c>
      <c r="Y25" s="55">
        <v>0</v>
      </c>
      <c r="Z25" s="55">
        <v>0</v>
      </c>
      <c r="AA25" s="55">
        <v>0.86193189101759204</v>
      </c>
      <c r="AB25" s="55">
        <f t="shared" si="5"/>
        <v>4.91</v>
      </c>
      <c r="AC25" s="56">
        <f t="shared" si="6"/>
        <v>11287080.686161</v>
      </c>
      <c r="AD25" s="57">
        <v>-0.05</v>
      </c>
      <c r="AE25" s="57">
        <v>0.22942719219824001</v>
      </c>
      <c r="AF25" s="57">
        <v>0</v>
      </c>
      <c r="AG25" s="55">
        <v>0</v>
      </c>
      <c r="AH25" s="55">
        <v>0</v>
      </c>
      <c r="AI25" s="56">
        <f t="shared" si="7"/>
        <v>0</v>
      </c>
      <c r="AJ25" s="56">
        <f t="shared" si="7"/>
        <v>0</v>
      </c>
      <c r="AK25" s="55">
        <f t="shared" si="8"/>
        <v>4.91</v>
      </c>
      <c r="AL25" s="56">
        <f t="shared" si="9"/>
        <v>11287080.686161</v>
      </c>
      <c r="AM25" s="58"/>
      <c r="AN25" s="58"/>
      <c r="AO25" s="46"/>
    </row>
    <row r="26" spans="1:41" s="26" customFormat="1" ht="15.75" x14ac:dyDescent="0.25">
      <c r="A26" s="47" t="s">
        <v>10</v>
      </c>
      <c r="B26" s="48">
        <v>882</v>
      </c>
      <c r="C26" s="47" t="s">
        <v>19</v>
      </c>
      <c r="D26" s="49">
        <v>6972678</v>
      </c>
      <c r="E26" s="50">
        <v>4.3</v>
      </c>
      <c r="F26" s="51">
        <v>1.0127887413944614</v>
      </c>
      <c r="G26" s="51">
        <v>2.0581736227900187</v>
      </c>
      <c r="H26" s="52">
        <v>1.116048355394571</v>
      </c>
      <c r="I26" s="53">
        <v>2843.5175100000001</v>
      </c>
      <c r="J26" s="53">
        <v>443.58873155999999</v>
      </c>
      <c r="K26" s="53">
        <v>372.50079381</v>
      </c>
      <c r="L26" s="54">
        <v>200</v>
      </c>
      <c r="M26" s="55">
        <v>3.9345373810065198</v>
      </c>
      <c r="N26" s="55">
        <v>2.3757158083936871</v>
      </c>
      <c r="O26" s="55">
        <v>0.31879230043906009</v>
      </c>
      <c r="P26" s="55">
        <v>0.82544126578122368</v>
      </c>
      <c r="Q26" s="56">
        <v>6377117.7839000002</v>
      </c>
      <c r="R26" s="56">
        <v>600689.23</v>
      </c>
      <c r="S26" s="56">
        <v>67687.72</v>
      </c>
      <c r="T26" s="56">
        <v>94100.3</v>
      </c>
      <c r="U26" s="55">
        <v>3.9345373810065198</v>
      </c>
      <c r="V26" s="55">
        <v>0.37061166610941504</v>
      </c>
      <c r="W26" s="55">
        <v>4.1761791357516863E-2</v>
      </c>
      <c r="X26" s="55">
        <v>5.8057758595003249E-2</v>
      </c>
      <c r="Y26" s="55">
        <v>0</v>
      </c>
      <c r="Z26" s="55">
        <v>0</v>
      </c>
      <c r="AA26" s="55">
        <v>0.45803513690390041</v>
      </c>
      <c r="AB26" s="55">
        <f t="shared" si="5"/>
        <v>4.4000000000000004</v>
      </c>
      <c r="AC26" s="56">
        <f t="shared" si="6"/>
        <v>7131541.9150800006</v>
      </c>
      <c r="AD26" s="57">
        <v>-0.05</v>
      </c>
      <c r="AE26" s="57">
        <v>0.22942719219824001</v>
      </c>
      <c r="AF26" s="57">
        <v>0</v>
      </c>
      <c r="AG26" s="55">
        <v>0</v>
      </c>
      <c r="AH26" s="55">
        <v>0</v>
      </c>
      <c r="AI26" s="56">
        <f t="shared" si="7"/>
        <v>0</v>
      </c>
      <c r="AJ26" s="56">
        <f t="shared" si="7"/>
        <v>0</v>
      </c>
      <c r="AK26" s="55">
        <f t="shared" si="8"/>
        <v>4.4000000000000004</v>
      </c>
      <c r="AL26" s="56">
        <f t="shared" si="9"/>
        <v>7131541.9150800006</v>
      </c>
      <c r="AM26" s="58"/>
      <c r="AN26" s="58"/>
      <c r="AO26" s="46"/>
    </row>
    <row r="27" spans="1:41" s="26" customFormat="1" ht="15.75" x14ac:dyDescent="0.25">
      <c r="A27" s="47" t="s">
        <v>10</v>
      </c>
      <c r="B27" s="48">
        <v>935</v>
      </c>
      <c r="C27" s="47" t="s">
        <v>20</v>
      </c>
      <c r="D27" s="49">
        <v>28436900</v>
      </c>
      <c r="E27" s="50">
        <v>4.6399999999999997</v>
      </c>
      <c r="F27" s="51">
        <v>1.0000863170360876</v>
      </c>
      <c r="G27" s="51">
        <v>1.4405699798721749</v>
      </c>
      <c r="H27" s="52">
        <v>1.0441260516160875</v>
      </c>
      <c r="I27" s="53">
        <v>10745.066666666666</v>
      </c>
      <c r="J27" s="53">
        <v>1396.8586666666667</v>
      </c>
      <c r="K27" s="53">
        <v>956.31093333333342</v>
      </c>
      <c r="L27" s="54">
        <v>610</v>
      </c>
      <c r="M27" s="55">
        <v>3.680981169596214</v>
      </c>
      <c r="N27" s="55">
        <v>2.2226158524314497</v>
      </c>
      <c r="O27" s="55">
        <v>0.29824813981770998</v>
      </c>
      <c r="P27" s="55">
        <v>0.77224676288907601</v>
      </c>
      <c r="Q27" s="56">
        <v>22544861.197700001</v>
      </c>
      <c r="R27" s="56">
        <v>1769667.72</v>
      </c>
      <c r="S27" s="56">
        <v>162574.24</v>
      </c>
      <c r="T27" s="56">
        <v>268510.2</v>
      </c>
      <c r="U27" s="55">
        <v>3.680981169596214</v>
      </c>
      <c r="V27" s="55">
        <v>0.28894006081608847</v>
      </c>
      <c r="W27" s="55">
        <v>2.6544084443776192E-2</v>
      </c>
      <c r="X27" s="55">
        <v>4.3840633099438163E-2</v>
      </c>
      <c r="Y27" s="55">
        <v>0.12000000000000011</v>
      </c>
      <c r="Z27" s="55">
        <v>0.13999999999999965</v>
      </c>
      <c r="AA27" s="55">
        <v>0.17074830048376449</v>
      </c>
      <c r="AB27" s="55">
        <f t="shared" si="5"/>
        <v>4.3</v>
      </c>
      <c r="AC27" s="56">
        <f t="shared" si="6"/>
        <v>26336158.399999999</v>
      </c>
      <c r="AD27" s="57">
        <v>-0.05</v>
      </c>
      <c r="AE27" s="57">
        <v>0.22942719219824001</v>
      </c>
      <c r="AF27" s="57">
        <v>0</v>
      </c>
      <c r="AG27" s="55">
        <v>0.37</v>
      </c>
      <c r="AH27" s="55">
        <v>0</v>
      </c>
      <c r="AI27" s="56">
        <f t="shared" si="7"/>
        <v>2266134.5599999996</v>
      </c>
      <c r="AJ27" s="56">
        <f t="shared" si="7"/>
        <v>0</v>
      </c>
      <c r="AK27" s="55">
        <f t="shared" si="8"/>
        <v>4.41</v>
      </c>
      <c r="AL27" s="56">
        <f t="shared" si="9"/>
        <v>27009874.080000002</v>
      </c>
      <c r="AM27" s="58"/>
      <c r="AN27" s="58"/>
      <c r="AO27" s="46"/>
    </row>
    <row r="28" spans="1:41" s="26" customFormat="1" ht="15.75" x14ac:dyDescent="0.25">
      <c r="A28" s="47" t="s">
        <v>10</v>
      </c>
      <c r="B28" s="48">
        <v>883</v>
      </c>
      <c r="C28" s="47" t="s">
        <v>21</v>
      </c>
      <c r="D28" s="49">
        <v>7176512.6399999997</v>
      </c>
      <c r="E28" s="50">
        <v>3.99</v>
      </c>
      <c r="F28" s="51">
        <v>1.0783157642623309</v>
      </c>
      <c r="G28" s="51">
        <v>1.7733112675661271</v>
      </c>
      <c r="H28" s="52">
        <v>1.1399837381664775</v>
      </c>
      <c r="I28" s="53">
        <v>3152.9333333333329</v>
      </c>
      <c r="J28" s="53">
        <v>438.25773333333331</v>
      </c>
      <c r="K28" s="53">
        <v>548.61039999999991</v>
      </c>
      <c r="L28" s="54">
        <v>170</v>
      </c>
      <c r="M28" s="55">
        <v>4.0189196192756409</v>
      </c>
      <c r="N28" s="55">
        <v>2.426666707569618</v>
      </c>
      <c r="O28" s="55">
        <v>0.3256292942833347</v>
      </c>
      <c r="P28" s="55">
        <v>0.84314413013893819</v>
      </c>
      <c r="Q28" s="56">
        <v>7222689.8099999996</v>
      </c>
      <c r="R28" s="56">
        <v>606198.11</v>
      </c>
      <c r="S28" s="56">
        <v>101826.86</v>
      </c>
      <c r="T28" s="56">
        <v>81700.67</v>
      </c>
      <c r="U28" s="55">
        <v>4.0189196192756409</v>
      </c>
      <c r="V28" s="55">
        <v>0.33730667235217687</v>
      </c>
      <c r="W28" s="55">
        <v>5.6659497205300231E-2</v>
      </c>
      <c r="X28" s="55">
        <v>4.5460682789662379E-2</v>
      </c>
      <c r="Y28" s="55">
        <v>0</v>
      </c>
      <c r="Z28" s="55">
        <v>0</v>
      </c>
      <c r="AA28" s="55">
        <v>0.5474604454821983</v>
      </c>
      <c r="AB28" s="55">
        <f t="shared" si="5"/>
        <v>4.46</v>
      </c>
      <c r="AC28" s="56">
        <f t="shared" si="6"/>
        <v>8015387.1199999992</v>
      </c>
      <c r="AD28" s="57">
        <v>-0.05</v>
      </c>
      <c r="AE28" s="57">
        <v>0.22942719219824001</v>
      </c>
      <c r="AF28" s="57">
        <v>0</v>
      </c>
      <c r="AG28" s="55">
        <v>0</v>
      </c>
      <c r="AH28" s="55">
        <v>0</v>
      </c>
      <c r="AI28" s="56">
        <f t="shared" si="7"/>
        <v>0</v>
      </c>
      <c r="AJ28" s="56">
        <f t="shared" si="7"/>
        <v>0</v>
      </c>
      <c r="AK28" s="55">
        <f t="shared" si="8"/>
        <v>4.46</v>
      </c>
      <c r="AL28" s="56">
        <f t="shared" si="9"/>
        <v>8015387.1199999992</v>
      </c>
      <c r="AM28" s="58"/>
      <c r="AN28" s="58"/>
      <c r="AO28" s="46"/>
    </row>
    <row r="29" spans="1:41" s="26" customFormat="1" ht="15.75" x14ac:dyDescent="0.25">
      <c r="A29" s="47" t="s">
        <v>22</v>
      </c>
      <c r="B29" s="48">
        <v>202</v>
      </c>
      <c r="C29" s="47" t="s">
        <v>23</v>
      </c>
      <c r="D29" s="49">
        <v>15918000</v>
      </c>
      <c r="E29" s="50">
        <v>9.4600000000000009</v>
      </c>
      <c r="F29" s="51">
        <v>1.3033675099232165</v>
      </c>
      <c r="G29" s="51">
        <v>4.6694594063924511</v>
      </c>
      <c r="H29" s="52">
        <v>1.6096399485778181</v>
      </c>
      <c r="I29" s="53">
        <v>2953.1333333333332</v>
      </c>
      <c r="J29" s="53">
        <v>785.53346666666675</v>
      </c>
      <c r="K29" s="53">
        <v>1807.3175999999999</v>
      </c>
      <c r="L29" s="54">
        <v>140</v>
      </c>
      <c r="M29" s="55">
        <v>5.6746542540280736</v>
      </c>
      <c r="N29" s="55">
        <v>3.4264170124657003</v>
      </c>
      <c r="O29" s="55">
        <v>0.45978368195732494</v>
      </c>
      <c r="P29" s="55">
        <v>1.1905068720220087</v>
      </c>
      <c r="Q29" s="56">
        <v>9552066.0605999995</v>
      </c>
      <c r="R29" s="56">
        <v>1534192.18</v>
      </c>
      <c r="S29" s="56">
        <v>473655.83</v>
      </c>
      <c r="T29" s="56">
        <v>95002.45</v>
      </c>
      <c r="U29" s="55">
        <v>5.6746542540280727</v>
      </c>
      <c r="V29" s="55">
        <v>0.91142692531587632</v>
      </c>
      <c r="W29" s="55">
        <v>0.28138761335788287</v>
      </c>
      <c r="X29" s="55">
        <v>5.6438685040662302E-2</v>
      </c>
      <c r="Y29" s="55">
        <v>0</v>
      </c>
      <c r="Z29" s="55">
        <v>1.5899999999999996</v>
      </c>
      <c r="AA29" s="55">
        <v>2.6223818577676377</v>
      </c>
      <c r="AB29" s="55">
        <f t="shared" si="5"/>
        <v>8.51</v>
      </c>
      <c r="AC29" s="56">
        <f t="shared" si="6"/>
        <v>14324763.859999999</v>
      </c>
      <c r="AD29" s="57">
        <v>-0.05</v>
      </c>
      <c r="AE29" s="57">
        <v>0.22942719219824001</v>
      </c>
      <c r="AF29" s="57">
        <v>0</v>
      </c>
      <c r="AG29" s="55">
        <v>2.06</v>
      </c>
      <c r="AH29" s="55">
        <v>0</v>
      </c>
      <c r="AI29" s="56">
        <f t="shared" si="7"/>
        <v>3467569.1599999997</v>
      </c>
      <c r="AJ29" s="56">
        <f t="shared" si="7"/>
        <v>0</v>
      </c>
      <c r="AK29" s="55">
        <f t="shared" si="8"/>
        <v>8.98</v>
      </c>
      <c r="AL29" s="56">
        <f t="shared" si="9"/>
        <v>15115908.279999999</v>
      </c>
      <c r="AM29" s="58"/>
      <c r="AN29" s="58"/>
      <c r="AO29" s="46"/>
    </row>
    <row r="30" spans="1:41" s="26" customFormat="1" ht="15.75" x14ac:dyDescent="0.25">
      <c r="A30" s="47" t="s">
        <v>22</v>
      </c>
      <c r="B30" s="48">
        <v>204</v>
      </c>
      <c r="C30" s="47" t="s">
        <v>24</v>
      </c>
      <c r="D30" s="49">
        <v>19583000</v>
      </c>
      <c r="E30" s="50">
        <v>6.46</v>
      </c>
      <c r="F30" s="51">
        <v>1.3033675099232165</v>
      </c>
      <c r="G30" s="51">
        <v>1.8933723649215499</v>
      </c>
      <c r="H30" s="52">
        <v>1.3320312444307281</v>
      </c>
      <c r="I30" s="53">
        <v>5315.7000000000007</v>
      </c>
      <c r="J30" s="53">
        <v>1653.1827000000001</v>
      </c>
      <c r="K30" s="53">
        <v>2870.4780000000001</v>
      </c>
      <c r="L30" s="54">
        <v>260</v>
      </c>
      <c r="M30" s="55">
        <v>4.6959674269923903</v>
      </c>
      <c r="N30" s="55">
        <v>2.8354754248525369</v>
      </c>
      <c r="O30" s="55">
        <v>0.38048647499565269</v>
      </c>
      <c r="P30" s="55">
        <v>0.98518451386840977</v>
      </c>
      <c r="Q30" s="56">
        <v>14228541.8094</v>
      </c>
      <c r="R30" s="56">
        <v>2671908.58</v>
      </c>
      <c r="S30" s="56">
        <v>622541.49</v>
      </c>
      <c r="T30" s="56">
        <v>146004.35</v>
      </c>
      <c r="U30" s="55">
        <v>4.6959674269923903</v>
      </c>
      <c r="V30" s="55">
        <v>0.88183285712913884</v>
      </c>
      <c r="W30" s="55">
        <v>0.20546269649765245</v>
      </c>
      <c r="X30" s="55">
        <v>4.8187063529880642E-2</v>
      </c>
      <c r="Y30" s="55">
        <v>0</v>
      </c>
      <c r="Z30" s="55">
        <v>0</v>
      </c>
      <c r="AA30" s="55">
        <v>1.4535872361026518</v>
      </c>
      <c r="AB30" s="55">
        <f t="shared" si="5"/>
        <v>5.83</v>
      </c>
      <c r="AC30" s="56">
        <f t="shared" si="6"/>
        <v>17664602.670000002</v>
      </c>
      <c r="AD30" s="57">
        <v>-0.05</v>
      </c>
      <c r="AE30" s="57">
        <v>0.22942719219824001</v>
      </c>
      <c r="AF30" s="57">
        <v>0</v>
      </c>
      <c r="AG30" s="55">
        <v>0.31</v>
      </c>
      <c r="AH30" s="55">
        <v>0</v>
      </c>
      <c r="AI30" s="56">
        <f t="shared" si="7"/>
        <v>939284.19000000018</v>
      </c>
      <c r="AJ30" s="56">
        <f t="shared" si="7"/>
        <v>0</v>
      </c>
      <c r="AK30" s="55">
        <f t="shared" si="8"/>
        <v>6.14</v>
      </c>
      <c r="AL30" s="56">
        <f t="shared" si="9"/>
        <v>18603886.859999999</v>
      </c>
      <c r="AM30" s="58"/>
      <c r="AN30" s="58"/>
      <c r="AO30" s="46"/>
    </row>
    <row r="31" spans="1:41" s="26" customFormat="1" ht="15.75" x14ac:dyDescent="0.25">
      <c r="A31" s="47" t="s">
        <v>22</v>
      </c>
      <c r="B31" s="48">
        <v>205</v>
      </c>
      <c r="C31" s="47" t="s">
        <v>25</v>
      </c>
      <c r="D31" s="49">
        <v>11195000</v>
      </c>
      <c r="E31" s="50">
        <v>6.61</v>
      </c>
      <c r="F31" s="51">
        <v>1.3033675099232165</v>
      </c>
      <c r="G31" s="51">
        <v>7.5351044923399142</v>
      </c>
      <c r="H31" s="52">
        <v>1.8962044571725647</v>
      </c>
      <c r="I31" s="53">
        <v>2971.4333333333338</v>
      </c>
      <c r="J31" s="53">
        <v>674.51536666666675</v>
      </c>
      <c r="K31" s="53">
        <v>1458.9737666666667</v>
      </c>
      <c r="L31" s="54">
        <v>110</v>
      </c>
      <c r="M31" s="55">
        <v>6.6849140386385493</v>
      </c>
      <c r="N31" s="55">
        <v>4.0364226899996432</v>
      </c>
      <c r="O31" s="55">
        <v>0.54163905899142339</v>
      </c>
      <c r="P31" s="55">
        <v>1.4024530386545415</v>
      </c>
      <c r="Q31" s="56">
        <v>11322352.550799999</v>
      </c>
      <c r="R31" s="56">
        <v>1551898.6</v>
      </c>
      <c r="S31" s="56">
        <v>450435.19</v>
      </c>
      <c r="T31" s="56">
        <v>87933.81</v>
      </c>
      <c r="U31" s="55">
        <v>6.6849140386385493</v>
      </c>
      <c r="V31" s="55">
        <v>0.91626795062991895</v>
      </c>
      <c r="W31" s="55">
        <v>0.26594477796478888</v>
      </c>
      <c r="X31" s="55">
        <v>5.191764947960003E-2</v>
      </c>
      <c r="Y31" s="55">
        <v>0</v>
      </c>
      <c r="Z31" s="55">
        <v>0</v>
      </c>
      <c r="AA31" s="55">
        <v>3.7427835779840186</v>
      </c>
      <c r="AB31" s="55">
        <f t="shared" si="5"/>
        <v>7.92</v>
      </c>
      <c r="AC31" s="56">
        <f t="shared" si="6"/>
        <v>13414238.640000002</v>
      </c>
      <c r="AD31" s="57">
        <v>-0.05</v>
      </c>
      <c r="AE31" s="57">
        <v>0.22942719219824001</v>
      </c>
      <c r="AF31" s="57">
        <v>0</v>
      </c>
      <c r="AG31" s="55">
        <v>0</v>
      </c>
      <c r="AH31" s="55">
        <v>0</v>
      </c>
      <c r="AI31" s="56">
        <f t="shared" si="7"/>
        <v>0</v>
      </c>
      <c r="AJ31" s="56">
        <f t="shared" si="7"/>
        <v>0</v>
      </c>
      <c r="AK31" s="55">
        <f t="shared" si="8"/>
        <v>7.92</v>
      </c>
      <c r="AL31" s="56">
        <f t="shared" si="9"/>
        <v>13414238.640000002</v>
      </c>
      <c r="AM31" s="58"/>
      <c r="AN31" s="58"/>
      <c r="AO31" s="46"/>
    </row>
    <row r="32" spans="1:41" s="26" customFormat="1" ht="15.75" x14ac:dyDescent="0.25">
      <c r="A32" s="47" t="s">
        <v>22</v>
      </c>
      <c r="B32" s="48">
        <v>309</v>
      </c>
      <c r="C32" s="47" t="s">
        <v>26</v>
      </c>
      <c r="D32" s="49">
        <v>13110000</v>
      </c>
      <c r="E32" s="50">
        <v>5.74</v>
      </c>
      <c r="F32" s="51">
        <v>1.1081296382371495</v>
      </c>
      <c r="G32" s="51">
        <v>3.9175338700176714</v>
      </c>
      <c r="H32" s="52">
        <v>1.3782570975914867</v>
      </c>
      <c r="I32" s="53">
        <v>4008.2333333333336</v>
      </c>
      <c r="J32" s="53">
        <v>721.48200000000008</v>
      </c>
      <c r="K32" s="53">
        <v>2236.5942</v>
      </c>
      <c r="L32" s="54">
        <v>210</v>
      </c>
      <c r="M32" s="55">
        <v>4.8589328991879226</v>
      </c>
      <c r="N32" s="55">
        <v>2.9338757222766336</v>
      </c>
      <c r="O32" s="55">
        <v>0.3936906036497973</v>
      </c>
      <c r="P32" s="55">
        <v>1.0193736478431143</v>
      </c>
      <c r="Q32" s="56">
        <v>11101169.9822</v>
      </c>
      <c r="R32" s="56">
        <v>1206540.96</v>
      </c>
      <c r="S32" s="56">
        <v>501899.89</v>
      </c>
      <c r="T32" s="56">
        <v>122019.03</v>
      </c>
      <c r="U32" s="55">
        <v>4.8589328991879235</v>
      </c>
      <c r="V32" s="55">
        <v>0.52809763000979404</v>
      </c>
      <c r="W32" s="55">
        <v>0.21967935683658688</v>
      </c>
      <c r="X32" s="55">
        <v>5.3407186719100018E-2</v>
      </c>
      <c r="Y32" s="55">
        <v>0</v>
      </c>
      <c r="Z32" s="55">
        <v>0</v>
      </c>
      <c r="AA32" s="55">
        <v>1.5533962855762544</v>
      </c>
      <c r="AB32" s="55">
        <f t="shared" si="5"/>
        <v>5.66</v>
      </c>
      <c r="AC32" s="56">
        <f t="shared" si="6"/>
        <v>12931362.380000001</v>
      </c>
      <c r="AD32" s="57">
        <v>-0.05</v>
      </c>
      <c r="AE32" s="57">
        <v>0.22942719219824001</v>
      </c>
      <c r="AF32" s="57">
        <v>0</v>
      </c>
      <c r="AG32" s="55">
        <v>0</v>
      </c>
      <c r="AH32" s="55">
        <v>0</v>
      </c>
      <c r="AI32" s="56">
        <f t="shared" si="7"/>
        <v>0</v>
      </c>
      <c r="AJ32" s="56">
        <f t="shared" si="7"/>
        <v>0</v>
      </c>
      <c r="AK32" s="55">
        <f t="shared" si="8"/>
        <v>5.66</v>
      </c>
      <c r="AL32" s="56">
        <f t="shared" si="9"/>
        <v>12931362.380000001</v>
      </c>
      <c r="AM32" s="58"/>
      <c r="AN32" s="58"/>
      <c r="AO32" s="46"/>
    </row>
    <row r="33" spans="1:43" s="26" customFormat="1" ht="15.75" x14ac:dyDescent="0.25">
      <c r="A33" s="47" t="s">
        <v>22</v>
      </c>
      <c r="B33" s="48">
        <v>206</v>
      </c>
      <c r="C33" s="47" t="s">
        <v>27</v>
      </c>
      <c r="D33" s="49">
        <v>15573000</v>
      </c>
      <c r="E33" s="50">
        <v>8.68</v>
      </c>
      <c r="F33" s="51">
        <v>1.3033675099232165</v>
      </c>
      <c r="G33" s="51">
        <v>3.3774314817564042</v>
      </c>
      <c r="H33" s="52">
        <v>1.4804371561142136</v>
      </c>
      <c r="I33" s="53">
        <v>3149.4</v>
      </c>
      <c r="J33" s="53">
        <v>929.07299999999987</v>
      </c>
      <c r="K33" s="53">
        <v>1376.2878000000001</v>
      </c>
      <c r="L33" s="54">
        <v>180</v>
      </c>
      <c r="M33" s="55">
        <v>5.2191603552007644</v>
      </c>
      <c r="N33" s="55">
        <v>3.1513849181476417</v>
      </c>
      <c r="O33" s="55">
        <v>0.42287770451151713</v>
      </c>
      <c r="P33" s="55">
        <v>1.0949471088288438</v>
      </c>
      <c r="Q33" s="56">
        <v>9369217.4649</v>
      </c>
      <c r="R33" s="56">
        <v>1668883.98</v>
      </c>
      <c r="S33" s="56">
        <v>331740.81</v>
      </c>
      <c r="T33" s="56">
        <v>112341.57</v>
      </c>
      <c r="U33" s="55">
        <v>5.2191603552007644</v>
      </c>
      <c r="V33" s="55">
        <v>0.92965855085355409</v>
      </c>
      <c r="W33" s="55">
        <v>0.18479755687153299</v>
      </c>
      <c r="X33" s="55">
        <v>6.2580326280939819E-2</v>
      </c>
      <c r="Y33" s="55">
        <v>0</v>
      </c>
      <c r="Z33" s="55">
        <v>1.4099999999999995</v>
      </c>
      <c r="AA33" s="55">
        <v>2.0757183664716794</v>
      </c>
      <c r="AB33" s="55">
        <f t="shared" si="5"/>
        <v>7.81</v>
      </c>
      <c r="AC33" s="56">
        <f t="shared" si="6"/>
        <v>14020183.979999999</v>
      </c>
      <c r="AD33" s="57">
        <v>-0.05</v>
      </c>
      <c r="AE33" s="57">
        <v>0.22942719219824001</v>
      </c>
      <c r="AF33" s="57">
        <v>0</v>
      </c>
      <c r="AG33" s="55">
        <v>1.84</v>
      </c>
      <c r="AH33" s="55">
        <v>0</v>
      </c>
      <c r="AI33" s="56">
        <f t="shared" si="7"/>
        <v>3303090.72</v>
      </c>
      <c r="AJ33" s="56">
        <f t="shared" si="7"/>
        <v>0</v>
      </c>
      <c r="AK33" s="55">
        <f t="shared" si="8"/>
        <v>8.24</v>
      </c>
      <c r="AL33" s="56">
        <f t="shared" si="9"/>
        <v>14792101.920000002</v>
      </c>
      <c r="AM33" s="58"/>
      <c r="AN33" s="58"/>
      <c r="AO33" s="46"/>
    </row>
    <row r="34" spans="1:43" s="26" customFormat="1" ht="15.75" x14ac:dyDescent="0.25">
      <c r="A34" s="47" t="s">
        <v>22</v>
      </c>
      <c r="B34" s="48">
        <v>207</v>
      </c>
      <c r="C34" s="47" t="s">
        <v>28</v>
      </c>
      <c r="D34" s="49">
        <v>8600000</v>
      </c>
      <c r="E34" s="50">
        <v>7.93</v>
      </c>
      <c r="F34" s="51">
        <v>1.3033675099232165</v>
      </c>
      <c r="G34" s="51">
        <v>7.3480422044705325</v>
      </c>
      <c r="H34" s="52">
        <v>1.8774982283856265</v>
      </c>
      <c r="I34" s="53">
        <v>1902.3666666666668</v>
      </c>
      <c r="J34" s="53">
        <v>445.15380000000005</v>
      </c>
      <c r="K34" s="53">
        <v>1027.2780000000002</v>
      </c>
      <c r="L34" s="54">
        <v>60</v>
      </c>
      <c r="M34" s="55">
        <v>6.6189667559208143</v>
      </c>
      <c r="N34" s="55">
        <v>3.9966030144186098</v>
      </c>
      <c r="O34" s="55">
        <v>0.5362957405960308</v>
      </c>
      <c r="P34" s="55">
        <v>1.3886177123505801</v>
      </c>
      <c r="Q34" s="56">
        <v>7177269.9828000003</v>
      </c>
      <c r="R34" s="56">
        <v>1014088.72</v>
      </c>
      <c r="S34" s="56">
        <v>314027.15000000002</v>
      </c>
      <c r="T34" s="56">
        <v>47490.73</v>
      </c>
      <c r="U34" s="55">
        <v>6.6189667559208152</v>
      </c>
      <c r="V34" s="55">
        <v>0.93520510537395474</v>
      </c>
      <c r="W34" s="55">
        <v>0.28959969992185669</v>
      </c>
      <c r="X34" s="55">
        <v>4.3796532078131521E-2</v>
      </c>
      <c r="Y34" s="55">
        <v>0</v>
      </c>
      <c r="Z34" s="55">
        <v>0</v>
      </c>
      <c r="AA34" s="55">
        <v>3.68646261471494</v>
      </c>
      <c r="AB34" s="55">
        <f t="shared" si="5"/>
        <v>7.89</v>
      </c>
      <c r="AC34" s="56">
        <f t="shared" si="6"/>
        <v>8555513.6099999994</v>
      </c>
      <c r="AD34" s="57">
        <v>-0.05</v>
      </c>
      <c r="AE34" s="57">
        <v>0.22942719219824001</v>
      </c>
      <c r="AF34" s="57">
        <v>0</v>
      </c>
      <c r="AG34" s="55">
        <v>0</v>
      </c>
      <c r="AH34" s="55">
        <v>0</v>
      </c>
      <c r="AI34" s="56">
        <f t="shared" si="7"/>
        <v>0</v>
      </c>
      <c r="AJ34" s="56">
        <f t="shared" si="7"/>
        <v>0</v>
      </c>
      <c r="AK34" s="55">
        <f t="shared" si="8"/>
        <v>7.89</v>
      </c>
      <c r="AL34" s="56">
        <f t="shared" si="9"/>
        <v>8555513.6099999994</v>
      </c>
      <c r="AM34" s="58"/>
      <c r="AN34" s="58"/>
      <c r="AO34" s="46"/>
    </row>
    <row r="35" spans="1:43" s="26" customFormat="1" ht="15.75" x14ac:dyDescent="0.25">
      <c r="A35" s="47" t="s">
        <v>22</v>
      </c>
      <c r="B35" s="48">
        <v>208</v>
      </c>
      <c r="C35" s="47" t="s">
        <v>29</v>
      </c>
      <c r="D35" s="49">
        <v>22419136.059999999</v>
      </c>
      <c r="E35" s="50">
        <v>8.14</v>
      </c>
      <c r="F35" s="51">
        <v>1.3033675099232165</v>
      </c>
      <c r="G35" s="51">
        <v>3.4594858911909712</v>
      </c>
      <c r="H35" s="52">
        <v>1.4886425970576702</v>
      </c>
      <c r="I35" s="53">
        <v>4834.5333333333356</v>
      </c>
      <c r="J35" s="53">
        <v>1223.1369333333339</v>
      </c>
      <c r="K35" s="53">
        <v>2489.7846666666678</v>
      </c>
      <c r="L35" s="54">
        <v>180</v>
      </c>
      <c r="M35" s="55">
        <v>5.2480879674889058</v>
      </c>
      <c r="N35" s="55">
        <v>3.1688517202534685</v>
      </c>
      <c r="O35" s="55">
        <v>0.42522153789636774</v>
      </c>
      <c r="P35" s="55">
        <v>1.101015940457797</v>
      </c>
      <c r="Q35" s="56">
        <v>14462072.0426</v>
      </c>
      <c r="R35" s="56">
        <v>2209285.56</v>
      </c>
      <c r="S35" s="56">
        <v>603464.74</v>
      </c>
      <c r="T35" s="56">
        <v>112964.24</v>
      </c>
      <c r="U35" s="55">
        <v>5.2480879674889067</v>
      </c>
      <c r="V35" s="55">
        <v>0.80171948522412761</v>
      </c>
      <c r="W35" s="55">
        <v>0.21898909201662947</v>
      </c>
      <c r="X35" s="55">
        <v>4.0993174649549782E-2</v>
      </c>
      <c r="Y35" s="55">
        <v>0</v>
      </c>
      <c r="Z35" s="55">
        <v>1.0100000000000009</v>
      </c>
      <c r="AA35" s="55">
        <v>2.0711700991623596</v>
      </c>
      <c r="AB35" s="55">
        <f t="shared" si="5"/>
        <v>7.32</v>
      </c>
      <c r="AC35" s="56">
        <f t="shared" si="6"/>
        <v>20171606.88000001</v>
      </c>
      <c r="AD35" s="57">
        <v>-0.05</v>
      </c>
      <c r="AE35" s="57">
        <v>0.22942719219824001</v>
      </c>
      <c r="AF35" s="57">
        <v>0</v>
      </c>
      <c r="AG35" s="55">
        <v>1.42</v>
      </c>
      <c r="AH35" s="55">
        <v>0</v>
      </c>
      <c r="AI35" s="56">
        <f t="shared" si="7"/>
        <v>3913071.2800000017</v>
      </c>
      <c r="AJ35" s="56">
        <f t="shared" si="7"/>
        <v>0</v>
      </c>
      <c r="AK35" s="55">
        <f t="shared" si="8"/>
        <v>7.7299999999999995</v>
      </c>
      <c r="AL35" s="56">
        <f t="shared" si="9"/>
        <v>21301437.320000008</v>
      </c>
      <c r="AM35" s="58"/>
      <c r="AN35" s="58"/>
      <c r="AO35" s="46"/>
    </row>
    <row r="36" spans="1:43" s="26" customFormat="1" ht="15.75" x14ac:dyDescent="0.25">
      <c r="A36" s="47" t="s">
        <v>22</v>
      </c>
      <c r="B36" s="48">
        <v>209</v>
      </c>
      <c r="C36" s="47" t="s">
        <v>30</v>
      </c>
      <c r="D36" s="49">
        <v>17484000</v>
      </c>
      <c r="E36" s="50">
        <v>5.85</v>
      </c>
      <c r="F36" s="51">
        <v>1.3033675099232165</v>
      </c>
      <c r="G36" s="51">
        <v>2.4402425336502254</v>
      </c>
      <c r="H36" s="52">
        <v>1.3867182613035955</v>
      </c>
      <c r="I36" s="53">
        <v>5241.7666666666664</v>
      </c>
      <c r="J36" s="53">
        <v>954.00153333333321</v>
      </c>
      <c r="K36" s="53">
        <v>1750.7500666666667</v>
      </c>
      <c r="L36" s="54">
        <v>300</v>
      </c>
      <c r="M36" s="55">
        <v>4.8887620412239219</v>
      </c>
      <c r="N36" s="55">
        <v>2.9518868776993368</v>
      </c>
      <c r="O36" s="55">
        <v>0.39610748265968665</v>
      </c>
      <c r="P36" s="55">
        <v>1.0256316147589259</v>
      </c>
      <c r="Q36" s="56">
        <v>14606677.448100001</v>
      </c>
      <c r="R36" s="56">
        <v>1605179.63</v>
      </c>
      <c r="S36" s="56">
        <v>395286.57</v>
      </c>
      <c r="T36" s="56">
        <v>175383.01</v>
      </c>
      <c r="U36" s="55">
        <v>4.8887620412239219</v>
      </c>
      <c r="V36" s="55">
        <v>0.53724341174127921</v>
      </c>
      <c r="W36" s="55">
        <v>0.13229989920833535</v>
      </c>
      <c r="X36" s="55">
        <v>5.8699576687442107E-2</v>
      </c>
      <c r="Y36" s="55">
        <v>0</v>
      </c>
      <c r="Z36" s="55">
        <v>0</v>
      </c>
      <c r="AA36" s="55">
        <v>1.5664309329718158</v>
      </c>
      <c r="AB36" s="55">
        <f t="shared" si="5"/>
        <v>5.62</v>
      </c>
      <c r="AC36" s="56">
        <f t="shared" si="6"/>
        <v>16791475.34</v>
      </c>
      <c r="AD36" s="57">
        <v>-0.05</v>
      </c>
      <c r="AE36" s="57">
        <v>0.22942719219824001</v>
      </c>
      <c r="AF36" s="57">
        <v>0</v>
      </c>
      <c r="AG36" s="55">
        <v>0</v>
      </c>
      <c r="AH36" s="55">
        <v>0</v>
      </c>
      <c r="AI36" s="56">
        <f t="shared" si="7"/>
        <v>0</v>
      </c>
      <c r="AJ36" s="56">
        <f t="shared" si="7"/>
        <v>0</v>
      </c>
      <c r="AK36" s="55">
        <f t="shared" si="8"/>
        <v>5.62</v>
      </c>
      <c r="AL36" s="56">
        <f t="shared" si="9"/>
        <v>16791475.34</v>
      </c>
      <c r="AM36" s="58"/>
      <c r="AN36" s="58"/>
      <c r="AO36" s="46"/>
    </row>
    <row r="37" spans="1:43" s="26" customFormat="1" ht="15.75" x14ac:dyDescent="0.25">
      <c r="A37" s="47" t="s">
        <v>22</v>
      </c>
      <c r="B37" s="48">
        <v>316</v>
      </c>
      <c r="C37" s="47" t="s">
        <v>31</v>
      </c>
      <c r="D37" s="49">
        <v>18157000</v>
      </c>
      <c r="E37" s="50">
        <v>4.9400000000000004</v>
      </c>
      <c r="F37" s="51">
        <v>1.1081296382371495</v>
      </c>
      <c r="G37" s="51">
        <v>3.5643110865180372</v>
      </c>
      <c r="H37" s="52">
        <v>1.3429348192415231</v>
      </c>
      <c r="I37" s="53">
        <v>6450.8315733333338</v>
      </c>
      <c r="J37" s="53">
        <v>1148.2480200533334</v>
      </c>
      <c r="K37" s="53">
        <v>4786.5170274133343</v>
      </c>
      <c r="L37" s="54">
        <v>270</v>
      </c>
      <c r="M37" s="55">
        <v>4.7344070899983066</v>
      </c>
      <c r="N37" s="55">
        <v>2.8586857050530314</v>
      </c>
      <c r="O37" s="55">
        <v>0.38360101360873439</v>
      </c>
      <c r="P37" s="55">
        <v>0.99324891407997673</v>
      </c>
      <c r="Q37" s="56">
        <v>17408291.760200001</v>
      </c>
      <c r="R37" s="56">
        <v>1871013.71</v>
      </c>
      <c r="S37" s="56">
        <v>1046584.29</v>
      </c>
      <c r="T37" s="56">
        <v>152861.01</v>
      </c>
      <c r="U37" s="55">
        <v>4.7344070899983066</v>
      </c>
      <c r="V37" s="55">
        <v>0.50884605549943962</v>
      </c>
      <c r="W37" s="55">
        <v>0.28463195209768094</v>
      </c>
      <c r="X37" s="55">
        <v>4.1572501739185655E-2</v>
      </c>
      <c r="Y37" s="55">
        <v>0</v>
      </c>
      <c r="Z37" s="55">
        <v>0</v>
      </c>
      <c r="AA37" s="55">
        <v>1.422229067066614</v>
      </c>
      <c r="AB37" s="55">
        <f t="shared" si="5"/>
        <v>5.57</v>
      </c>
      <c r="AC37" s="56">
        <f t="shared" si="6"/>
        <v>20480745.162175998</v>
      </c>
      <c r="AD37" s="57">
        <v>-0.05</v>
      </c>
      <c r="AE37" s="57">
        <v>0.22942719219824001</v>
      </c>
      <c r="AF37" s="57">
        <v>0</v>
      </c>
      <c r="AG37" s="55">
        <v>0</v>
      </c>
      <c r="AH37" s="55">
        <v>0</v>
      </c>
      <c r="AI37" s="56">
        <f t="shared" si="7"/>
        <v>0</v>
      </c>
      <c r="AJ37" s="56">
        <f t="shared" si="7"/>
        <v>0</v>
      </c>
      <c r="AK37" s="55">
        <f t="shared" si="8"/>
        <v>5.57</v>
      </c>
      <c r="AL37" s="56">
        <f t="shared" si="9"/>
        <v>20480745.162175998</v>
      </c>
      <c r="AM37" s="58"/>
      <c r="AN37" s="58"/>
      <c r="AO37" s="46"/>
    </row>
    <row r="38" spans="1:43" s="26" customFormat="1" ht="15.75" x14ac:dyDescent="0.25">
      <c r="A38" s="47" t="s">
        <v>22</v>
      </c>
      <c r="B38" s="48">
        <v>210</v>
      </c>
      <c r="C38" s="47" t="s">
        <v>32</v>
      </c>
      <c r="D38" s="49">
        <v>20642000</v>
      </c>
      <c r="E38" s="50">
        <v>7.62</v>
      </c>
      <c r="F38" s="51">
        <v>1.3033675099232165</v>
      </c>
      <c r="G38" s="51">
        <v>3.6834249006220152</v>
      </c>
      <c r="H38" s="52">
        <v>1.5110364980007747</v>
      </c>
      <c r="I38" s="53">
        <v>4753.1666666666688</v>
      </c>
      <c r="J38" s="53">
        <v>941.12700000000041</v>
      </c>
      <c r="K38" s="53">
        <v>2162.6908333333345</v>
      </c>
      <c r="L38" s="54">
        <v>280</v>
      </c>
      <c r="M38" s="55">
        <v>5.3270358373919535</v>
      </c>
      <c r="N38" s="55">
        <v>3.2165212896094726</v>
      </c>
      <c r="O38" s="55">
        <v>0.43161821700345959</v>
      </c>
      <c r="P38" s="55">
        <v>1.1175787084157502</v>
      </c>
      <c r="Q38" s="56">
        <v>14432564.829399999</v>
      </c>
      <c r="R38" s="56">
        <v>1725478.37</v>
      </c>
      <c r="S38" s="56">
        <v>532070.35</v>
      </c>
      <c r="T38" s="56">
        <v>178365.56</v>
      </c>
      <c r="U38" s="55">
        <v>5.3270358373919544</v>
      </c>
      <c r="V38" s="55">
        <v>0.63687121534267566</v>
      </c>
      <c r="W38" s="55">
        <v>0.19638628873657415</v>
      </c>
      <c r="X38" s="55">
        <v>6.5834434241679576E-2</v>
      </c>
      <c r="Y38" s="55">
        <v>0</v>
      </c>
      <c r="Z38" s="55">
        <v>0.62999999999999989</v>
      </c>
      <c r="AA38" s="55">
        <v>2.1056927074994007</v>
      </c>
      <c r="AB38" s="55">
        <f t="shared" si="5"/>
        <v>6.86</v>
      </c>
      <c r="AC38" s="56">
        <f t="shared" si="6"/>
        <v>18585832.300000012</v>
      </c>
      <c r="AD38" s="57">
        <v>-0.05</v>
      </c>
      <c r="AE38" s="57">
        <v>0.22942719219824001</v>
      </c>
      <c r="AF38" s="57">
        <v>0</v>
      </c>
      <c r="AG38" s="55">
        <v>1.01</v>
      </c>
      <c r="AH38" s="55">
        <v>0</v>
      </c>
      <c r="AI38" s="56">
        <f t="shared" si="7"/>
        <v>2736398.0500000012</v>
      </c>
      <c r="AJ38" s="56">
        <f t="shared" si="7"/>
        <v>0</v>
      </c>
      <c r="AK38" s="55">
        <f t="shared" si="8"/>
        <v>7.24</v>
      </c>
      <c r="AL38" s="56">
        <f t="shared" si="9"/>
        <v>19615368.200000007</v>
      </c>
      <c r="AM38" s="58"/>
      <c r="AN38" s="58"/>
      <c r="AO38" s="46"/>
    </row>
    <row r="39" spans="1:43" s="26" customFormat="1" ht="15.75" x14ac:dyDescent="0.25">
      <c r="A39" s="47" t="s">
        <v>22</v>
      </c>
      <c r="B39" s="48">
        <v>211</v>
      </c>
      <c r="C39" s="47" t="s">
        <v>33</v>
      </c>
      <c r="D39" s="49">
        <v>24907000</v>
      </c>
      <c r="E39" s="50">
        <v>8.9600000000000009</v>
      </c>
      <c r="F39" s="51">
        <v>1.3033675099232165</v>
      </c>
      <c r="G39" s="51">
        <v>3.0780152576707387</v>
      </c>
      <c r="H39" s="52">
        <v>1.4504955337056469</v>
      </c>
      <c r="I39" s="53">
        <v>4879.1333333333332</v>
      </c>
      <c r="J39" s="53">
        <v>1654.0261999999996</v>
      </c>
      <c r="K39" s="53">
        <v>3649.5917333333327</v>
      </c>
      <c r="L39" s="54">
        <v>330</v>
      </c>
      <c r="M39" s="55">
        <v>5.113603609343782</v>
      </c>
      <c r="N39" s="55">
        <v>3.0876486245173913</v>
      </c>
      <c r="O39" s="55">
        <v>0.4143250655148582</v>
      </c>
      <c r="P39" s="55">
        <v>1.0728019655821313</v>
      </c>
      <c r="Q39" s="56">
        <v>14221473.6796</v>
      </c>
      <c r="R39" s="56">
        <v>2911019.48</v>
      </c>
      <c r="S39" s="56">
        <v>861906.88</v>
      </c>
      <c r="T39" s="56">
        <v>201794.05</v>
      </c>
      <c r="U39" s="55">
        <v>5.113603609343782</v>
      </c>
      <c r="V39" s="55">
        <v>1.0467128837113955</v>
      </c>
      <c r="W39" s="55">
        <v>0.30991514900511385</v>
      </c>
      <c r="X39" s="55">
        <v>7.2558920704927782E-2</v>
      </c>
      <c r="Y39" s="55">
        <v>0</v>
      </c>
      <c r="Z39" s="55">
        <v>1.5200000000000005</v>
      </c>
      <c r="AA39" s="55">
        <v>2.0320627385643037</v>
      </c>
      <c r="AB39" s="55">
        <f t="shared" si="5"/>
        <v>8.06</v>
      </c>
      <c r="AC39" s="56">
        <f t="shared" si="6"/>
        <v>22415714.359999999</v>
      </c>
      <c r="AD39" s="57">
        <v>-0.05</v>
      </c>
      <c r="AE39" s="57">
        <v>0.22942719219824001</v>
      </c>
      <c r="AF39" s="57">
        <v>0</v>
      </c>
      <c r="AG39" s="55">
        <v>1.97</v>
      </c>
      <c r="AH39" s="55">
        <v>0</v>
      </c>
      <c r="AI39" s="56">
        <f t="shared" si="7"/>
        <v>5478778.8200000003</v>
      </c>
      <c r="AJ39" s="56">
        <f t="shared" si="7"/>
        <v>0</v>
      </c>
      <c r="AK39" s="55">
        <f t="shared" si="8"/>
        <v>8.5100000000000016</v>
      </c>
      <c r="AL39" s="56">
        <f t="shared" si="9"/>
        <v>23667212.060000002</v>
      </c>
      <c r="AM39" s="58"/>
      <c r="AN39" s="58"/>
      <c r="AO39" s="46"/>
    </row>
    <row r="40" spans="1:43" s="26" customFormat="1" ht="15.75" x14ac:dyDescent="0.25">
      <c r="A40" s="47" t="s">
        <v>22</v>
      </c>
      <c r="B40" s="48">
        <v>212</v>
      </c>
      <c r="C40" s="47" t="s">
        <v>34</v>
      </c>
      <c r="D40" s="49">
        <v>16315665.15</v>
      </c>
      <c r="E40" s="50">
        <v>5.18</v>
      </c>
      <c r="F40" s="51">
        <v>1.3033675099232165</v>
      </c>
      <c r="G40" s="51">
        <v>4.4795874075528506</v>
      </c>
      <c r="H40" s="52">
        <v>1.5906527486938582</v>
      </c>
      <c r="I40" s="53">
        <v>5521.6000000000022</v>
      </c>
      <c r="J40" s="53">
        <v>993.88800000000026</v>
      </c>
      <c r="K40" s="53">
        <v>2539.9360000000011</v>
      </c>
      <c r="L40" s="54">
        <v>240</v>
      </c>
      <c r="M40" s="55">
        <v>5.6077164306416742</v>
      </c>
      <c r="N40" s="55">
        <v>3.3859992378205268</v>
      </c>
      <c r="O40" s="55">
        <v>0.45436010590827119</v>
      </c>
      <c r="P40" s="55">
        <v>1.1764637364982653</v>
      </c>
      <c r="Q40" s="56">
        <v>17649233.2148</v>
      </c>
      <c r="R40" s="56">
        <v>1918223.29</v>
      </c>
      <c r="S40" s="56">
        <v>657805.99</v>
      </c>
      <c r="T40" s="56">
        <v>160940.24</v>
      </c>
      <c r="U40" s="55">
        <v>5.6077164306416742</v>
      </c>
      <c r="V40" s="55">
        <v>0.60947986280769484</v>
      </c>
      <c r="W40" s="55">
        <v>0.20900564871780475</v>
      </c>
      <c r="X40" s="55">
        <v>5.1135775275207108E-2</v>
      </c>
      <c r="Y40" s="55">
        <v>0</v>
      </c>
      <c r="Z40" s="55">
        <v>0</v>
      </c>
      <c r="AA40" s="55">
        <v>2.4052121559323942</v>
      </c>
      <c r="AB40" s="55">
        <f t="shared" si="5"/>
        <v>6.48</v>
      </c>
      <c r="AC40" s="56">
        <f t="shared" si="6"/>
        <v>20394581.760000009</v>
      </c>
      <c r="AD40" s="57">
        <v>-0.05</v>
      </c>
      <c r="AE40" s="57">
        <v>0.22942719219824001</v>
      </c>
      <c r="AF40" s="57">
        <v>0</v>
      </c>
      <c r="AG40" s="55">
        <v>0</v>
      </c>
      <c r="AH40" s="55">
        <v>0.11000000000000032</v>
      </c>
      <c r="AI40" s="56">
        <f t="shared" si="7"/>
        <v>0</v>
      </c>
      <c r="AJ40" s="56">
        <f t="shared" si="7"/>
        <v>346204.32000000117</v>
      </c>
      <c r="AK40" s="55">
        <f t="shared" si="8"/>
        <v>6.37</v>
      </c>
      <c r="AL40" s="56">
        <f t="shared" si="9"/>
        <v>20048377.440000005</v>
      </c>
      <c r="AM40" s="58"/>
      <c r="AN40" s="58"/>
      <c r="AO40" s="46"/>
      <c r="AP40" s="46"/>
      <c r="AQ40" s="46"/>
    </row>
    <row r="41" spans="1:43" s="26" customFormat="1" ht="15.75" x14ac:dyDescent="0.25">
      <c r="A41" s="47" t="s">
        <v>22</v>
      </c>
      <c r="B41" s="48">
        <v>213</v>
      </c>
      <c r="C41" s="47" t="s">
        <v>35</v>
      </c>
      <c r="D41" s="49">
        <v>12325000</v>
      </c>
      <c r="E41" s="50">
        <v>8.74</v>
      </c>
      <c r="F41" s="51">
        <v>1.3033675099232165</v>
      </c>
      <c r="G41" s="51">
        <v>5.9954955475219736</v>
      </c>
      <c r="H41" s="52">
        <v>1.7422435626907704</v>
      </c>
      <c r="I41" s="53">
        <v>2474.833333333333</v>
      </c>
      <c r="J41" s="53">
        <v>636.03216666666651</v>
      </c>
      <c r="K41" s="53">
        <v>1705.1601666666666</v>
      </c>
      <c r="L41" s="54">
        <v>110</v>
      </c>
      <c r="M41" s="55">
        <v>6.142137471992692</v>
      </c>
      <c r="N41" s="55">
        <v>3.7086883860809601</v>
      </c>
      <c r="O41" s="55">
        <v>0.49766108304417672</v>
      </c>
      <c r="P41" s="55">
        <v>1.2885819191751966</v>
      </c>
      <c r="Q41" s="56">
        <v>8664436.9355999995</v>
      </c>
      <c r="R41" s="56">
        <v>1344541.71</v>
      </c>
      <c r="S41" s="56">
        <v>483697.36</v>
      </c>
      <c r="T41" s="56">
        <v>80794.09</v>
      </c>
      <c r="U41" s="55">
        <v>6.1421374719926911</v>
      </c>
      <c r="V41" s="55">
        <v>0.95313291522280663</v>
      </c>
      <c r="W41" s="55">
        <v>0.34288848621743778</v>
      </c>
      <c r="X41" s="55">
        <v>5.7274164364982831E-2</v>
      </c>
      <c r="Y41" s="55">
        <v>0</v>
      </c>
      <c r="Z41" s="55">
        <v>0.36000000000000038</v>
      </c>
      <c r="AA41" s="55">
        <v>3.1932601394106461</v>
      </c>
      <c r="AB41" s="55">
        <f t="shared" si="5"/>
        <v>7.86</v>
      </c>
      <c r="AC41" s="56">
        <f t="shared" si="6"/>
        <v>11087748.299999999</v>
      </c>
      <c r="AD41" s="57">
        <v>-0.05</v>
      </c>
      <c r="AE41" s="57">
        <v>0.22942719219824001</v>
      </c>
      <c r="AF41" s="57">
        <v>0</v>
      </c>
      <c r="AG41" s="55">
        <v>0.8</v>
      </c>
      <c r="AH41" s="55">
        <v>0</v>
      </c>
      <c r="AI41" s="56">
        <f t="shared" si="7"/>
        <v>1128524</v>
      </c>
      <c r="AJ41" s="56">
        <f t="shared" si="7"/>
        <v>0</v>
      </c>
      <c r="AK41" s="55">
        <f t="shared" si="8"/>
        <v>8.2999999999999989</v>
      </c>
      <c r="AL41" s="56">
        <f t="shared" si="9"/>
        <v>11708436.499999998</v>
      </c>
      <c r="AM41" s="58"/>
      <c r="AN41" s="58"/>
      <c r="AO41" s="46"/>
    </row>
    <row r="42" spans="1:43" s="26" customFormat="1" ht="15.75" x14ac:dyDescent="0.25">
      <c r="A42" s="47" t="s">
        <v>36</v>
      </c>
      <c r="B42" s="48">
        <v>841</v>
      </c>
      <c r="C42" s="47" t="s">
        <v>37</v>
      </c>
      <c r="D42" s="49">
        <v>4108000</v>
      </c>
      <c r="E42" s="50">
        <v>4.17</v>
      </c>
      <c r="F42" s="51">
        <v>1</v>
      </c>
      <c r="G42" s="51">
        <v>2.1616090712742979</v>
      </c>
      <c r="H42" s="52">
        <v>1.1161609071274299</v>
      </c>
      <c r="I42" s="53">
        <v>1728.4333333333334</v>
      </c>
      <c r="J42" s="53">
        <v>318.03173333333331</v>
      </c>
      <c r="K42" s="53">
        <v>101.97756666666668</v>
      </c>
      <c r="L42" s="54">
        <v>110</v>
      </c>
      <c r="M42" s="55">
        <v>3.934934172953831</v>
      </c>
      <c r="N42" s="55">
        <v>2.3759553956209989</v>
      </c>
      <c r="O42" s="55">
        <v>0.31882445014445865</v>
      </c>
      <c r="P42" s="55">
        <v>0.82552451024315743</v>
      </c>
      <c r="Q42" s="56">
        <v>3876724.6916999999</v>
      </c>
      <c r="R42" s="56">
        <v>430708.65</v>
      </c>
      <c r="S42" s="56">
        <v>18532.38</v>
      </c>
      <c r="T42" s="56">
        <v>51760.39</v>
      </c>
      <c r="U42" s="55">
        <v>3.934934172953831</v>
      </c>
      <c r="V42" s="55">
        <v>0.43717579279426377</v>
      </c>
      <c r="W42" s="55">
        <v>1.8810642558523067E-2</v>
      </c>
      <c r="X42" s="55">
        <v>5.2537575141311396E-2</v>
      </c>
      <c r="Y42" s="55">
        <v>0</v>
      </c>
      <c r="Z42" s="55">
        <v>0</v>
      </c>
      <c r="AA42" s="55">
        <v>0.46243882049273782</v>
      </c>
      <c r="AB42" s="55">
        <f t="shared" si="5"/>
        <v>4.4400000000000004</v>
      </c>
      <c r="AC42" s="56">
        <f t="shared" si="6"/>
        <v>4374319.08</v>
      </c>
      <c r="AD42" s="57">
        <v>-0.05</v>
      </c>
      <c r="AE42" s="57">
        <v>0.22942719219824001</v>
      </c>
      <c r="AF42" s="57">
        <v>0</v>
      </c>
      <c r="AG42" s="55">
        <v>0</v>
      </c>
      <c r="AH42" s="55">
        <v>0</v>
      </c>
      <c r="AI42" s="56">
        <f t="shared" si="7"/>
        <v>0</v>
      </c>
      <c r="AJ42" s="56">
        <f t="shared" si="7"/>
        <v>0</v>
      </c>
      <c r="AK42" s="55">
        <f t="shared" si="8"/>
        <v>4.4400000000000004</v>
      </c>
      <c r="AL42" s="56">
        <f t="shared" si="9"/>
        <v>4374319.08</v>
      </c>
      <c r="AM42" s="58"/>
      <c r="AN42" s="58"/>
      <c r="AO42" s="46"/>
    </row>
    <row r="43" spans="1:43" s="26" customFormat="1" ht="15.75" x14ac:dyDescent="0.25">
      <c r="A43" s="47" t="s">
        <v>36</v>
      </c>
      <c r="B43" s="48">
        <v>840</v>
      </c>
      <c r="C43" s="47" t="s">
        <v>38</v>
      </c>
      <c r="D43" s="49">
        <v>17433000</v>
      </c>
      <c r="E43" s="50">
        <v>4.13</v>
      </c>
      <c r="F43" s="51">
        <v>1</v>
      </c>
      <c r="G43" s="51">
        <v>1.6960600437496371</v>
      </c>
      <c r="H43" s="52">
        <v>1.0696060043749638</v>
      </c>
      <c r="I43" s="53">
        <v>7402.1333333333332</v>
      </c>
      <c r="J43" s="53">
        <v>1539.6437333333333</v>
      </c>
      <c r="K43" s="53">
        <v>185.05333333333334</v>
      </c>
      <c r="L43" s="54">
        <v>500</v>
      </c>
      <c r="M43" s="55">
        <v>3.7708086632809619</v>
      </c>
      <c r="N43" s="55">
        <v>2.2768546551444251</v>
      </c>
      <c r="O43" s="55">
        <v>0.3055263305124214</v>
      </c>
      <c r="P43" s="55">
        <v>0.79109200768126675</v>
      </c>
      <c r="Q43" s="56">
        <v>15909856.245100001</v>
      </c>
      <c r="R43" s="56">
        <v>1998160.65</v>
      </c>
      <c r="S43" s="56">
        <v>32227.040000000001</v>
      </c>
      <c r="T43" s="56">
        <v>225461.22</v>
      </c>
      <c r="U43" s="55">
        <v>3.7708086632809619</v>
      </c>
      <c r="V43" s="55">
        <v>0.47358576827004045</v>
      </c>
      <c r="W43" s="55">
        <v>7.6381582628105354E-3</v>
      </c>
      <c r="X43" s="55">
        <v>5.3436757489818257E-2</v>
      </c>
      <c r="Y43" s="55">
        <v>0</v>
      </c>
      <c r="Z43" s="55">
        <v>0</v>
      </c>
      <c r="AA43" s="55">
        <v>0.28018402757547539</v>
      </c>
      <c r="AB43" s="55">
        <f t="shared" si="5"/>
        <v>4.3099999999999996</v>
      </c>
      <c r="AC43" s="56">
        <f t="shared" si="6"/>
        <v>18184820.959999997</v>
      </c>
      <c r="AD43" s="57">
        <v>-0.05</v>
      </c>
      <c r="AE43" s="57">
        <v>0.22942719219824001</v>
      </c>
      <c r="AF43" s="57">
        <v>0</v>
      </c>
      <c r="AG43" s="55">
        <v>0</v>
      </c>
      <c r="AH43" s="55">
        <v>0</v>
      </c>
      <c r="AI43" s="56">
        <f t="shared" si="7"/>
        <v>0</v>
      </c>
      <c r="AJ43" s="56">
        <f t="shared" si="7"/>
        <v>0</v>
      </c>
      <c r="AK43" s="55">
        <f t="shared" si="8"/>
        <v>4.3099999999999996</v>
      </c>
      <c r="AL43" s="56">
        <f t="shared" si="9"/>
        <v>18184820.959999997</v>
      </c>
      <c r="AM43" s="58"/>
      <c r="AN43" s="58"/>
      <c r="AO43" s="46"/>
    </row>
    <row r="44" spans="1:43" s="26" customFormat="1" ht="15.75" x14ac:dyDescent="0.25">
      <c r="A44" s="47" t="s">
        <v>36</v>
      </c>
      <c r="B44" s="48">
        <v>390</v>
      </c>
      <c r="C44" s="47" t="s">
        <v>39</v>
      </c>
      <c r="D44" s="49">
        <v>7428000</v>
      </c>
      <c r="E44" s="50">
        <v>4.2</v>
      </c>
      <c r="F44" s="51">
        <v>1</v>
      </c>
      <c r="G44" s="51">
        <v>2.4051181360036655</v>
      </c>
      <c r="H44" s="52">
        <v>1.1405118136003665</v>
      </c>
      <c r="I44" s="53">
        <v>3104.32807</v>
      </c>
      <c r="J44" s="53">
        <v>555.67472452999993</v>
      </c>
      <c r="K44" s="53">
        <v>207.98998069000001</v>
      </c>
      <c r="L44" s="54">
        <v>200</v>
      </c>
      <c r="M44" s="55">
        <v>4.0207813061143733</v>
      </c>
      <c r="N44" s="55">
        <v>2.4277908140209652</v>
      </c>
      <c r="O44" s="55">
        <v>0.32578013576037385</v>
      </c>
      <c r="P44" s="55">
        <v>0.84353470036151901</v>
      </c>
      <c r="Q44" s="56">
        <v>7114639.835</v>
      </c>
      <c r="R44" s="56">
        <v>768965.34</v>
      </c>
      <c r="S44" s="56">
        <v>38622.629999999997</v>
      </c>
      <c r="T44" s="56">
        <v>96162.96</v>
      </c>
      <c r="U44" s="55">
        <v>4.0207813061143733</v>
      </c>
      <c r="V44" s="55">
        <v>0.43457455570975273</v>
      </c>
      <c r="W44" s="55">
        <v>2.182726909594505E-2</v>
      </c>
      <c r="X44" s="55">
        <v>5.4345718708881115E-2</v>
      </c>
      <c r="Y44" s="55">
        <v>0</v>
      </c>
      <c r="Z44" s="55">
        <v>0</v>
      </c>
      <c r="AA44" s="55">
        <v>0.5582873666461261</v>
      </c>
      <c r="AB44" s="55">
        <f t="shared" si="5"/>
        <v>4.53</v>
      </c>
      <c r="AC44" s="56">
        <f t="shared" si="6"/>
        <v>8015685.5095470008</v>
      </c>
      <c r="AD44" s="57">
        <v>-0.05</v>
      </c>
      <c r="AE44" s="57">
        <v>0.22942719219824001</v>
      </c>
      <c r="AF44" s="57">
        <v>0</v>
      </c>
      <c r="AG44" s="55">
        <v>0</v>
      </c>
      <c r="AH44" s="55">
        <v>0</v>
      </c>
      <c r="AI44" s="56">
        <f t="shared" si="7"/>
        <v>0</v>
      </c>
      <c r="AJ44" s="56">
        <f t="shared" si="7"/>
        <v>0</v>
      </c>
      <c r="AK44" s="55">
        <f t="shared" si="8"/>
        <v>4.53</v>
      </c>
      <c r="AL44" s="56">
        <f t="shared" si="9"/>
        <v>8015685.5095470008</v>
      </c>
      <c r="AM44" s="58"/>
      <c r="AN44" s="58"/>
      <c r="AO44" s="46"/>
    </row>
    <row r="45" spans="1:43" s="26" customFormat="1" ht="15.75" x14ac:dyDescent="0.25">
      <c r="A45" s="47" t="s">
        <v>36</v>
      </c>
      <c r="B45" s="48">
        <v>805</v>
      </c>
      <c r="C45" s="47" t="s">
        <v>40</v>
      </c>
      <c r="D45" s="49">
        <v>3120000</v>
      </c>
      <c r="E45" s="50">
        <v>3.63</v>
      </c>
      <c r="F45" s="51">
        <v>1</v>
      </c>
      <c r="G45" s="51">
        <v>1.8536989768091281</v>
      </c>
      <c r="H45" s="52">
        <v>1.0853698976809127</v>
      </c>
      <c r="I45" s="53">
        <v>1508.1543833333335</v>
      </c>
      <c r="J45" s="53">
        <v>387.59567651666674</v>
      </c>
      <c r="K45" s="53">
        <v>55.80171218333335</v>
      </c>
      <c r="L45" s="54">
        <v>110</v>
      </c>
      <c r="M45" s="55">
        <v>3.8263829824246218</v>
      </c>
      <c r="N45" s="55">
        <v>2.3104110242280336</v>
      </c>
      <c r="O45" s="55">
        <v>0.31002918900111359</v>
      </c>
      <c r="P45" s="55">
        <v>0.80275115128486296</v>
      </c>
      <c r="Q45" s="56">
        <v>3289342.4723</v>
      </c>
      <c r="R45" s="56">
        <v>510438.03</v>
      </c>
      <c r="S45" s="56">
        <v>9861.09</v>
      </c>
      <c r="T45" s="56">
        <v>50332.5</v>
      </c>
      <c r="U45" s="55">
        <v>3.8263829824246214</v>
      </c>
      <c r="V45" s="55">
        <v>0.59377563322660476</v>
      </c>
      <c r="W45" s="55">
        <v>1.1471079993041205E-2</v>
      </c>
      <c r="X45" s="55">
        <v>5.8550124322264571E-2</v>
      </c>
      <c r="Y45" s="55">
        <v>0</v>
      </c>
      <c r="Z45" s="55">
        <v>0</v>
      </c>
      <c r="AA45" s="55">
        <v>0.35317562484318621</v>
      </c>
      <c r="AB45" s="55">
        <f t="shared" si="5"/>
        <v>4.49</v>
      </c>
      <c r="AC45" s="56">
        <f t="shared" si="6"/>
        <v>3859819.5132650002</v>
      </c>
      <c r="AD45" s="57">
        <v>-0.05</v>
      </c>
      <c r="AE45" s="57">
        <v>0.22942719219824001</v>
      </c>
      <c r="AF45" s="57">
        <v>0</v>
      </c>
      <c r="AG45" s="55">
        <v>0</v>
      </c>
      <c r="AH45" s="55">
        <v>3.0000000000000249E-2</v>
      </c>
      <c r="AI45" s="56">
        <f t="shared" si="7"/>
        <v>0</v>
      </c>
      <c r="AJ45" s="56">
        <f t="shared" si="7"/>
        <v>25789.439955000216</v>
      </c>
      <c r="AK45" s="55">
        <f t="shared" si="8"/>
        <v>4.46</v>
      </c>
      <c r="AL45" s="56">
        <f t="shared" si="9"/>
        <v>3834030.0733100004</v>
      </c>
      <c r="AM45" s="58"/>
      <c r="AN45" s="58"/>
      <c r="AO45" s="46"/>
      <c r="AP45" s="46"/>
      <c r="AQ45" s="46"/>
    </row>
    <row r="46" spans="1:43" s="26" customFormat="1" ht="15.75" x14ac:dyDescent="0.25">
      <c r="A46" s="47" t="s">
        <v>36</v>
      </c>
      <c r="B46" s="48">
        <v>806</v>
      </c>
      <c r="C46" s="47" t="s">
        <v>41</v>
      </c>
      <c r="D46" s="49">
        <v>5185000</v>
      </c>
      <c r="E46" s="50">
        <v>3.37</v>
      </c>
      <c r="F46" s="51">
        <v>1</v>
      </c>
      <c r="G46" s="51">
        <v>1.826858086647186</v>
      </c>
      <c r="H46" s="52">
        <v>1.0826858086647186</v>
      </c>
      <c r="I46" s="53">
        <v>2696.2000000000016</v>
      </c>
      <c r="J46" s="53">
        <v>862.78400000000056</v>
      </c>
      <c r="K46" s="53">
        <v>444.87300000000027</v>
      </c>
      <c r="L46" s="54">
        <v>190</v>
      </c>
      <c r="M46" s="55">
        <v>3.8169204456831638</v>
      </c>
      <c r="N46" s="55">
        <v>2.3046974432025467</v>
      </c>
      <c r="O46" s="55">
        <v>0.30926249559762459</v>
      </c>
      <c r="P46" s="55">
        <v>0.80076597042393738</v>
      </c>
      <c r="Q46" s="56">
        <v>5865973.1162</v>
      </c>
      <c r="R46" s="56">
        <v>1133419.96</v>
      </c>
      <c r="S46" s="56">
        <v>78422.039999999994</v>
      </c>
      <c r="T46" s="56">
        <v>86722.95</v>
      </c>
      <c r="U46" s="55">
        <v>3.8169204456831634</v>
      </c>
      <c r="V46" s="55">
        <v>0.737503181824815</v>
      </c>
      <c r="W46" s="55">
        <v>5.1028311773608052E-2</v>
      </c>
      <c r="X46" s="55">
        <v>5.6429617380219572E-2</v>
      </c>
      <c r="Y46" s="55">
        <v>0</v>
      </c>
      <c r="Z46" s="55">
        <v>0</v>
      </c>
      <c r="AA46" s="55">
        <v>0.35603260274291576</v>
      </c>
      <c r="AB46" s="55">
        <f t="shared" si="5"/>
        <v>4.66</v>
      </c>
      <c r="AC46" s="56">
        <f t="shared" si="6"/>
        <v>7161646.4400000051</v>
      </c>
      <c r="AD46" s="57">
        <v>-0.05</v>
      </c>
      <c r="AE46" s="57">
        <v>0.22942719219824001</v>
      </c>
      <c r="AF46" s="57">
        <v>3.6144578313252879E-2</v>
      </c>
      <c r="AG46" s="55">
        <v>0</v>
      </c>
      <c r="AH46" s="55">
        <v>0.36000000000000032</v>
      </c>
      <c r="AI46" s="56">
        <f t="shared" si="7"/>
        <v>0</v>
      </c>
      <c r="AJ46" s="56">
        <f t="shared" si="7"/>
        <v>553260.24000000081</v>
      </c>
      <c r="AK46" s="55">
        <f t="shared" si="8"/>
        <v>4.3</v>
      </c>
      <c r="AL46" s="56">
        <f t="shared" si="9"/>
        <v>6608386.2000000039</v>
      </c>
      <c r="AM46" s="58"/>
      <c r="AN46" s="58"/>
      <c r="AO46" s="46"/>
    </row>
    <row r="47" spans="1:43" s="26" customFormat="1" ht="15.75" x14ac:dyDescent="0.25">
      <c r="A47" s="47" t="s">
        <v>36</v>
      </c>
      <c r="B47" s="48">
        <v>391</v>
      </c>
      <c r="C47" s="47" t="s">
        <v>42</v>
      </c>
      <c r="D47" s="49">
        <v>11250000</v>
      </c>
      <c r="E47" s="50">
        <v>4.5</v>
      </c>
      <c r="F47" s="51">
        <v>1</v>
      </c>
      <c r="G47" s="51">
        <v>2.7247123502847046</v>
      </c>
      <c r="H47" s="52">
        <v>1.1724712350284705</v>
      </c>
      <c r="I47" s="53">
        <v>4388.3613716666705</v>
      </c>
      <c r="J47" s="53">
        <v>1110.2554270316678</v>
      </c>
      <c r="K47" s="53">
        <v>1110.2554270316678</v>
      </c>
      <c r="L47" s="54">
        <v>310</v>
      </c>
      <c r="M47" s="55">
        <v>4.1334516377146207</v>
      </c>
      <c r="N47" s="55">
        <v>2.4958223669074164</v>
      </c>
      <c r="O47" s="55">
        <v>0.33490914654966408</v>
      </c>
      <c r="P47" s="55">
        <v>0.86717222928195992</v>
      </c>
      <c r="Q47" s="56">
        <v>10339275.314200001</v>
      </c>
      <c r="R47" s="56">
        <v>1579470.19</v>
      </c>
      <c r="S47" s="56">
        <v>211945.78</v>
      </c>
      <c r="T47" s="56">
        <v>153229.32999999999</v>
      </c>
      <c r="U47" s="55">
        <v>4.1334516377146215</v>
      </c>
      <c r="V47" s="55">
        <v>0.63144305882757645</v>
      </c>
      <c r="W47" s="55">
        <v>8.4732014077065029E-2</v>
      </c>
      <c r="X47" s="55">
        <v>6.1258262095974625E-2</v>
      </c>
      <c r="Y47" s="55">
        <v>0</v>
      </c>
      <c r="Z47" s="55">
        <v>0</v>
      </c>
      <c r="AA47" s="55">
        <v>0.72239417993601129</v>
      </c>
      <c r="AB47" s="55">
        <f t="shared" si="5"/>
        <v>4.91</v>
      </c>
      <c r="AC47" s="56">
        <f t="shared" si="6"/>
        <v>12281706.970883511</v>
      </c>
      <c r="AD47" s="57">
        <v>-0.05</v>
      </c>
      <c r="AE47" s="57">
        <v>0.22942719219824001</v>
      </c>
      <c r="AF47" s="57">
        <v>0</v>
      </c>
      <c r="AG47" s="55">
        <v>0</v>
      </c>
      <c r="AH47" s="55">
        <v>0</v>
      </c>
      <c r="AI47" s="56">
        <f t="shared" si="7"/>
        <v>0</v>
      </c>
      <c r="AJ47" s="56">
        <f t="shared" si="7"/>
        <v>0</v>
      </c>
      <c r="AK47" s="55">
        <f t="shared" si="8"/>
        <v>4.91</v>
      </c>
      <c r="AL47" s="56">
        <f t="shared" si="9"/>
        <v>12281706.970883511</v>
      </c>
      <c r="AM47" s="58"/>
      <c r="AN47" s="58"/>
      <c r="AO47" s="46"/>
    </row>
    <row r="48" spans="1:43" s="26" customFormat="1" ht="15.75" x14ac:dyDescent="0.25">
      <c r="A48" s="47" t="s">
        <v>36</v>
      </c>
      <c r="B48" s="48">
        <v>392</v>
      </c>
      <c r="C48" s="47" t="s">
        <v>43</v>
      </c>
      <c r="D48" s="49">
        <v>6637000</v>
      </c>
      <c r="E48" s="50">
        <v>3.83</v>
      </c>
      <c r="F48" s="51">
        <v>1</v>
      </c>
      <c r="G48" s="51">
        <v>2.6317476750620279</v>
      </c>
      <c r="H48" s="52">
        <v>1.1631747675062027</v>
      </c>
      <c r="I48" s="53">
        <v>3043.650876666668</v>
      </c>
      <c r="J48" s="53">
        <v>474.80953676000024</v>
      </c>
      <c r="K48" s="53">
        <v>140.00794032666673</v>
      </c>
      <c r="L48" s="54">
        <v>190</v>
      </c>
      <c r="M48" s="55">
        <v>4.1006777002764494</v>
      </c>
      <c r="N48" s="55">
        <v>2.4760331124829862</v>
      </c>
      <c r="O48" s="55">
        <v>0.33225366817988239</v>
      </c>
      <c r="P48" s="55">
        <v>0.86029646276003202</v>
      </c>
      <c r="Q48" s="56">
        <v>7114187.8280999996</v>
      </c>
      <c r="R48" s="56">
        <v>670117.16</v>
      </c>
      <c r="S48" s="56">
        <v>26515.35</v>
      </c>
      <c r="T48" s="56">
        <v>93170.11</v>
      </c>
      <c r="U48" s="55">
        <v>4.1006777002764494</v>
      </c>
      <c r="V48" s="55">
        <v>0.38626116554734591</v>
      </c>
      <c r="W48" s="55">
        <v>1.528366873627459E-2</v>
      </c>
      <c r="X48" s="55">
        <v>5.3704033263966021E-2</v>
      </c>
      <c r="Y48" s="55">
        <v>0</v>
      </c>
      <c r="Z48" s="55">
        <v>0</v>
      </c>
      <c r="AA48" s="55">
        <v>0.63912343978529051</v>
      </c>
      <c r="AB48" s="55">
        <f t="shared" si="5"/>
        <v>4.5599999999999996</v>
      </c>
      <c r="AC48" s="56">
        <f t="shared" si="6"/>
        <v>7911057.358632003</v>
      </c>
      <c r="AD48" s="57">
        <v>-0.05</v>
      </c>
      <c r="AE48" s="57">
        <v>0.22942719219824001</v>
      </c>
      <c r="AF48" s="57">
        <v>0</v>
      </c>
      <c r="AG48" s="55">
        <v>0</v>
      </c>
      <c r="AH48" s="55">
        <v>0</v>
      </c>
      <c r="AI48" s="56">
        <f t="shared" si="7"/>
        <v>0</v>
      </c>
      <c r="AJ48" s="56">
        <f t="shared" si="7"/>
        <v>0</v>
      </c>
      <c r="AK48" s="55">
        <f t="shared" si="8"/>
        <v>4.5599999999999996</v>
      </c>
      <c r="AL48" s="56">
        <f t="shared" si="9"/>
        <v>7911057.358632003</v>
      </c>
      <c r="AM48" s="58"/>
      <c r="AN48" s="58"/>
      <c r="AO48" s="46"/>
    </row>
    <row r="49" spans="1:41" s="26" customFormat="1" ht="15.75" x14ac:dyDescent="0.25">
      <c r="A49" s="47" t="s">
        <v>36</v>
      </c>
      <c r="B49" s="48">
        <v>929</v>
      </c>
      <c r="C49" s="47" t="s">
        <v>44</v>
      </c>
      <c r="D49" s="49">
        <v>9021000</v>
      </c>
      <c r="E49" s="50">
        <v>3.56</v>
      </c>
      <c r="F49" s="51">
        <v>1</v>
      </c>
      <c r="G49" s="51">
        <v>1.6772837346565994</v>
      </c>
      <c r="H49" s="52">
        <v>1.06772837346566</v>
      </c>
      <c r="I49" s="53">
        <v>4441.4867183333317</v>
      </c>
      <c r="J49" s="53">
        <v>626.24962728499975</v>
      </c>
      <c r="K49" s="53">
        <v>84.388247648333305</v>
      </c>
      <c r="L49" s="54">
        <v>260</v>
      </c>
      <c r="M49" s="55">
        <v>3.7641892287692937</v>
      </c>
      <c r="N49" s="55">
        <v>2.272857769694077</v>
      </c>
      <c r="O49" s="55">
        <v>0.30498999687234285</v>
      </c>
      <c r="P49" s="55">
        <v>0.78970329183669408</v>
      </c>
      <c r="Q49" s="56">
        <v>9529599.9849999994</v>
      </c>
      <c r="R49" s="56">
        <v>811324.51</v>
      </c>
      <c r="S49" s="56">
        <v>14670.42</v>
      </c>
      <c r="T49" s="56">
        <v>117034.03</v>
      </c>
      <c r="U49" s="55">
        <v>3.7641892287692928</v>
      </c>
      <c r="V49" s="55">
        <v>0.32047294552686484</v>
      </c>
      <c r="W49" s="55">
        <v>5.7948099405745138E-3</v>
      </c>
      <c r="X49" s="55">
        <v>4.6228407039926457E-2</v>
      </c>
      <c r="Y49" s="55">
        <v>0.16000000000000014</v>
      </c>
      <c r="Z49" s="55">
        <v>0</v>
      </c>
      <c r="AA49" s="55">
        <v>0.26239910828719376</v>
      </c>
      <c r="AB49" s="55">
        <f t="shared" si="5"/>
        <v>4.3</v>
      </c>
      <c r="AC49" s="56">
        <f t="shared" si="6"/>
        <v>10886083.946634997</v>
      </c>
      <c r="AD49" s="57">
        <v>-0.05</v>
      </c>
      <c r="AE49" s="57">
        <v>0.22942719219824001</v>
      </c>
      <c r="AF49" s="57">
        <v>3.8647342995169122E-2</v>
      </c>
      <c r="AG49" s="55">
        <v>0.16</v>
      </c>
      <c r="AH49" s="55">
        <v>0</v>
      </c>
      <c r="AI49" s="56">
        <f t="shared" si="7"/>
        <v>405063.58871199994</v>
      </c>
      <c r="AJ49" s="56">
        <f t="shared" si="7"/>
        <v>0</v>
      </c>
      <c r="AK49" s="55">
        <f t="shared" si="8"/>
        <v>4.3</v>
      </c>
      <c r="AL49" s="56">
        <f t="shared" si="9"/>
        <v>10886083.946634997</v>
      </c>
      <c r="AM49" s="58"/>
      <c r="AN49" s="58"/>
      <c r="AO49" s="46"/>
    </row>
    <row r="50" spans="1:41" s="26" customFormat="1" ht="15.75" x14ac:dyDescent="0.25">
      <c r="A50" s="47" t="s">
        <v>36</v>
      </c>
      <c r="B50" s="48">
        <v>807</v>
      </c>
      <c r="C50" s="47" t="s">
        <v>45</v>
      </c>
      <c r="D50" s="49">
        <v>4755000</v>
      </c>
      <c r="E50" s="50">
        <v>3.79</v>
      </c>
      <c r="F50" s="51">
        <v>1</v>
      </c>
      <c r="G50" s="51">
        <v>1.3064878965526914</v>
      </c>
      <c r="H50" s="52">
        <v>1.0306487896552692</v>
      </c>
      <c r="I50" s="53">
        <v>2203.7912249999999</v>
      </c>
      <c r="J50" s="53">
        <v>482.63027827499997</v>
      </c>
      <c r="K50" s="53">
        <v>26.445494700000001</v>
      </c>
      <c r="L50" s="54">
        <v>190</v>
      </c>
      <c r="M50" s="55">
        <v>3.6334681826166224</v>
      </c>
      <c r="N50" s="55">
        <v>2.1939270020430102</v>
      </c>
      <c r="O50" s="55">
        <v>0.2943984434104337</v>
      </c>
      <c r="P50" s="55">
        <v>0.76227883621418746</v>
      </c>
      <c r="Q50" s="56">
        <v>4564221.0193999996</v>
      </c>
      <c r="R50" s="56">
        <v>603547.68999999994</v>
      </c>
      <c r="S50" s="56">
        <v>4437.74</v>
      </c>
      <c r="T50" s="56">
        <v>82554.8</v>
      </c>
      <c r="U50" s="55">
        <v>3.6334681826166229</v>
      </c>
      <c r="V50" s="55">
        <v>0.48047001344741913</v>
      </c>
      <c r="W50" s="55">
        <v>3.5327813209252044E-3</v>
      </c>
      <c r="X50" s="55">
        <v>6.5719918129130236E-2</v>
      </c>
      <c r="Y50" s="55">
        <v>0.12000000000000011</v>
      </c>
      <c r="Z50" s="55">
        <v>0</v>
      </c>
      <c r="AA50" s="55">
        <v>0.12439711677858017</v>
      </c>
      <c r="AB50" s="55">
        <f t="shared" si="5"/>
        <v>4.3</v>
      </c>
      <c r="AC50" s="56">
        <f t="shared" si="6"/>
        <v>5401492.292475</v>
      </c>
      <c r="AD50" s="57">
        <v>-0.05</v>
      </c>
      <c r="AE50" s="57">
        <v>0.22942719219824001</v>
      </c>
      <c r="AF50" s="57">
        <v>2.8708133971291894E-2</v>
      </c>
      <c r="AG50" s="55">
        <v>0.12</v>
      </c>
      <c r="AH50" s="55">
        <v>0</v>
      </c>
      <c r="AI50" s="56">
        <f t="shared" si="7"/>
        <v>150739.31979000001</v>
      </c>
      <c r="AJ50" s="56">
        <f t="shared" si="7"/>
        <v>0</v>
      </c>
      <c r="AK50" s="55">
        <f t="shared" si="8"/>
        <v>4.3</v>
      </c>
      <c r="AL50" s="56">
        <f t="shared" si="9"/>
        <v>5401492.292475</v>
      </c>
      <c r="AM50" s="58"/>
      <c r="AN50" s="58"/>
      <c r="AO50" s="46"/>
    </row>
    <row r="51" spans="1:41" s="26" customFormat="1" ht="15.75" x14ac:dyDescent="0.25">
      <c r="A51" s="47" t="s">
        <v>36</v>
      </c>
      <c r="B51" s="48">
        <v>393</v>
      </c>
      <c r="C51" s="47" t="s">
        <v>46</v>
      </c>
      <c r="D51" s="49">
        <v>5450000</v>
      </c>
      <c r="E51" s="50">
        <v>4.38</v>
      </c>
      <c r="F51" s="51">
        <v>1</v>
      </c>
      <c r="G51" s="51">
        <v>2.4265958436243764</v>
      </c>
      <c r="H51" s="52">
        <v>1.1426595843624376</v>
      </c>
      <c r="I51" s="53">
        <v>2180.9561399999993</v>
      </c>
      <c r="J51" s="53">
        <v>462.36270167999987</v>
      </c>
      <c r="K51" s="53">
        <v>119.95258769999995</v>
      </c>
      <c r="L51" s="54">
        <v>150</v>
      </c>
      <c r="M51" s="55">
        <v>4.028353096627173</v>
      </c>
      <c r="N51" s="55">
        <v>2.43236274222425</v>
      </c>
      <c r="O51" s="55">
        <v>0.32639363317627601</v>
      </c>
      <c r="P51" s="55">
        <v>0.84512321452211292</v>
      </c>
      <c r="Q51" s="56">
        <v>5007827.0094999997</v>
      </c>
      <c r="R51" s="56">
        <v>641041.27</v>
      </c>
      <c r="S51" s="56">
        <v>22316.5</v>
      </c>
      <c r="T51" s="56">
        <v>72258.03</v>
      </c>
      <c r="U51" s="55">
        <v>4.028353096627173</v>
      </c>
      <c r="V51" s="55">
        <v>0.51566090135154097</v>
      </c>
      <c r="W51" s="55">
        <v>1.7951649824695177E-2</v>
      </c>
      <c r="X51" s="55">
        <v>5.812518640485681E-2</v>
      </c>
      <c r="Y51" s="55">
        <v>0</v>
      </c>
      <c r="Z51" s="55">
        <v>0</v>
      </c>
      <c r="AA51" s="55">
        <v>0.57681241827819874</v>
      </c>
      <c r="AB51" s="55">
        <f t="shared" si="5"/>
        <v>4.62</v>
      </c>
      <c r="AC51" s="56">
        <f t="shared" si="6"/>
        <v>5743329.8990759989</v>
      </c>
      <c r="AD51" s="57">
        <v>-0.05</v>
      </c>
      <c r="AE51" s="57">
        <v>0.22942719219824001</v>
      </c>
      <c r="AF51" s="57">
        <v>0</v>
      </c>
      <c r="AG51" s="55">
        <v>0</v>
      </c>
      <c r="AH51" s="55">
        <v>0</v>
      </c>
      <c r="AI51" s="56">
        <f t="shared" si="7"/>
        <v>0</v>
      </c>
      <c r="AJ51" s="56">
        <f t="shared" si="7"/>
        <v>0</v>
      </c>
      <c r="AK51" s="55">
        <f t="shared" si="8"/>
        <v>4.62</v>
      </c>
      <c r="AL51" s="56">
        <f t="shared" si="9"/>
        <v>5743329.8990759989</v>
      </c>
      <c r="AM51" s="58"/>
      <c r="AN51" s="58"/>
      <c r="AO51" s="46"/>
    </row>
    <row r="52" spans="1:41" s="26" customFormat="1" ht="15.75" x14ac:dyDescent="0.25">
      <c r="A52" s="47" t="s">
        <v>36</v>
      </c>
      <c r="B52" s="48">
        <v>808</v>
      </c>
      <c r="C52" s="47" t="s">
        <v>47</v>
      </c>
      <c r="D52" s="49">
        <v>7323000</v>
      </c>
      <c r="E52" s="50">
        <v>3.78</v>
      </c>
      <c r="F52" s="51">
        <v>1</v>
      </c>
      <c r="G52" s="51">
        <v>2.0661381070705569</v>
      </c>
      <c r="H52" s="52">
        <v>1.1066138107070558</v>
      </c>
      <c r="I52" s="53">
        <v>3402.2999999999988</v>
      </c>
      <c r="J52" s="53">
        <v>697.47149999999965</v>
      </c>
      <c r="K52" s="53">
        <v>217.74719999999994</v>
      </c>
      <c r="L52" s="54">
        <v>200</v>
      </c>
      <c r="M52" s="55">
        <v>3.9012766637926304</v>
      </c>
      <c r="N52" s="55">
        <v>2.3556326311274098</v>
      </c>
      <c r="O52" s="55">
        <v>0.31609738118221054</v>
      </c>
      <c r="P52" s="55">
        <v>0.81846337591535057</v>
      </c>
      <c r="Q52" s="56">
        <v>7565788.7481000004</v>
      </c>
      <c r="R52" s="56">
        <v>936502.38</v>
      </c>
      <c r="S52" s="56">
        <v>39232.71</v>
      </c>
      <c r="T52" s="56">
        <v>93304.82</v>
      </c>
      <c r="U52" s="55">
        <v>3.9012766637926299</v>
      </c>
      <c r="V52" s="55">
        <v>0.48290468938111891</v>
      </c>
      <c r="W52" s="55">
        <v>2.0230232395661473E-2</v>
      </c>
      <c r="X52" s="55">
        <v>4.811235787057877E-2</v>
      </c>
      <c r="Y52" s="55">
        <v>0</v>
      </c>
      <c r="Z52" s="55">
        <v>0</v>
      </c>
      <c r="AA52" s="55">
        <v>0.42896676354620999</v>
      </c>
      <c r="AB52" s="55">
        <f t="shared" si="5"/>
        <v>4.45</v>
      </c>
      <c r="AC52" s="56">
        <f t="shared" si="6"/>
        <v>8629933.9499999974</v>
      </c>
      <c r="AD52" s="57">
        <v>-0.05</v>
      </c>
      <c r="AE52" s="57">
        <v>0.22942719219824001</v>
      </c>
      <c r="AF52" s="57">
        <v>0</v>
      </c>
      <c r="AG52" s="55">
        <v>0</v>
      </c>
      <c r="AH52" s="55">
        <v>0</v>
      </c>
      <c r="AI52" s="56">
        <f t="shared" si="7"/>
        <v>0</v>
      </c>
      <c r="AJ52" s="56">
        <f t="shared" si="7"/>
        <v>0</v>
      </c>
      <c r="AK52" s="55">
        <f t="shared" si="8"/>
        <v>4.45</v>
      </c>
      <c r="AL52" s="56">
        <f t="shared" si="9"/>
        <v>8629933.9499999974</v>
      </c>
      <c r="AM52" s="58"/>
      <c r="AN52" s="58"/>
      <c r="AO52" s="46"/>
    </row>
    <row r="53" spans="1:41" s="26" customFormat="1" ht="15.75" x14ac:dyDescent="0.25">
      <c r="A53" s="47" t="s">
        <v>36</v>
      </c>
      <c r="B53" s="48">
        <v>394</v>
      </c>
      <c r="C53" s="47" t="s">
        <v>48</v>
      </c>
      <c r="D53" s="49">
        <v>13015206</v>
      </c>
      <c r="E53" s="50">
        <v>5.38</v>
      </c>
      <c r="F53" s="51">
        <v>1</v>
      </c>
      <c r="G53" s="51">
        <v>2.64996400287977</v>
      </c>
      <c r="H53" s="52">
        <v>1.1649964002879769</v>
      </c>
      <c r="I53" s="53">
        <v>4242.2315733333353</v>
      </c>
      <c r="J53" s="53">
        <v>920.56425141333364</v>
      </c>
      <c r="K53" s="53">
        <v>241.80719968000011</v>
      </c>
      <c r="L53" s="54">
        <v>330</v>
      </c>
      <c r="M53" s="55">
        <v>4.1070997179602831</v>
      </c>
      <c r="N53" s="55">
        <v>2.4799107955384119</v>
      </c>
      <c r="O53" s="55">
        <v>0.33277400630165821</v>
      </c>
      <c r="P53" s="55">
        <v>0.86164376179228996</v>
      </c>
      <c r="Q53" s="56">
        <v>9931262.8160999995</v>
      </c>
      <c r="R53" s="56">
        <v>1301262.82</v>
      </c>
      <c r="S53" s="56">
        <v>45866.28</v>
      </c>
      <c r="T53" s="56">
        <v>162075.19</v>
      </c>
      <c r="U53" s="55">
        <v>4.1070997179602831</v>
      </c>
      <c r="V53" s="55">
        <v>0.53814064263183548</v>
      </c>
      <c r="W53" s="55">
        <v>1.896811835919452E-2</v>
      </c>
      <c r="X53" s="55">
        <v>6.702661947519134E-2</v>
      </c>
      <c r="Y53" s="55">
        <v>0</v>
      </c>
      <c r="Z53" s="55">
        <v>0.10999999999999945</v>
      </c>
      <c r="AA53" s="55">
        <v>0.67007654269450023</v>
      </c>
      <c r="AB53" s="55">
        <f t="shared" si="5"/>
        <v>4.84</v>
      </c>
      <c r="AC53" s="56">
        <f t="shared" si="6"/>
        <v>11703468.464512005</v>
      </c>
      <c r="AD53" s="57">
        <v>-0.05</v>
      </c>
      <c r="AE53" s="57">
        <v>0.22942719219824001</v>
      </c>
      <c r="AF53" s="57">
        <v>0</v>
      </c>
      <c r="AG53" s="55">
        <v>0.38</v>
      </c>
      <c r="AH53" s="55">
        <v>0</v>
      </c>
      <c r="AI53" s="56">
        <f t="shared" si="7"/>
        <v>918867.35878400051</v>
      </c>
      <c r="AJ53" s="56">
        <f t="shared" si="7"/>
        <v>0</v>
      </c>
      <c r="AK53" s="55">
        <f t="shared" si="8"/>
        <v>5.1100000000000003</v>
      </c>
      <c r="AL53" s="56">
        <f t="shared" si="9"/>
        <v>12356347.903648008</v>
      </c>
      <c r="AM53" s="58"/>
      <c r="AN53" s="58"/>
      <c r="AO53" s="46"/>
    </row>
    <row r="54" spans="1:41" s="26" customFormat="1" ht="15.75" x14ac:dyDescent="0.25">
      <c r="A54" s="47" t="s">
        <v>49</v>
      </c>
      <c r="B54" s="48">
        <v>889</v>
      </c>
      <c r="C54" s="47" t="s">
        <v>50</v>
      </c>
      <c r="D54" s="49">
        <v>7829000</v>
      </c>
      <c r="E54" s="50">
        <v>4.58</v>
      </c>
      <c r="F54" s="51">
        <v>1</v>
      </c>
      <c r="G54" s="51">
        <v>2.4540413612922101</v>
      </c>
      <c r="H54" s="52">
        <v>1.1454041361292211</v>
      </c>
      <c r="I54" s="53">
        <v>2997.7228033333331</v>
      </c>
      <c r="J54" s="53">
        <v>485.63109413999996</v>
      </c>
      <c r="K54" s="53">
        <v>1271.034468613333</v>
      </c>
      <c r="L54" s="54">
        <v>160</v>
      </c>
      <c r="M54" s="55">
        <v>4.0380287898606433</v>
      </c>
      <c r="N54" s="55">
        <v>2.4382050294224578</v>
      </c>
      <c r="O54" s="55">
        <v>0.32717759738999297</v>
      </c>
      <c r="P54" s="55">
        <v>0.84715311427818119</v>
      </c>
      <c r="Q54" s="56">
        <v>6899787.8607999999</v>
      </c>
      <c r="R54" s="56">
        <v>674918.86</v>
      </c>
      <c r="S54" s="56">
        <v>237036.78</v>
      </c>
      <c r="T54" s="56">
        <v>77260.36</v>
      </c>
      <c r="U54" s="55">
        <v>4.0380287898606433</v>
      </c>
      <c r="V54" s="55">
        <v>0.39498921476643806</v>
      </c>
      <c r="W54" s="55">
        <v>0.138723301293357</v>
      </c>
      <c r="X54" s="55">
        <v>4.5215821200609199E-2</v>
      </c>
      <c r="Y54" s="55">
        <v>0</v>
      </c>
      <c r="Z54" s="55">
        <v>0</v>
      </c>
      <c r="AA54" s="55">
        <v>0.58610287970790886</v>
      </c>
      <c r="AB54" s="55">
        <f t="shared" si="5"/>
        <v>4.62</v>
      </c>
      <c r="AC54" s="56">
        <f t="shared" si="6"/>
        <v>7894203.2302980004</v>
      </c>
      <c r="AD54" s="57">
        <v>-0.05</v>
      </c>
      <c r="AE54" s="57">
        <v>0.22942719219824001</v>
      </c>
      <c r="AF54" s="57">
        <v>0</v>
      </c>
      <c r="AG54" s="55">
        <v>0</v>
      </c>
      <c r="AH54" s="55">
        <v>0</v>
      </c>
      <c r="AI54" s="56">
        <f t="shared" si="7"/>
        <v>0</v>
      </c>
      <c r="AJ54" s="56">
        <f t="shared" si="7"/>
        <v>0</v>
      </c>
      <c r="AK54" s="55">
        <f t="shared" si="8"/>
        <v>4.62</v>
      </c>
      <c r="AL54" s="56">
        <f t="shared" si="9"/>
        <v>7894203.2302980004</v>
      </c>
      <c r="AM54" s="58"/>
      <c r="AN54" s="58"/>
      <c r="AO54" s="46"/>
    </row>
    <row r="55" spans="1:41" s="26" customFormat="1" ht="15.75" x14ac:dyDescent="0.25">
      <c r="A55" s="47" t="s">
        <v>49</v>
      </c>
      <c r="B55" s="48">
        <v>890</v>
      </c>
      <c r="C55" s="47" t="s">
        <v>51</v>
      </c>
      <c r="D55" s="49">
        <v>5317000</v>
      </c>
      <c r="E55" s="50">
        <v>4.4800000000000004</v>
      </c>
      <c r="F55" s="51">
        <v>1</v>
      </c>
      <c r="G55" s="51">
        <v>1.5658490016723428</v>
      </c>
      <c r="H55" s="52">
        <v>1.0565849001672343</v>
      </c>
      <c r="I55" s="53">
        <v>2084.4279966666668</v>
      </c>
      <c r="J55" s="53">
        <v>523.1914271633334</v>
      </c>
      <c r="K55" s="53">
        <v>125.0656798</v>
      </c>
      <c r="L55" s="54">
        <v>140</v>
      </c>
      <c r="M55" s="55">
        <v>3.7249038232266254</v>
      </c>
      <c r="N55" s="55">
        <v>2.2491368210922369</v>
      </c>
      <c r="O55" s="55">
        <v>0.30180693274208803</v>
      </c>
      <c r="P55" s="55">
        <v>0.78146146014527085</v>
      </c>
      <c r="Q55" s="56">
        <v>4425647.4740000004</v>
      </c>
      <c r="R55" s="56">
        <v>670735.59</v>
      </c>
      <c r="S55" s="56">
        <v>21515.040000000001</v>
      </c>
      <c r="T55" s="56">
        <v>62360.62</v>
      </c>
      <c r="U55" s="55">
        <v>3.7249038232266254</v>
      </c>
      <c r="V55" s="55">
        <v>0.56453334209415151</v>
      </c>
      <c r="W55" s="55">
        <v>1.8108415964525278E-2</v>
      </c>
      <c r="X55" s="55">
        <v>5.2486631630017128E-2</v>
      </c>
      <c r="Y55" s="55">
        <v>0</v>
      </c>
      <c r="Z55" s="55">
        <v>0</v>
      </c>
      <c r="AA55" s="55">
        <v>0.23349944472487755</v>
      </c>
      <c r="AB55" s="55">
        <f t="shared" si="5"/>
        <v>4.3600000000000003</v>
      </c>
      <c r="AC55" s="56">
        <f t="shared" si="6"/>
        <v>5180220.457316</v>
      </c>
      <c r="AD55" s="57">
        <v>-0.05</v>
      </c>
      <c r="AE55" s="57">
        <v>0.22942719219824001</v>
      </c>
      <c r="AF55" s="57">
        <v>0</v>
      </c>
      <c r="AG55" s="55">
        <v>0</v>
      </c>
      <c r="AH55" s="55">
        <v>0</v>
      </c>
      <c r="AI55" s="56">
        <f t="shared" si="7"/>
        <v>0</v>
      </c>
      <c r="AJ55" s="56">
        <f t="shared" si="7"/>
        <v>0</v>
      </c>
      <c r="AK55" s="55">
        <f t="shared" si="8"/>
        <v>4.3600000000000003</v>
      </c>
      <c r="AL55" s="56">
        <f t="shared" si="9"/>
        <v>5180220.457316</v>
      </c>
      <c r="AM55" s="58"/>
      <c r="AN55" s="58"/>
      <c r="AO55" s="46"/>
    </row>
    <row r="56" spans="1:41" s="26" customFormat="1" ht="15.75" x14ac:dyDescent="0.25">
      <c r="A56" s="47" t="s">
        <v>49</v>
      </c>
      <c r="B56" s="48">
        <v>350</v>
      </c>
      <c r="C56" s="47" t="s">
        <v>52</v>
      </c>
      <c r="D56" s="49">
        <v>13568000</v>
      </c>
      <c r="E56" s="50">
        <v>4.5599999999999996</v>
      </c>
      <c r="F56" s="51">
        <v>1.0197153733560675</v>
      </c>
      <c r="G56" s="51">
        <v>1.7681642006622036</v>
      </c>
      <c r="H56" s="52">
        <v>1.0925887187510743</v>
      </c>
      <c r="I56" s="53">
        <v>5216.7333333333354</v>
      </c>
      <c r="J56" s="53">
        <v>871.19446666666693</v>
      </c>
      <c r="K56" s="53">
        <v>1455.4686000000004</v>
      </c>
      <c r="L56" s="54">
        <v>300</v>
      </c>
      <c r="M56" s="55">
        <v>3.8518323468809732</v>
      </c>
      <c r="N56" s="55">
        <v>2.3257776230420117</v>
      </c>
      <c r="O56" s="55">
        <v>0.31209120052981759</v>
      </c>
      <c r="P56" s="55">
        <v>0.8080902683336898</v>
      </c>
      <c r="Q56" s="56">
        <v>11453569.8531</v>
      </c>
      <c r="R56" s="56">
        <v>1154936.6200000001</v>
      </c>
      <c r="S56" s="56">
        <v>258916.2</v>
      </c>
      <c r="T56" s="56">
        <v>138183.44</v>
      </c>
      <c r="U56" s="55">
        <v>3.8518323468809736</v>
      </c>
      <c r="V56" s="55">
        <v>0.38840486304801591</v>
      </c>
      <c r="W56" s="55">
        <v>8.7073444947819101E-2</v>
      </c>
      <c r="X56" s="55">
        <v>4.6471050945056332E-2</v>
      </c>
      <c r="Y56" s="55">
        <v>0</v>
      </c>
      <c r="Z56" s="55">
        <v>0</v>
      </c>
      <c r="AA56" s="55">
        <v>0.37064527327523883</v>
      </c>
      <c r="AB56" s="55">
        <f t="shared" si="5"/>
        <v>4.37</v>
      </c>
      <c r="AC56" s="56">
        <f t="shared" si="6"/>
        <v>12994361.060000006</v>
      </c>
      <c r="AD56" s="57">
        <v>-0.05</v>
      </c>
      <c r="AE56" s="57">
        <v>0.22942719219824001</v>
      </c>
      <c r="AF56" s="57">
        <v>0</v>
      </c>
      <c r="AG56" s="55">
        <v>0</v>
      </c>
      <c r="AH56" s="55">
        <v>0</v>
      </c>
      <c r="AI56" s="56">
        <f t="shared" si="7"/>
        <v>0</v>
      </c>
      <c r="AJ56" s="56">
        <f t="shared" si="7"/>
        <v>0</v>
      </c>
      <c r="AK56" s="55">
        <f t="shared" si="8"/>
        <v>4.37</v>
      </c>
      <c r="AL56" s="56">
        <f t="shared" si="9"/>
        <v>12994361.060000006</v>
      </c>
      <c r="AM56" s="58"/>
      <c r="AN56" s="58"/>
      <c r="AO56" s="46"/>
    </row>
    <row r="57" spans="1:41" s="26" customFormat="1" ht="15.75" x14ac:dyDescent="0.25">
      <c r="A57" s="47" t="s">
        <v>49</v>
      </c>
      <c r="B57" s="48">
        <v>351</v>
      </c>
      <c r="C57" s="47" t="s">
        <v>53</v>
      </c>
      <c r="D57" s="49">
        <v>8605130.4499999993</v>
      </c>
      <c r="E57" s="50">
        <v>4.49</v>
      </c>
      <c r="F57" s="51">
        <v>1.0197153733560675</v>
      </c>
      <c r="G57" s="51">
        <v>1.6045002945218929</v>
      </c>
      <c r="H57" s="52">
        <v>1.0762223281370433</v>
      </c>
      <c r="I57" s="53">
        <v>3365.9333333333338</v>
      </c>
      <c r="J57" s="53">
        <v>511.62186666666668</v>
      </c>
      <c r="K57" s="53">
        <v>615.96580000000006</v>
      </c>
      <c r="L57" s="54">
        <v>190</v>
      </c>
      <c r="M57" s="55">
        <v>3.7941339726556977</v>
      </c>
      <c r="N57" s="55">
        <v>2.2909387267521164</v>
      </c>
      <c r="O57" s="55">
        <v>0.30741624241665716</v>
      </c>
      <c r="P57" s="55">
        <v>0.7959855112956854</v>
      </c>
      <c r="Q57" s="56">
        <v>7279357.1454999996</v>
      </c>
      <c r="R57" s="56">
        <v>668093.78</v>
      </c>
      <c r="S57" s="56">
        <v>107934</v>
      </c>
      <c r="T57" s="56">
        <v>86205.23</v>
      </c>
      <c r="U57" s="55">
        <v>3.7941339726556977</v>
      </c>
      <c r="V57" s="55">
        <v>0.34822268646632171</v>
      </c>
      <c r="W57" s="55">
        <v>5.6257172362248267E-2</v>
      </c>
      <c r="X57" s="55">
        <v>4.4931741709930938E-2</v>
      </c>
      <c r="Y57" s="55">
        <v>5.9999999999999609E-2</v>
      </c>
      <c r="Z57" s="55">
        <v>0</v>
      </c>
      <c r="AA57" s="55">
        <v>0.30054470594789334</v>
      </c>
      <c r="AB57" s="55">
        <f t="shared" si="5"/>
        <v>4.3</v>
      </c>
      <c r="AC57" s="56">
        <f t="shared" si="6"/>
        <v>8249902.6000000006</v>
      </c>
      <c r="AD57" s="57">
        <v>-0.05</v>
      </c>
      <c r="AE57" s="57">
        <v>0.22942719219824001</v>
      </c>
      <c r="AF57" s="57">
        <v>9.3896713615023563E-3</v>
      </c>
      <c r="AG57" s="55">
        <v>0.06</v>
      </c>
      <c r="AH57" s="55">
        <v>0</v>
      </c>
      <c r="AI57" s="56">
        <f t="shared" si="7"/>
        <v>115114.92000000001</v>
      </c>
      <c r="AJ57" s="56">
        <f t="shared" si="7"/>
        <v>0</v>
      </c>
      <c r="AK57" s="55">
        <f t="shared" si="8"/>
        <v>4.3</v>
      </c>
      <c r="AL57" s="56">
        <f t="shared" si="9"/>
        <v>8249902.6000000006</v>
      </c>
      <c r="AM57" s="58"/>
      <c r="AN57" s="58"/>
      <c r="AO57" s="46"/>
    </row>
    <row r="58" spans="1:41" s="26" customFormat="1" ht="15.75" x14ac:dyDescent="0.25">
      <c r="A58" s="47" t="s">
        <v>49</v>
      </c>
      <c r="B58" s="48">
        <v>895</v>
      </c>
      <c r="C58" s="47" t="s">
        <v>54</v>
      </c>
      <c r="D58" s="49">
        <v>13024000</v>
      </c>
      <c r="E58" s="50">
        <v>3.92</v>
      </c>
      <c r="F58" s="51">
        <v>1.0131034419296032</v>
      </c>
      <c r="G58" s="51">
        <v>1.9599271612523197</v>
      </c>
      <c r="H58" s="52">
        <v>1.1064754696689145</v>
      </c>
      <c r="I58" s="53">
        <v>5826.1929800000007</v>
      </c>
      <c r="J58" s="53">
        <v>501.05259627999999</v>
      </c>
      <c r="K58" s="53">
        <v>367.05015774000003</v>
      </c>
      <c r="L58" s="54">
        <v>240</v>
      </c>
      <c r="M58" s="55">
        <v>3.9007889537545637</v>
      </c>
      <c r="N58" s="55">
        <v>2.3553381465831933</v>
      </c>
      <c r="O58" s="55">
        <v>0.31605786492148491</v>
      </c>
      <c r="P58" s="55">
        <v>0.81836105740819909</v>
      </c>
      <c r="Q58" s="56">
        <v>12954247.0547</v>
      </c>
      <c r="R58" s="56">
        <v>672684.53</v>
      </c>
      <c r="S58" s="56">
        <v>66125.179999999993</v>
      </c>
      <c r="T58" s="56">
        <v>111951.79</v>
      </c>
      <c r="U58" s="55">
        <v>3.9007889537545637</v>
      </c>
      <c r="V58" s="55">
        <v>0.20255908060615463</v>
      </c>
      <c r="W58" s="55">
        <v>1.9911645490053548E-2</v>
      </c>
      <c r="X58" s="55">
        <v>3.3710976353201368E-2</v>
      </c>
      <c r="Y58" s="55">
        <v>0.13999999999999968</v>
      </c>
      <c r="Z58" s="55">
        <v>0</v>
      </c>
      <c r="AA58" s="55">
        <v>0.40002278871275437</v>
      </c>
      <c r="AB58" s="55">
        <f t="shared" si="5"/>
        <v>4.3</v>
      </c>
      <c r="AC58" s="56">
        <f t="shared" si="6"/>
        <v>14279998.993980004</v>
      </c>
      <c r="AD58" s="57">
        <v>-0.05</v>
      </c>
      <c r="AE58" s="57">
        <v>0.22942719219824001</v>
      </c>
      <c r="AF58" s="57">
        <v>3.3653846153846076E-2</v>
      </c>
      <c r="AG58" s="55">
        <v>0.14000000000000001</v>
      </c>
      <c r="AH58" s="55">
        <v>0</v>
      </c>
      <c r="AI58" s="56">
        <f t="shared" si="7"/>
        <v>464930.19980400009</v>
      </c>
      <c r="AJ58" s="56">
        <f t="shared" si="7"/>
        <v>0</v>
      </c>
      <c r="AK58" s="55">
        <f t="shared" si="8"/>
        <v>4.3</v>
      </c>
      <c r="AL58" s="56">
        <f t="shared" si="9"/>
        <v>14279998.993980004</v>
      </c>
      <c r="AM58" s="58"/>
      <c r="AN58" s="58"/>
      <c r="AO58" s="46"/>
    </row>
    <row r="59" spans="1:41" s="26" customFormat="1" ht="15.75" x14ac:dyDescent="0.25">
      <c r="A59" s="47" t="s">
        <v>49</v>
      </c>
      <c r="B59" s="48">
        <v>896</v>
      </c>
      <c r="C59" s="47" t="s">
        <v>55</v>
      </c>
      <c r="D59" s="49">
        <v>13152000</v>
      </c>
      <c r="E59" s="50">
        <v>4.45</v>
      </c>
      <c r="F59" s="51">
        <v>1.0131034419296032</v>
      </c>
      <c r="G59" s="51">
        <v>1.8972566443918397</v>
      </c>
      <c r="H59" s="52">
        <v>1.1002084179828666</v>
      </c>
      <c r="I59" s="53">
        <v>5185.3666666666659</v>
      </c>
      <c r="J59" s="53">
        <v>591.13179999999988</v>
      </c>
      <c r="K59" s="53">
        <v>238.52686666666662</v>
      </c>
      <c r="L59" s="54">
        <v>290</v>
      </c>
      <c r="M59" s="55">
        <v>3.8786949745750166</v>
      </c>
      <c r="N59" s="55">
        <v>2.3419975653345428</v>
      </c>
      <c r="O59" s="55">
        <v>0.31426772042254036</v>
      </c>
      <c r="P59" s="55">
        <v>0.813725879146036</v>
      </c>
      <c r="Q59" s="56">
        <v>11464099.709899999</v>
      </c>
      <c r="R59" s="56">
        <v>789124.66</v>
      </c>
      <c r="S59" s="56">
        <v>42727.94</v>
      </c>
      <c r="T59" s="56">
        <v>134508.89000000001</v>
      </c>
      <c r="U59" s="55">
        <v>3.8786949745750166</v>
      </c>
      <c r="V59" s="55">
        <v>0.2669877224481379</v>
      </c>
      <c r="W59" s="55">
        <v>1.4456315139436855E-2</v>
      </c>
      <c r="X59" s="55">
        <v>4.5508933142436175E-2</v>
      </c>
      <c r="Y59" s="55">
        <v>8.9999999999999858E-2</v>
      </c>
      <c r="Z59" s="55">
        <v>0</v>
      </c>
      <c r="AA59" s="55">
        <v>0.38305590132148376</v>
      </c>
      <c r="AB59" s="55">
        <f t="shared" si="5"/>
        <v>4.3</v>
      </c>
      <c r="AC59" s="56">
        <f t="shared" si="6"/>
        <v>12709333.699999999</v>
      </c>
      <c r="AD59" s="57">
        <v>-0.05</v>
      </c>
      <c r="AE59" s="57">
        <v>0.22942719219824001</v>
      </c>
      <c r="AF59" s="57">
        <v>1.6548463356973849E-2</v>
      </c>
      <c r="AG59" s="55">
        <v>0.09</v>
      </c>
      <c r="AH59" s="55">
        <v>0</v>
      </c>
      <c r="AI59" s="56">
        <f t="shared" si="7"/>
        <v>266009.30999999994</v>
      </c>
      <c r="AJ59" s="56">
        <f t="shared" si="7"/>
        <v>0</v>
      </c>
      <c r="AK59" s="55">
        <f t="shared" si="8"/>
        <v>4.3</v>
      </c>
      <c r="AL59" s="56">
        <f t="shared" si="9"/>
        <v>12709333.699999999</v>
      </c>
      <c r="AM59" s="58"/>
      <c r="AN59" s="58"/>
      <c r="AO59" s="46"/>
    </row>
    <row r="60" spans="1:41" s="26" customFormat="1" ht="15.75" x14ac:dyDescent="0.25">
      <c r="A60" s="47" t="s">
        <v>49</v>
      </c>
      <c r="B60" s="48">
        <v>909</v>
      </c>
      <c r="C60" s="47" t="s">
        <v>56</v>
      </c>
      <c r="D60" s="49">
        <v>13846000</v>
      </c>
      <c r="E60" s="50">
        <v>3.69</v>
      </c>
      <c r="F60" s="51">
        <v>1</v>
      </c>
      <c r="G60" s="51">
        <v>1.3838235980572671</v>
      </c>
      <c r="H60" s="52">
        <v>1.0383823598057267</v>
      </c>
      <c r="I60" s="53">
        <v>6585.9543850000009</v>
      </c>
      <c r="J60" s="53">
        <v>691.52521042500007</v>
      </c>
      <c r="K60" s="53">
        <v>210.75054032000003</v>
      </c>
      <c r="L60" s="54">
        <v>330</v>
      </c>
      <c r="M60" s="55">
        <v>3.66073225293986</v>
      </c>
      <c r="N60" s="55">
        <v>2.2103893396943817</v>
      </c>
      <c r="O60" s="55">
        <v>0.2966074898258102</v>
      </c>
      <c r="P60" s="55">
        <v>0.76799866717235832</v>
      </c>
      <c r="Q60" s="56">
        <v>13742366.9111</v>
      </c>
      <c r="R60" s="56">
        <v>871267.77</v>
      </c>
      <c r="S60" s="56">
        <v>35630.81</v>
      </c>
      <c r="T60" s="56">
        <v>144460.54999999999</v>
      </c>
      <c r="U60" s="55">
        <v>3.6607322529398596</v>
      </c>
      <c r="V60" s="55">
        <v>0.23209088066791006</v>
      </c>
      <c r="W60" s="55">
        <v>9.4914396744259256E-3</v>
      </c>
      <c r="X60" s="55">
        <v>3.8481827439331436E-2</v>
      </c>
      <c r="Y60" s="55">
        <v>0.35999999999999988</v>
      </c>
      <c r="Z60" s="55">
        <v>0</v>
      </c>
      <c r="AA60" s="55">
        <v>0.14566605831199275</v>
      </c>
      <c r="AB60" s="55">
        <f t="shared" si="5"/>
        <v>4.3</v>
      </c>
      <c r="AC60" s="56">
        <f t="shared" si="6"/>
        <v>16142174.197635001</v>
      </c>
      <c r="AD60" s="57">
        <v>-0.05</v>
      </c>
      <c r="AE60" s="57">
        <v>0.22942719219824001</v>
      </c>
      <c r="AF60" s="57">
        <v>9.1370558375634486E-2</v>
      </c>
      <c r="AG60" s="55">
        <v>0.36</v>
      </c>
      <c r="AH60" s="55">
        <v>0</v>
      </c>
      <c r="AI60" s="56">
        <f t="shared" si="7"/>
        <v>1351437.8398020002</v>
      </c>
      <c r="AJ60" s="56">
        <f t="shared" si="7"/>
        <v>0</v>
      </c>
      <c r="AK60" s="55">
        <f t="shared" si="8"/>
        <v>4.3000000000000007</v>
      </c>
      <c r="AL60" s="56">
        <f t="shared" si="9"/>
        <v>16142174.197635006</v>
      </c>
      <c r="AM60" s="58"/>
      <c r="AN60" s="58"/>
      <c r="AO60" s="46"/>
    </row>
    <row r="61" spans="1:41" s="26" customFormat="1" ht="15.75" x14ac:dyDescent="0.25">
      <c r="A61" s="47" t="s">
        <v>49</v>
      </c>
      <c r="B61" s="48">
        <v>876</v>
      </c>
      <c r="C61" s="47" t="s">
        <v>57</v>
      </c>
      <c r="D61" s="49">
        <v>6476000</v>
      </c>
      <c r="E61" s="50">
        <v>5.69</v>
      </c>
      <c r="F61" s="51">
        <v>1.0131034419296032</v>
      </c>
      <c r="G61" s="51">
        <v>1.8839285293540153</v>
      </c>
      <c r="H61" s="52">
        <v>1.0988756064790841</v>
      </c>
      <c r="I61" s="53">
        <v>1997.1000000000001</v>
      </c>
      <c r="J61" s="53">
        <v>563.18219999999997</v>
      </c>
      <c r="K61" s="53">
        <v>37.944899999999997</v>
      </c>
      <c r="L61" s="54">
        <v>160</v>
      </c>
      <c r="M61" s="55">
        <v>3.8739962564073669</v>
      </c>
      <c r="N61" s="55">
        <v>2.3391604289830217</v>
      </c>
      <c r="O61" s="55">
        <v>0.31388701107129341</v>
      </c>
      <c r="P61" s="55">
        <v>0.81274011754402997</v>
      </c>
      <c r="Q61" s="56">
        <v>4409952.0164999999</v>
      </c>
      <c r="R61" s="56">
        <v>750902.9</v>
      </c>
      <c r="S61" s="56">
        <v>6788.93</v>
      </c>
      <c r="T61" s="56">
        <v>74121.899999999994</v>
      </c>
      <c r="U61" s="55">
        <v>3.873996256407366</v>
      </c>
      <c r="V61" s="55">
        <v>0.65964324097321192</v>
      </c>
      <c r="W61" s="55">
        <v>5.963853210354573E-3</v>
      </c>
      <c r="X61" s="55">
        <v>6.5113624158552291E-2</v>
      </c>
      <c r="Y61" s="55">
        <v>0</v>
      </c>
      <c r="Z61" s="55">
        <v>0.52000000000000046</v>
      </c>
      <c r="AA61" s="55">
        <v>0.41432731863227018</v>
      </c>
      <c r="AB61" s="55">
        <f t="shared" si="5"/>
        <v>5.12</v>
      </c>
      <c r="AC61" s="56">
        <f t="shared" si="6"/>
        <v>5828336.6399999997</v>
      </c>
      <c r="AD61" s="57">
        <v>-0.05</v>
      </c>
      <c r="AE61" s="57">
        <v>0.22942719219824001</v>
      </c>
      <c r="AF61" s="57">
        <v>0</v>
      </c>
      <c r="AG61" s="55">
        <v>0.8</v>
      </c>
      <c r="AH61" s="55">
        <v>0</v>
      </c>
      <c r="AI61" s="56">
        <f t="shared" si="7"/>
        <v>910677.60000000021</v>
      </c>
      <c r="AJ61" s="56">
        <f t="shared" si="7"/>
        <v>0</v>
      </c>
      <c r="AK61" s="55">
        <f t="shared" si="8"/>
        <v>5.3999999999999995</v>
      </c>
      <c r="AL61" s="56">
        <f t="shared" si="9"/>
        <v>6147073.7999999998</v>
      </c>
      <c r="AM61" s="58"/>
      <c r="AN61" s="58"/>
      <c r="AO61" s="46"/>
    </row>
    <row r="62" spans="1:41" s="26" customFormat="1" ht="15.75" x14ac:dyDescent="0.25">
      <c r="A62" s="47" t="s">
        <v>49</v>
      </c>
      <c r="B62" s="48">
        <v>340</v>
      </c>
      <c r="C62" s="47" t="s">
        <v>58</v>
      </c>
      <c r="D62" s="49">
        <v>6433006.25</v>
      </c>
      <c r="E62" s="50">
        <v>4.3499999999999996</v>
      </c>
      <c r="F62" s="51">
        <v>1.0040470049701613</v>
      </c>
      <c r="G62" s="51">
        <v>2.1161730935042984</v>
      </c>
      <c r="H62" s="52">
        <v>1.1148549133265588</v>
      </c>
      <c r="I62" s="53">
        <v>2594.7999999999997</v>
      </c>
      <c r="J62" s="53">
        <v>788.8191999999998</v>
      </c>
      <c r="K62" s="53">
        <v>80.438799999999986</v>
      </c>
      <c r="L62" s="54">
        <v>190</v>
      </c>
      <c r="M62" s="55">
        <v>3.9303299984088369</v>
      </c>
      <c r="N62" s="55">
        <v>2.3731753457213722</v>
      </c>
      <c r="O62" s="55">
        <v>0.31845140110395209</v>
      </c>
      <c r="P62" s="55">
        <v>0.8245585833002228</v>
      </c>
      <c r="Q62" s="56">
        <v>5813099.5595000004</v>
      </c>
      <c r="R62" s="56">
        <v>1067043.58</v>
      </c>
      <c r="S62" s="56">
        <v>14601.03</v>
      </c>
      <c r="T62" s="56">
        <v>89299.69</v>
      </c>
      <c r="U62" s="55">
        <v>3.9303299984088373</v>
      </c>
      <c r="V62" s="55">
        <v>0.72144530509929716</v>
      </c>
      <c r="W62" s="55">
        <v>9.8719934342225146E-3</v>
      </c>
      <c r="X62" s="55">
        <v>6.0376958080407876E-2</v>
      </c>
      <c r="Y62" s="55">
        <v>0</v>
      </c>
      <c r="Z62" s="55">
        <v>0</v>
      </c>
      <c r="AA62" s="55">
        <v>0.48647378242094663</v>
      </c>
      <c r="AB62" s="55">
        <f t="shared" si="5"/>
        <v>4.72</v>
      </c>
      <c r="AC62" s="56">
        <f t="shared" si="6"/>
        <v>6981049.919999999</v>
      </c>
      <c r="AD62" s="57">
        <v>-0.05</v>
      </c>
      <c r="AE62" s="57">
        <v>0.22942719219824001</v>
      </c>
      <c r="AF62" s="57">
        <v>0</v>
      </c>
      <c r="AG62" s="55">
        <v>0</v>
      </c>
      <c r="AH62" s="55">
        <v>0</v>
      </c>
      <c r="AI62" s="56">
        <f t="shared" si="7"/>
        <v>0</v>
      </c>
      <c r="AJ62" s="56">
        <f t="shared" si="7"/>
        <v>0</v>
      </c>
      <c r="AK62" s="55">
        <f t="shared" si="8"/>
        <v>4.72</v>
      </c>
      <c r="AL62" s="56">
        <f t="shared" si="9"/>
        <v>6981049.919999999</v>
      </c>
      <c r="AM62" s="58"/>
      <c r="AN62" s="58"/>
      <c r="AO62" s="46"/>
    </row>
    <row r="63" spans="1:41" s="26" customFormat="1" ht="15.75" x14ac:dyDescent="0.25">
      <c r="A63" s="47" t="s">
        <v>49</v>
      </c>
      <c r="B63" s="48">
        <v>888</v>
      </c>
      <c r="C63" s="47" t="s">
        <v>59</v>
      </c>
      <c r="D63" s="49">
        <v>46502000</v>
      </c>
      <c r="E63" s="50">
        <v>4.49</v>
      </c>
      <c r="F63" s="51">
        <v>1</v>
      </c>
      <c r="G63" s="51">
        <v>1.907262011334933</v>
      </c>
      <c r="H63" s="52">
        <v>1.0907262011334933</v>
      </c>
      <c r="I63" s="53">
        <v>18151.606983333331</v>
      </c>
      <c r="J63" s="53">
        <v>2595.6797986166666</v>
      </c>
      <c r="K63" s="53">
        <v>2268.9508729166664</v>
      </c>
      <c r="L63" s="54">
        <v>1030</v>
      </c>
      <c r="M63" s="55">
        <v>3.845266193045672</v>
      </c>
      <c r="N63" s="55">
        <v>2.3218129090346737</v>
      </c>
      <c r="O63" s="55">
        <v>0.31155918390791504</v>
      </c>
      <c r="P63" s="55">
        <v>0.80671273044085146</v>
      </c>
      <c r="Q63" s="56">
        <v>39784723.589000002</v>
      </c>
      <c r="R63" s="56">
        <v>3435209.23</v>
      </c>
      <c r="S63" s="56">
        <v>402940.11</v>
      </c>
      <c r="T63" s="56">
        <v>473621.04</v>
      </c>
      <c r="U63" s="55">
        <v>3.8452661930456729</v>
      </c>
      <c r="V63" s="55">
        <v>0.33201924599195842</v>
      </c>
      <c r="W63" s="55">
        <v>3.894489798848938E-2</v>
      </c>
      <c r="X63" s="55">
        <v>4.5776338872751933E-2</v>
      </c>
      <c r="Y63" s="55">
        <v>4.0000000000000036E-2</v>
      </c>
      <c r="Z63" s="55">
        <v>0</v>
      </c>
      <c r="AA63" s="55">
        <v>0.35451213559191563</v>
      </c>
      <c r="AB63" s="55">
        <f t="shared" si="5"/>
        <v>4.3</v>
      </c>
      <c r="AC63" s="56">
        <f t="shared" si="6"/>
        <v>44489588.716149993</v>
      </c>
      <c r="AD63" s="57">
        <v>-0.05</v>
      </c>
      <c r="AE63" s="57">
        <v>0.22942719219824001</v>
      </c>
      <c r="AF63" s="57">
        <v>7.0257611241218388E-3</v>
      </c>
      <c r="AG63" s="55">
        <v>0.04</v>
      </c>
      <c r="AH63" s="55">
        <v>0</v>
      </c>
      <c r="AI63" s="56">
        <f t="shared" si="7"/>
        <v>413856.63921999995</v>
      </c>
      <c r="AJ63" s="56">
        <f t="shared" si="7"/>
        <v>0</v>
      </c>
      <c r="AK63" s="55">
        <f t="shared" si="8"/>
        <v>4.3</v>
      </c>
      <c r="AL63" s="56">
        <f t="shared" si="9"/>
        <v>44489588.716149993</v>
      </c>
      <c r="AM63" s="58"/>
      <c r="AN63" s="58"/>
      <c r="AO63" s="46"/>
    </row>
    <row r="64" spans="1:41" s="26" customFormat="1" ht="15.75" x14ac:dyDescent="0.25">
      <c r="A64" s="47" t="s">
        <v>49</v>
      </c>
      <c r="B64" s="48">
        <v>341</v>
      </c>
      <c r="C64" s="47" t="s">
        <v>60</v>
      </c>
      <c r="D64" s="49">
        <v>21251000</v>
      </c>
      <c r="E64" s="50">
        <v>4.99</v>
      </c>
      <c r="F64" s="51">
        <v>1.0040470049701613</v>
      </c>
      <c r="G64" s="51">
        <v>1.8192813665815826</v>
      </c>
      <c r="H64" s="52">
        <v>1.0851657406342874</v>
      </c>
      <c r="I64" s="53">
        <v>7472.2666666666692</v>
      </c>
      <c r="J64" s="53">
        <v>2002.5674666666678</v>
      </c>
      <c r="K64" s="53">
        <v>1165.6736000000005</v>
      </c>
      <c r="L64" s="54">
        <v>530</v>
      </c>
      <c r="M64" s="55">
        <v>3.8256632434207867</v>
      </c>
      <c r="N64" s="55">
        <v>2.3099764381093242</v>
      </c>
      <c r="O64" s="55">
        <v>0.30997087280519792</v>
      </c>
      <c r="P64" s="55">
        <v>0.80260015455593992</v>
      </c>
      <c r="Q64" s="56">
        <v>16294234.281099999</v>
      </c>
      <c r="R64" s="56">
        <v>2636753.69</v>
      </c>
      <c r="S64" s="56">
        <v>205955.17</v>
      </c>
      <c r="T64" s="56">
        <v>242465.51</v>
      </c>
      <c r="U64" s="55">
        <v>3.8256632434207858</v>
      </c>
      <c r="V64" s="55">
        <v>0.61907368541329899</v>
      </c>
      <c r="W64" s="55">
        <v>4.8355456157610874E-2</v>
      </c>
      <c r="X64" s="55">
        <v>5.6927583140499262E-2</v>
      </c>
      <c r="Y64" s="55">
        <v>0</v>
      </c>
      <c r="Z64" s="55">
        <v>0</v>
      </c>
      <c r="AA64" s="55">
        <v>0.35709367332244973</v>
      </c>
      <c r="AB64" s="55">
        <f t="shared" si="5"/>
        <v>4.55</v>
      </c>
      <c r="AC64" s="56">
        <f t="shared" si="6"/>
        <v>19379323.600000009</v>
      </c>
      <c r="AD64" s="57">
        <v>-0.05</v>
      </c>
      <c r="AE64" s="57">
        <v>0.22942719219824001</v>
      </c>
      <c r="AF64" s="57">
        <v>0</v>
      </c>
      <c r="AG64" s="55">
        <v>0.19</v>
      </c>
      <c r="AH64" s="55">
        <v>0</v>
      </c>
      <c r="AI64" s="56">
        <f t="shared" si="7"/>
        <v>809246.48000000021</v>
      </c>
      <c r="AJ64" s="56">
        <f t="shared" si="7"/>
        <v>0</v>
      </c>
      <c r="AK64" s="55">
        <f t="shared" si="8"/>
        <v>4.74</v>
      </c>
      <c r="AL64" s="56">
        <f t="shared" si="9"/>
        <v>20188570.080000009</v>
      </c>
      <c r="AM64" s="58"/>
      <c r="AN64" s="58"/>
      <c r="AO64" s="46"/>
    </row>
    <row r="65" spans="1:43" s="26" customFormat="1" ht="15.75" x14ac:dyDescent="0.25">
      <c r="A65" s="47" t="s">
        <v>49</v>
      </c>
      <c r="B65" s="48">
        <v>352</v>
      </c>
      <c r="C65" s="47" t="s">
        <v>61</v>
      </c>
      <c r="D65" s="49">
        <v>22206000</v>
      </c>
      <c r="E65" s="50">
        <v>4.12</v>
      </c>
      <c r="F65" s="51">
        <v>1.0197153733560675</v>
      </c>
      <c r="G65" s="51">
        <v>2.2433820592158269</v>
      </c>
      <c r="H65" s="52">
        <v>1.1401105046064368</v>
      </c>
      <c r="I65" s="53">
        <v>9452.3333333333412</v>
      </c>
      <c r="J65" s="53">
        <v>2608.8440000000023</v>
      </c>
      <c r="K65" s="53">
        <v>3866.004333333336</v>
      </c>
      <c r="L65" s="54">
        <v>580</v>
      </c>
      <c r="M65" s="55">
        <v>4.0193665240125789</v>
      </c>
      <c r="N65" s="55">
        <v>2.4269365534359997</v>
      </c>
      <c r="O65" s="55">
        <v>0.32566550433177727</v>
      </c>
      <c r="P65" s="55">
        <v>0.84323788794983667</v>
      </c>
      <c r="Q65" s="56">
        <v>21655663.539099999</v>
      </c>
      <c r="R65" s="56">
        <v>3608954.35</v>
      </c>
      <c r="S65" s="56">
        <v>717643.82</v>
      </c>
      <c r="T65" s="56">
        <v>278774.45</v>
      </c>
      <c r="U65" s="55">
        <v>4.0193665240125789</v>
      </c>
      <c r="V65" s="55">
        <v>0.66983448874833595</v>
      </c>
      <c r="W65" s="55">
        <v>0.13319719127169688</v>
      </c>
      <c r="X65" s="55">
        <v>5.1741507389100209E-2</v>
      </c>
      <c r="Y65" s="55">
        <v>0</v>
      </c>
      <c r="Z65" s="55">
        <v>0</v>
      </c>
      <c r="AA65" s="55">
        <v>0.59899296755037768</v>
      </c>
      <c r="AB65" s="55">
        <f t="shared" si="5"/>
        <v>4.87</v>
      </c>
      <c r="AC65" s="56">
        <f t="shared" si="6"/>
        <v>26238732.10000002</v>
      </c>
      <c r="AD65" s="57">
        <v>-0.05</v>
      </c>
      <c r="AE65" s="57">
        <v>0.22942719219824001</v>
      </c>
      <c r="AF65" s="57">
        <v>0</v>
      </c>
      <c r="AG65" s="55">
        <v>0</v>
      </c>
      <c r="AH65" s="55">
        <v>0</v>
      </c>
      <c r="AI65" s="56">
        <f t="shared" si="7"/>
        <v>0</v>
      </c>
      <c r="AJ65" s="56">
        <f t="shared" si="7"/>
        <v>0</v>
      </c>
      <c r="AK65" s="55">
        <f t="shared" si="8"/>
        <v>4.87</v>
      </c>
      <c r="AL65" s="56">
        <f t="shared" si="9"/>
        <v>26238732.10000002</v>
      </c>
      <c r="AM65" s="58"/>
      <c r="AN65" s="58"/>
      <c r="AO65" s="46"/>
    </row>
    <row r="66" spans="1:43" s="26" customFormat="1" ht="15.75" x14ac:dyDescent="0.25">
      <c r="A66" s="47" t="s">
        <v>49</v>
      </c>
      <c r="B66" s="48">
        <v>353</v>
      </c>
      <c r="C66" s="47" t="s">
        <v>62</v>
      </c>
      <c r="D66" s="49">
        <v>10671989</v>
      </c>
      <c r="E66" s="50">
        <v>4.41</v>
      </c>
      <c r="F66" s="51">
        <v>1.0197153733560675</v>
      </c>
      <c r="G66" s="51">
        <v>1.4958712215094327</v>
      </c>
      <c r="H66" s="52">
        <v>1.0653594208357973</v>
      </c>
      <c r="I66" s="53">
        <v>4241.633333333335</v>
      </c>
      <c r="J66" s="53">
        <v>776.2189000000003</v>
      </c>
      <c r="K66" s="53">
        <v>1531.2296333333338</v>
      </c>
      <c r="L66" s="54">
        <v>350</v>
      </c>
      <c r="M66" s="55">
        <v>3.7558376796352664</v>
      </c>
      <c r="N66" s="55">
        <v>2.2678150148843081</v>
      </c>
      <c r="O66" s="55">
        <v>0.30431332022580265</v>
      </c>
      <c r="P66" s="55">
        <v>0.78795118920788076</v>
      </c>
      <c r="Q66" s="56">
        <v>9080605.1889999993</v>
      </c>
      <c r="R66" s="56">
        <v>1003382.9</v>
      </c>
      <c r="S66" s="56">
        <v>265604.94</v>
      </c>
      <c r="T66" s="56">
        <v>157196.26</v>
      </c>
      <c r="U66" s="55">
        <v>3.7558376796352664</v>
      </c>
      <c r="V66" s="55">
        <v>0.41501014772382844</v>
      </c>
      <c r="W66" s="55">
        <v>0.10985710860151475</v>
      </c>
      <c r="X66" s="55">
        <v>6.5018094340094965E-2</v>
      </c>
      <c r="Y66" s="55">
        <v>0</v>
      </c>
      <c r="Z66" s="55">
        <v>0</v>
      </c>
      <c r="AA66" s="55">
        <v>0.26660855934461036</v>
      </c>
      <c r="AB66" s="55">
        <f t="shared" si="5"/>
        <v>4.3499999999999996</v>
      </c>
      <c r="AC66" s="56">
        <f t="shared" si="6"/>
        <v>10517129.850000005</v>
      </c>
      <c r="AD66" s="57">
        <v>-0.05</v>
      </c>
      <c r="AE66" s="57">
        <v>0.22942719219824001</v>
      </c>
      <c r="AF66" s="57">
        <v>0</v>
      </c>
      <c r="AG66" s="55">
        <v>0</v>
      </c>
      <c r="AH66" s="55">
        <v>0</v>
      </c>
      <c r="AI66" s="56">
        <f t="shared" si="7"/>
        <v>0</v>
      </c>
      <c r="AJ66" s="56">
        <f t="shared" si="7"/>
        <v>0</v>
      </c>
      <c r="AK66" s="55">
        <f t="shared" si="8"/>
        <v>4.3499999999999996</v>
      </c>
      <c r="AL66" s="56">
        <f t="shared" si="9"/>
        <v>10517129.850000005</v>
      </c>
      <c r="AM66" s="58"/>
      <c r="AN66" s="58"/>
      <c r="AO66" s="46"/>
    </row>
    <row r="67" spans="1:43" s="26" customFormat="1" ht="15.75" x14ac:dyDescent="0.25">
      <c r="A67" s="47" t="s">
        <v>49</v>
      </c>
      <c r="B67" s="48">
        <v>354</v>
      </c>
      <c r="C67" s="47" t="s">
        <v>63</v>
      </c>
      <c r="D67" s="49">
        <v>8974000</v>
      </c>
      <c r="E67" s="50">
        <v>4.28</v>
      </c>
      <c r="F67" s="51">
        <v>1.0197153733560675</v>
      </c>
      <c r="G67" s="51">
        <v>1.7376263045809484</v>
      </c>
      <c r="H67" s="52">
        <v>1.0895349291429488</v>
      </c>
      <c r="I67" s="53">
        <v>3681.1999999999989</v>
      </c>
      <c r="J67" s="53">
        <v>703.10919999999987</v>
      </c>
      <c r="K67" s="53">
        <v>993.92399999999975</v>
      </c>
      <c r="L67" s="54">
        <v>260</v>
      </c>
      <c r="M67" s="55">
        <v>3.841066460878972</v>
      </c>
      <c r="N67" s="55">
        <v>2.3192770657745201</v>
      </c>
      <c r="O67" s="55">
        <v>0.31121890444199524</v>
      </c>
      <c r="P67" s="55">
        <v>0.80583165297228865</v>
      </c>
      <c r="Q67" s="56">
        <v>8059648.2977999998</v>
      </c>
      <c r="R67" s="56">
        <v>929501.87</v>
      </c>
      <c r="S67" s="56">
        <v>176316.92</v>
      </c>
      <c r="T67" s="56">
        <v>119424.25</v>
      </c>
      <c r="U67" s="55">
        <v>3.841066460878972</v>
      </c>
      <c r="V67" s="55">
        <v>0.44298191956293337</v>
      </c>
      <c r="W67" s="55">
        <v>8.4029104199338706E-2</v>
      </c>
      <c r="X67" s="55">
        <v>5.6915198786481332E-2</v>
      </c>
      <c r="Y67" s="55">
        <v>0</v>
      </c>
      <c r="Z67" s="55">
        <v>0</v>
      </c>
      <c r="AA67" s="55">
        <v>0.36363350616067075</v>
      </c>
      <c r="AB67" s="55">
        <f t="shared" si="5"/>
        <v>4.42</v>
      </c>
      <c r="AC67" s="56">
        <f t="shared" si="6"/>
        <v>9274415.2799999975</v>
      </c>
      <c r="AD67" s="57">
        <v>-0.05</v>
      </c>
      <c r="AE67" s="57">
        <v>0.22942719219824001</v>
      </c>
      <c r="AF67" s="57">
        <v>0</v>
      </c>
      <c r="AG67" s="55">
        <v>0</v>
      </c>
      <c r="AH67" s="55">
        <v>0</v>
      </c>
      <c r="AI67" s="56">
        <f t="shared" si="7"/>
        <v>0</v>
      </c>
      <c r="AJ67" s="56">
        <f t="shared" si="7"/>
        <v>0</v>
      </c>
      <c r="AK67" s="55">
        <f t="shared" si="8"/>
        <v>4.42</v>
      </c>
      <c r="AL67" s="56">
        <f t="shared" si="9"/>
        <v>9274415.2799999975</v>
      </c>
      <c r="AM67" s="58"/>
      <c r="AN67" s="58"/>
      <c r="AO67" s="46"/>
    </row>
    <row r="68" spans="1:43" s="26" customFormat="1" ht="15.75" x14ac:dyDescent="0.25">
      <c r="A68" s="47" t="s">
        <v>49</v>
      </c>
      <c r="B68" s="48">
        <v>355</v>
      </c>
      <c r="C68" s="47" t="s">
        <v>64</v>
      </c>
      <c r="D68" s="49">
        <v>12205000</v>
      </c>
      <c r="E68" s="50">
        <v>4.51</v>
      </c>
      <c r="F68" s="51">
        <v>1.0197153733560675</v>
      </c>
      <c r="G68" s="51">
        <v>1.8851155737328249</v>
      </c>
      <c r="H68" s="52">
        <v>1.1042838560581365</v>
      </c>
      <c r="I68" s="53">
        <v>4749.9333333333334</v>
      </c>
      <c r="J68" s="53">
        <v>1025.9856000000002</v>
      </c>
      <c r="K68" s="53">
        <v>854.98800000000006</v>
      </c>
      <c r="L68" s="54">
        <v>270</v>
      </c>
      <c r="M68" s="55">
        <v>3.8930625988572616</v>
      </c>
      <c r="N68" s="55">
        <v>2.3506728907492063</v>
      </c>
      <c r="O68" s="55">
        <v>0.31543184406739166</v>
      </c>
      <c r="P68" s="55">
        <v>0.81674011660913814</v>
      </c>
      <c r="Q68" s="56">
        <v>10540319.050000001</v>
      </c>
      <c r="R68" s="56">
        <v>1374701.23</v>
      </c>
      <c r="S68" s="56">
        <v>153723.54999999999</v>
      </c>
      <c r="T68" s="56">
        <v>125696.3</v>
      </c>
      <c r="U68" s="55">
        <v>3.8930625988572607</v>
      </c>
      <c r="V68" s="55">
        <v>0.50774534440182872</v>
      </c>
      <c r="W68" s="55">
        <v>5.6777731932130503E-2</v>
      </c>
      <c r="X68" s="55">
        <v>4.6425879272228514E-2</v>
      </c>
      <c r="Y68" s="55">
        <v>0</v>
      </c>
      <c r="Z68" s="55">
        <v>0</v>
      </c>
      <c r="AA68" s="55">
        <v>0.42533963532391056</v>
      </c>
      <c r="AB68" s="55">
        <f t="shared" si="5"/>
        <v>4.5</v>
      </c>
      <c r="AC68" s="56">
        <f t="shared" si="6"/>
        <v>12183579</v>
      </c>
      <c r="AD68" s="57">
        <v>-0.05</v>
      </c>
      <c r="AE68" s="57">
        <v>0.22942719219824001</v>
      </c>
      <c r="AF68" s="57">
        <v>0</v>
      </c>
      <c r="AG68" s="55">
        <v>0</v>
      </c>
      <c r="AH68" s="55">
        <v>0</v>
      </c>
      <c r="AI68" s="56">
        <f t="shared" si="7"/>
        <v>0</v>
      </c>
      <c r="AJ68" s="56">
        <f t="shared" si="7"/>
        <v>0</v>
      </c>
      <c r="AK68" s="55">
        <f t="shared" si="8"/>
        <v>4.5</v>
      </c>
      <c r="AL68" s="56">
        <f t="shared" si="9"/>
        <v>12183579</v>
      </c>
      <c r="AM68" s="58"/>
      <c r="AN68" s="58"/>
      <c r="AO68" s="46"/>
    </row>
    <row r="69" spans="1:43" s="26" customFormat="1" ht="15.75" x14ac:dyDescent="0.25">
      <c r="A69" s="47" t="s">
        <v>49</v>
      </c>
      <c r="B69" s="48">
        <v>343</v>
      </c>
      <c r="C69" s="47" t="s">
        <v>65</v>
      </c>
      <c r="D69" s="49">
        <v>9247000</v>
      </c>
      <c r="E69" s="50">
        <v>4.1100000000000003</v>
      </c>
      <c r="F69" s="51">
        <v>1.0040470049701613</v>
      </c>
      <c r="G69" s="51">
        <v>1.7157533702913053</v>
      </c>
      <c r="H69" s="52">
        <v>1.0748129410052596</v>
      </c>
      <c r="I69" s="53">
        <v>3946.2666666666664</v>
      </c>
      <c r="J69" s="53">
        <v>635.34893333333332</v>
      </c>
      <c r="K69" s="53">
        <v>173.63573333333332</v>
      </c>
      <c r="L69" s="54">
        <v>260</v>
      </c>
      <c r="M69" s="55">
        <v>3.7891652933619122</v>
      </c>
      <c r="N69" s="55">
        <v>2.28793858498143</v>
      </c>
      <c r="O69" s="55">
        <v>0.30701365971154521</v>
      </c>
      <c r="P69" s="55">
        <v>0.79494311354256653</v>
      </c>
      <c r="Q69" s="56">
        <v>8523242.3143000007</v>
      </c>
      <c r="R69" s="56">
        <v>828574.42</v>
      </c>
      <c r="S69" s="56">
        <v>30385.87</v>
      </c>
      <c r="T69" s="56">
        <v>117810.57</v>
      </c>
      <c r="U69" s="55">
        <v>3.7891652933619122</v>
      </c>
      <c r="V69" s="55">
        <v>0.3683581121820102</v>
      </c>
      <c r="W69" s="55">
        <v>1.3508601027307989E-2</v>
      </c>
      <c r="X69" s="55">
        <v>5.2374871487245483E-2</v>
      </c>
      <c r="Y69" s="55">
        <v>8.0000000000000071E-2</v>
      </c>
      <c r="Z69" s="55">
        <v>0</v>
      </c>
      <c r="AA69" s="55">
        <v>0.2939725393647365</v>
      </c>
      <c r="AB69" s="55">
        <f t="shared" si="5"/>
        <v>4.3</v>
      </c>
      <c r="AC69" s="56">
        <f t="shared" si="6"/>
        <v>9672299.5999999996</v>
      </c>
      <c r="AD69" s="57">
        <v>-0.05</v>
      </c>
      <c r="AE69" s="57">
        <v>0.22942719219824001</v>
      </c>
      <c r="AF69" s="57">
        <v>1.8957345971564E-2</v>
      </c>
      <c r="AG69" s="55">
        <v>0.08</v>
      </c>
      <c r="AH69" s="55">
        <v>0</v>
      </c>
      <c r="AI69" s="56">
        <f t="shared" si="7"/>
        <v>179949.75999999998</v>
      </c>
      <c r="AJ69" s="56">
        <f t="shared" si="7"/>
        <v>0</v>
      </c>
      <c r="AK69" s="55">
        <f t="shared" si="8"/>
        <v>4.3</v>
      </c>
      <c r="AL69" s="56">
        <f t="shared" si="9"/>
        <v>9672299.5999999996</v>
      </c>
      <c r="AM69" s="58"/>
      <c r="AN69" s="58"/>
      <c r="AO69" s="46"/>
    </row>
    <row r="70" spans="1:43" s="26" customFormat="1" ht="15.75" x14ac:dyDescent="0.25">
      <c r="A70" s="47" t="s">
        <v>49</v>
      </c>
      <c r="B70" s="48">
        <v>342</v>
      </c>
      <c r="C70" s="47" t="s">
        <v>66</v>
      </c>
      <c r="D70" s="49">
        <v>5592000</v>
      </c>
      <c r="E70" s="50">
        <v>3.54</v>
      </c>
      <c r="F70" s="51">
        <v>1.0040470049701613</v>
      </c>
      <c r="G70" s="51">
        <v>2.1821174797416698</v>
      </c>
      <c r="H70" s="52">
        <v>1.1214493519502959</v>
      </c>
      <c r="I70" s="53">
        <v>2774.5333333333342</v>
      </c>
      <c r="J70" s="53">
        <v>510.51413333333352</v>
      </c>
      <c r="K70" s="53">
        <v>66.58880000000002</v>
      </c>
      <c r="L70" s="54">
        <v>240</v>
      </c>
      <c r="M70" s="55">
        <v>3.9535781535146914</v>
      </c>
      <c r="N70" s="55">
        <v>2.387212830755213</v>
      </c>
      <c r="O70" s="55">
        <v>0.32033506165396664</v>
      </c>
      <c r="P70" s="55">
        <v>0.8294359004329287</v>
      </c>
      <c r="Q70" s="56">
        <v>6252520.5925000003</v>
      </c>
      <c r="R70" s="56">
        <v>694662.36</v>
      </c>
      <c r="S70" s="56">
        <v>12158.51</v>
      </c>
      <c r="T70" s="56">
        <v>113466.83</v>
      </c>
      <c r="U70" s="55">
        <v>3.953578153514691</v>
      </c>
      <c r="V70" s="55">
        <v>0.43924716085895926</v>
      </c>
      <c r="W70" s="55">
        <v>7.6880414796952007E-3</v>
      </c>
      <c r="X70" s="55">
        <v>7.1747062366248796E-2</v>
      </c>
      <c r="Y70" s="55">
        <v>0</v>
      </c>
      <c r="Z70" s="55">
        <v>0</v>
      </c>
      <c r="AA70" s="55">
        <v>0.48433139544032011</v>
      </c>
      <c r="AB70" s="55">
        <f t="shared" si="5"/>
        <v>4.47</v>
      </c>
      <c r="AC70" s="56">
        <f t="shared" si="6"/>
        <v>7069233.4800000023</v>
      </c>
      <c r="AD70" s="57">
        <v>-0.05</v>
      </c>
      <c r="AE70" s="57">
        <v>0.22942719219824001</v>
      </c>
      <c r="AF70" s="57">
        <v>0</v>
      </c>
      <c r="AG70" s="55">
        <v>0</v>
      </c>
      <c r="AH70" s="55">
        <v>0.12000000000000011</v>
      </c>
      <c r="AI70" s="56">
        <f t="shared" si="7"/>
        <v>0</v>
      </c>
      <c r="AJ70" s="56">
        <f t="shared" si="7"/>
        <v>189778.08000000025</v>
      </c>
      <c r="AK70" s="55">
        <f t="shared" si="8"/>
        <v>4.3499999999999996</v>
      </c>
      <c r="AL70" s="56">
        <f t="shared" si="9"/>
        <v>6879455.4000000022</v>
      </c>
      <c r="AM70" s="58"/>
      <c r="AN70" s="58"/>
      <c r="AO70" s="46"/>
      <c r="AP70" s="46"/>
      <c r="AQ70" s="46"/>
    </row>
    <row r="71" spans="1:43" s="26" customFormat="1" ht="15.75" x14ac:dyDescent="0.25">
      <c r="A71" s="47" t="s">
        <v>49</v>
      </c>
      <c r="B71" s="48">
        <v>356</v>
      </c>
      <c r="C71" s="47" t="s">
        <v>67</v>
      </c>
      <c r="D71" s="49">
        <v>11849000</v>
      </c>
      <c r="E71" s="50">
        <v>4.3600000000000003</v>
      </c>
      <c r="F71" s="51">
        <v>1.0197153733560675</v>
      </c>
      <c r="G71" s="51">
        <v>1.6163425852906432</v>
      </c>
      <c r="H71" s="52">
        <v>1.0774065572139184</v>
      </c>
      <c r="I71" s="53">
        <v>4768.4239833333359</v>
      </c>
      <c r="J71" s="53">
        <v>638.96881376666704</v>
      </c>
      <c r="K71" s="53">
        <v>410.08446256666679</v>
      </c>
      <c r="L71" s="54">
        <v>270</v>
      </c>
      <c r="M71" s="55">
        <v>3.7983088756051249</v>
      </c>
      <c r="N71" s="55">
        <v>2.2934595778649669</v>
      </c>
      <c r="O71" s="55">
        <v>0.30775451011790778</v>
      </c>
      <c r="P71" s="55">
        <v>0.796861379750189</v>
      </c>
      <c r="Q71" s="56">
        <v>10323809.869000001</v>
      </c>
      <c r="R71" s="56">
        <v>835306.01</v>
      </c>
      <c r="S71" s="56">
        <v>71937.05</v>
      </c>
      <c r="T71" s="56">
        <v>122636.97</v>
      </c>
      <c r="U71" s="55">
        <v>3.7983088756051244</v>
      </c>
      <c r="V71" s="55">
        <v>0.30732358343390559</v>
      </c>
      <c r="W71" s="55">
        <v>2.6466887870140062E-2</v>
      </c>
      <c r="X71" s="55">
        <v>4.5120268936771436E-2</v>
      </c>
      <c r="Y71" s="55">
        <v>0.12000000000000011</v>
      </c>
      <c r="Z71" s="55">
        <v>0</v>
      </c>
      <c r="AA71" s="55">
        <v>0.3001134409514094</v>
      </c>
      <c r="AB71" s="55">
        <f t="shared" si="5"/>
        <v>4.3</v>
      </c>
      <c r="AC71" s="56">
        <f t="shared" si="6"/>
        <v>11687407.183150005</v>
      </c>
      <c r="AD71" s="57">
        <v>-0.05</v>
      </c>
      <c r="AE71" s="57">
        <v>0.22942719219824001</v>
      </c>
      <c r="AF71" s="57">
        <v>2.8708133971291894E-2</v>
      </c>
      <c r="AG71" s="55">
        <v>0.12</v>
      </c>
      <c r="AH71" s="55">
        <v>0</v>
      </c>
      <c r="AI71" s="56">
        <f t="shared" si="7"/>
        <v>326160.2004600002</v>
      </c>
      <c r="AJ71" s="56">
        <f t="shared" si="7"/>
        <v>0</v>
      </c>
      <c r="AK71" s="55">
        <f t="shared" si="8"/>
        <v>4.3</v>
      </c>
      <c r="AL71" s="56">
        <f t="shared" si="9"/>
        <v>11687407.183150005</v>
      </c>
      <c r="AM71" s="58"/>
      <c r="AN71" s="58"/>
      <c r="AO71" s="46"/>
    </row>
    <row r="72" spans="1:43" s="26" customFormat="1" ht="15.75" x14ac:dyDescent="0.25">
      <c r="A72" s="47" t="s">
        <v>49</v>
      </c>
      <c r="B72" s="48">
        <v>357</v>
      </c>
      <c r="C72" s="47" t="s">
        <v>68</v>
      </c>
      <c r="D72" s="49">
        <v>7808614.9199999999</v>
      </c>
      <c r="E72" s="50">
        <v>3.45</v>
      </c>
      <c r="F72" s="51">
        <v>1.0197153733560675</v>
      </c>
      <c r="G72" s="51">
        <v>2.0770899666208522</v>
      </c>
      <c r="H72" s="52">
        <v>1.1234812953469393</v>
      </c>
      <c r="I72" s="53">
        <v>3973.8332833333334</v>
      </c>
      <c r="J72" s="53">
        <v>774.89749025000003</v>
      </c>
      <c r="K72" s="53">
        <v>564.28432623333333</v>
      </c>
      <c r="L72" s="54">
        <v>200</v>
      </c>
      <c r="M72" s="55">
        <v>3.960741604104927</v>
      </c>
      <c r="N72" s="55">
        <v>2.391538198940053</v>
      </c>
      <c r="O72" s="55">
        <v>0.32091547370031465</v>
      </c>
      <c r="P72" s="55">
        <v>0.83093874743880791</v>
      </c>
      <c r="Q72" s="56">
        <v>8971416.2835000008</v>
      </c>
      <c r="R72" s="56">
        <v>1056322.26</v>
      </c>
      <c r="S72" s="56">
        <v>103219.92</v>
      </c>
      <c r="T72" s="56">
        <v>94727.02</v>
      </c>
      <c r="U72" s="55">
        <v>3.9607416041049275</v>
      </c>
      <c r="V72" s="55">
        <v>0.46634994879331038</v>
      </c>
      <c r="W72" s="55">
        <v>4.5569997265444674E-2</v>
      </c>
      <c r="X72" s="55">
        <v>4.1820513755514134E-2</v>
      </c>
      <c r="Y72" s="55">
        <v>0</v>
      </c>
      <c r="Z72" s="55">
        <v>0</v>
      </c>
      <c r="AA72" s="55">
        <v>0.49618457857913972</v>
      </c>
      <c r="AB72" s="55">
        <f t="shared" si="5"/>
        <v>4.51</v>
      </c>
      <c r="AC72" s="56">
        <f t="shared" si="6"/>
        <v>10215533.221464999</v>
      </c>
      <c r="AD72" s="57">
        <v>-0.05</v>
      </c>
      <c r="AE72" s="57">
        <v>0.22942719219824001</v>
      </c>
      <c r="AF72" s="57">
        <v>1.4150943396226322E-2</v>
      </c>
      <c r="AG72" s="55">
        <v>0</v>
      </c>
      <c r="AH72" s="55">
        <v>0.20999999999999996</v>
      </c>
      <c r="AI72" s="56">
        <f t="shared" si="7"/>
        <v>0</v>
      </c>
      <c r="AJ72" s="56">
        <f t="shared" si="7"/>
        <v>475667.84401499992</v>
      </c>
      <c r="AK72" s="55">
        <f t="shared" si="8"/>
        <v>4.3</v>
      </c>
      <c r="AL72" s="56">
        <f t="shared" si="9"/>
        <v>9739865.3774500005</v>
      </c>
      <c r="AM72" s="58"/>
      <c r="AN72" s="58"/>
      <c r="AO72" s="46"/>
    </row>
    <row r="73" spans="1:43" s="26" customFormat="1" ht="15.75" x14ac:dyDescent="0.25">
      <c r="A73" s="47" t="s">
        <v>49</v>
      </c>
      <c r="B73" s="48">
        <v>358</v>
      </c>
      <c r="C73" s="47" t="s">
        <v>69</v>
      </c>
      <c r="D73" s="49">
        <v>9468000</v>
      </c>
      <c r="E73" s="50">
        <v>3.91</v>
      </c>
      <c r="F73" s="51">
        <v>1.0197153733560675</v>
      </c>
      <c r="G73" s="51">
        <v>1.7421692119792205</v>
      </c>
      <c r="H73" s="52">
        <v>1.0899892198827761</v>
      </c>
      <c r="I73" s="53">
        <v>4251.2333333333327</v>
      </c>
      <c r="J73" s="53">
        <v>420.87209999999993</v>
      </c>
      <c r="K73" s="53">
        <v>769.47323333333327</v>
      </c>
      <c r="L73" s="54">
        <v>150</v>
      </c>
      <c r="M73" s="55">
        <v>3.8426680258013661</v>
      </c>
      <c r="N73" s="55">
        <v>2.3202441078269525</v>
      </c>
      <c r="O73" s="55">
        <v>0.31134866977816344</v>
      </c>
      <c r="P73" s="55">
        <v>0.80616765124826228</v>
      </c>
      <c r="Q73" s="56">
        <v>9311564.6881000008</v>
      </c>
      <c r="R73" s="56">
        <v>556619.82999999996</v>
      </c>
      <c r="S73" s="56">
        <v>136557.45000000001</v>
      </c>
      <c r="T73" s="56">
        <v>68927.33</v>
      </c>
      <c r="U73" s="55">
        <v>3.8426680258013661</v>
      </c>
      <c r="V73" s="55">
        <v>0.22970416667486829</v>
      </c>
      <c r="W73" s="55">
        <v>5.6354109229847585E-2</v>
      </c>
      <c r="X73" s="55">
        <v>2.8444721379812771E-2</v>
      </c>
      <c r="Y73" s="55">
        <v>0.13999999999999968</v>
      </c>
      <c r="Z73" s="55">
        <v>0</v>
      </c>
      <c r="AA73" s="55">
        <v>0.34321493319632496</v>
      </c>
      <c r="AB73" s="55">
        <f t="shared" si="5"/>
        <v>4.3</v>
      </c>
      <c r="AC73" s="56">
        <f t="shared" si="6"/>
        <v>10419772.899999997</v>
      </c>
      <c r="AD73" s="57">
        <v>-0.05</v>
      </c>
      <c r="AE73" s="57">
        <v>0.22942719219824001</v>
      </c>
      <c r="AF73" s="57">
        <v>3.3653846153846076E-2</v>
      </c>
      <c r="AG73" s="55">
        <v>0.14000000000000001</v>
      </c>
      <c r="AH73" s="55">
        <v>0</v>
      </c>
      <c r="AI73" s="56">
        <f t="shared" si="7"/>
        <v>339248.41999999993</v>
      </c>
      <c r="AJ73" s="56">
        <f t="shared" si="7"/>
        <v>0</v>
      </c>
      <c r="AK73" s="55">
        <f t="shared" si="8"/>
        <v>4.3</v>
      </c>
      <c r="AL73" s="56">
        <f t="shared" si="9"/>
        <v>10419772.899999997</v>
      </c>
      <c r="AM73" s="58"/>
      <c r="AN73" s="58"/>
      <c r="AO73" s="46"/>
    </row>
    <row r="74" spans="1:43" s="26" customFormat="1" ht="15.75" x14ac:dyDescent="0.25">
      <c r="A74" s="47" t="s">
        <v>49</v>
      </c>
      <c r="B74" s="48">
        <v>877</v>
      </c>
      <c r="C74" s="47" t="s">
        <v>70</v>
      </c>
      <c r="D74" s="49">
        <v>7012000</v>
      </c>
      <c r="E74" s="50">
        <v>3.6</v>
      </c>
      <c r="F74" s="51">
        <v>1.0131034419296032</v>
      </c>
      <c r="G74" s="51">
        <v>2.0752172553468449</v>
      </c>
      <c r="H74" s="52">
        <v>1.1180044790783672</v>
      </c>
      <c r="I74" s="53">
        <v>3416.9666666666672</v>
      </c>
      <c r="J74" s="53">
        <v>375.86633333333339</v>
      </c>
      <c r="K74" s="53">
        <v>252.8555333333334</v>
      </c>
      <c r="L74" s="54">
        <v>170</v>
      </c>
      <c r="M74" s="55">
        <v>3.9414335353877941</v>
      </c>
      <c r="N74" s="55">
        <v>2.3798797802648926</v>
      </c>
      <c r="O74" s="55">
        <v>0.319351055054025</v>
      </c>
      <c r="P74" s="55">
        <v>0.82688803571889935</v>
      </c>
      <c r="Q74" s="56">
        <v>7676615.7953000003</v>
      </c>
      <c r="R74" s="56">
        <v>509874.51</v>
      </c>
      <c r="S74" s="56">
        <v>46027.32</v>
      </c>
      <c r="T74" s="56">
        <v>80125.45</v>
      </c>
      <c r="U74" s="55">
        <v>3.9414335353877941</v>
      </c>
      <c r="V74" s="55">
        <v>0.26178677582913817</v>
      </c>
      <c r="W74" s="55">
        <v>2.3631978073997851E-2</v>
      </c>
      <c r="X74" s="55">
        <v>4.1139109562734845E-2</v>
      </c>
      <c r="Y74" s="55">
        <v>3.0000000000000249E-2</v>
      </c>
      <c r="Z74" s="55">
        <v>0</v>
      </c>
      <c r="AA74" s="55">
        <v>0.45048308048627655</v>
      </c>
      <c r="AB74" s="55">
        <f t="shared" ref="AB74:AB137" si="10">ROUND(SUM(U74:Z74),2)</f>
        <v>4.3</v>
      </c>
      <c r="AC74" s="56">
        <f t="shared" ref="AC74:AC137" si="11">AB74*I74*15*38</f>
        <v>8374985.3000000017</v>
      </c>
      <c r="AD74" s="57">
        <v>-0.05</v>
      </c>
      <c r="AE74" s="57">
        <v>0.22942719219824001</v>
      </c>
      <c r="AF74" s="57">
        <v>7.0257611241218388E-3</v>
      </c>
      <c r="AG74" s="55">
        <v>0.03</v>
      </c>
      <c r="AH74" s="55">
        <v>0</v>
      </c>
      <c r="AI74" s="56">
        <f t="shared" ref="AI74:AJ137" si="12">AG74*$I74*15*38</f>
        <v>58430.130000000005</v>
      </c>
      <c r="AJ74" s="56">
        <f t="shared" si="12"/>
        <v>0</v>
      </c>
      <c r="AK74" s="55">
        <f t="shared" ref="AK74:AK137" si="13">IF(AG74&gt;0,AB74+AG74-Y74-Z74,IF(AH74&gt;0,MAX(4.3,AB74-AH74),AB74))</f>
        <v>4.3</v>
      </c>
      <c r="AL74" s="56">
        <f t="shared" ref="AL74:AL137" si="14">AK74*I74*15*38</f>
        <v>8374985.3000000017</v>
      </c>
      <c r="AM74" s="58"/>
      <c r="AN74" s="58"/>
      <c r="AO74" s="46"/>
    </row>
    <row r="75" spans="1:43" s="26" customFormat="1" ht="15.75" x14ac:dyDescent="0.25">
      <c r="A75" s="47" t="s">
        <v>49</v>
      </c>
      <c r="B75" s="48">
        <v>359</v>
      </c>
      <c r="C75" s="47" t="s">
        <v>71</v>
      </c>
      <c r="D75" s="49">
        <v>10026000</v>
      </c>
      <c r="E75" s="50">
        <v>3.67</v>
      </c>
      <c r="F75" s="51">
        <v>1.0197153733560675</v>
      </c>
      <c r="G75" s="51">
        <v>1.8264263368021469</v>
      </c>
      <c r="H75" s="52">
        <v>1.0984149323650687</v>
      </c>
      <c r="I75" s="53">
        <v>4795.7666666666682</v>
      </c>
      <c r="J75" s="53">
        <v>733.75230000000033</v>
      </c>
      <c r="K75" s="53">
        <v>206.21796666666671</v>
      </c>
      <c r="L75" s="54">
        <v>300</v>
      </c>
      <c r="M75" s="55">
        <v>3.8723721874203068</v>
      </c>
      <c r="N75" s="55">
        <v>2.3381797987353323</v>
      </c>
      <c r="O75" s="55">
        <v>0.31375542236382403</v>
      </c>
      <c r="P75" s="55">
        <v>0.81239939805643113</v>
      </c>
      <c r="Q75" s="56">
        <v>10585466.2707</v>
      </c>
      <c r="R75" s="56">
        <v>977917.54</v>
      </c>
      <c r="S75" s="56">
        <v>36880.14</v>
      </c>
      <c r="T75" s="56">
        <v>138920.29999999999</v>
      </c>
      <c r="U75" s="55">
        <v>3.8723721874203068</v>
      </c>
      <c r="V75" s="55">
        <v>0.35774150920650594</v>
      </c>
      <c r="W75" s="55">
        <v>1.3491483161644431E-2</v>
      </c>
      <c r="X75" s="55">
        <v>5.0819782603461927E-2</v>
      </c>
      <c r="Y75" s="55">
        <v>9.9999999999997868E-3</v>
      </c>
      <c r="Z75" s="55">
        <v>0</v>
      </c>
      <c r="AA75" s="55">
        <v>0.38476856947916693</v>
      </c>
      <c r="AB75" s="55">
        <f t="shared" si="10"/>
        <v>4.3</v>
      </c>
      <c r="AC75" s="56">
        <f t="shared" si="11"/>
        <v>11754424.100000003</v>
      </c>
      <c r="AD75" s="57">
        <v>-0.05</v>
      </c>
      <c r="AE75" s="57">
        <v>0.22942719219824001</v>
      </c>
      <c r="AF75" s="57">
        <v>2.3310023310022811E-3</v>
      </c>
      <c r="AG75" s="55">
        <v>0.01</v>
      </c>
      <c r="AH75" s="55">
        <v>0</v>
      </c>
      <c r="AI75" s="56">
        <f t="shared" si="12"/>
        <v>27335.87000000001</v>
      </c>
      <c r="AJ75" s="56">
        <f t="shared" si="12"/>
        <v>0</v>
      </c>
      <c r="AK75" s="55">
        <f t="shared" si="13"/>
        <v>4.3</v>
      </c>
      <c r="AL75" s="56">
        <f t="shared" si="14"/>
        <v>11754424.100000003</v>
      </c>
      <c r="AM75" s="58"/>
      <c r="AN75" s="58"/>
      <c r="AO75" s="46"/>
    </row>
    <row r="76" spans="1:43" s="26" customFormat="1" ht="15.75" x14ac:dyDescent="0.25">
      <c r="A76" s="47" t="s">
        <v>49</v>
      </c>
      <c r="B76" s="48">
        <v>344</v>
      </c>
      <c r="C76" s="47" t="s">
        <v>72</v>
      </c>
      <c r="D76" s="49">
        <v>11717000</v>
      </c>
      <c r="E76" s="50">
        <v>3.96</v>
      </c>
      <c r="F76" s="51">
        <v>1.0040470049701613</v>
      </c>
      <c r="G76" s="51">
        <v>1.7193423377804418</v>
      </c>
      <c r="H76" s="52">
        <v>1.0751718377541732</v>
      </c>
      <c r="I76" s="53">
        <v>5192.9333333333343</v>
      </c>
      <c r="J76" s="53">
        <v>1012.6220000000003</v>
      </c>
      <c r="K76" s="53">
        <v>197.3314666666667</v>
      </c>
      <c r="L76" s="54">
        <v>420</v>
      </c>
      <c r="M76" s="55">
        <v>3.7904305545557455</v>
      </c>
      <c r="N76" s="55">
        <v>2.2887025632408431</v>
      </c>
      <c r="O76" s="55">
        <v>0.30711617634503446</v>
      </c>
      <c r="P76" s="55">
        <v>0.79520855740552832</v>
      </c>
      <c r="Q76" s="56">
        <v>11219568.3094</v>
      </c>
      <c r="R76" s="56">
        <v>1321026.6200000001</v>
      </c>
      <c r="S76" s="56">
        <v>34544.1</v>
      </c>
      <c r="T76" s="56">
        <v>190372.93</v>
      </c>
      <c r="U76" s="55">
        <v>3.790430554555746</v>
      </c>
      <c r="V76" s="55">
        <v>0.44629699983196447</v>
      </c>
      <c r="W76" s="55">
        <v>1.167041470111131E-2</v>
      </c>
      <c r="X76" s="55">
        <v>6.4315786988148341E-2</v>
      </c>
      <c r="Y76" s="55">
        <v>0</v>
      </c>
      <c r="Z76" s="55">
        <v>0</v>
      </c>
      <c r="AA76" s="55">
        <v>0.30152819053481622</v>
      </c>
      <c r="AB76" s="55">
        <f t="shared" si="10"/>
        <v>4.3099999999999996</v>
      </c>
      <c r="AC76" s="56">
        <f t="shared" si="11"/>
        <v>12757479.32</v>
      </c>
      <c r="AD76" s="57">
        <v>-0.05</v>
      </c>
      <c r="AE76" s="57">
        <v>0.22942719219824001</v>
      </c>
      <c r="AF76" s="57">
        <v>0</v>
      </c>
      <c r="AG76" s="55">
        <v>0</v>
      </c>
      <c r="AH76" s="55">
        <v>0</v>
      </c>
      <c r="AI76" s="56">
        <f t="shared" si="12"/>
        <v>0</v>
      </c>
      <c r="AJ76" s="56">
        <f t="shared" si="12"/>
        <v>0</v>
      </c>
      <c r="AK76" s="55">
        <f t="shared" si="13"/>
        <v>4.3099999999999996</v>
      </c>
      <c r="AL76" s="56">
        <f t="shared" si="14"/>
        <v>12757479.32</v>
      </c>
      <c r="AM76" s="58"/>
      <c r="AN76" s="58"/>
      <c r="AO76" s="46"/>
    </row>
    <row r="77" spans="1:43" s="26" customFormat="1" ht="15.75" x14ac:dyDescent="0.25">
      <c r="A77" s="47" t="s">
        <v>73</v>
      </c>
      <c r="B77" s="48">
        <v>301</v>
      </c>
      <c r="C77" s="47" t="s">
        <v>74</v>
      </c>
      <c r="D77" s="49">
        <v>11208117.539999999</v>
      </c>
      <c r="E77" s="50">
        <v>4.1500000000000004</v>
      </c>
      <c r="F77" s="51">
        <v>1.1081296382371495</v>
      </c>
      <c r="G77" s="51">
        <v>3.4963662965613778</v>
      </c>
      <c r="H77" s="52">
        <v>1.3361403402458574</v>
      </c>
      <c r="I77" s="53">
        <v>4734.7189433333333</v>
      </c>
      <c r="J77" s="53">
        <v>880.65772346000017</v>
      </c>
      <c r="K77" s="53">
        <v>2575.6871051733333</v>
      </c>
      <c r="L77" s="54">
        <v>270</v>
      </c>
      <c r="M77" s="55">
        <v>4.7104537088892418</v>
      </c>
      <c r="N77" s="55">
        <v>2.8442223970056886</v>
      </c>
      <c r="O77" s="55">
        <v>0.38166021276543455</v>
      </c>
      <c r="P77" s="55">
        <v>0.98822364495485582</v>
      </c>
      <c r="Q77" s="56">
        <v>12712524.4121</v>
      </c>
      <c r="R77" s="56">
        <v>1427728.26</v>
      </c>
      <c r="S77" s="56">
        <v>560331.25</v>
      </c>
      <c r="T77" s="56">
        <v>152087.62</v>
      </c>
      <c r="U77" s="55">
        <v>4.7104537088892426</v>
      </c>
      <c r="V77" s="55">
        <v>0.52902536584305826</v>
      </c>
      <c r="W77" s="55">
        <v>0.20762315574439638</v>
      </c>
      <c r="X77" s="55">
        <v>5.6354006928648739E-2</v>
      </c>
      <c r="Y77" s="55">
        <v>0</v>
      </c>
      <c r="Z77" s="55">
        <v>0</v>
      </c>
      <c r="AA77" s="55">
        <v>1.3845354387168787</v>
      </c>
      <c r="AB77" s="55">
        <f t="shared" si="10"/>
        <v>5.5</v>
      </c>
      <c r="AC77" s="56">
        <f t="shared" si="11"/>
        <v>14843343.887349999</v>
      </c>
      <c r="AD77" s="57">
        <v>-0.05</v>
      </c>
      <c r="AE77" s="57">
        <v>0.22942719219824001</v>
      </c>
      <c r="AF77" s="57">
        <v>0</v>
      </c>
      <c r="AG77" s="55">
        <v>0</v>
      </c>
      <c r="AH77" s="55">
        <v>0.38999999999999968</v>
      </c>
      <c r="AI77" s="56">
        <f t="shared" si="12"/>
        <v>0</v>
      </c>
      <c r="AJ77" s="56">
        <f t="shared" si="12"/>
        <v>1052528.0211029991</v>
      </c>
      <c r="AK77" s="55">
        <f t="shared" si="13"/>
        <v>5.1100000000000003</v>
      </c>
      <c r="AL77" s="56">
        <f t="shared" si="14"/>
        <v>13790815.866247002</v>
      </c>
      <c r="AM77" s="58"/>
      <c r="AN77" s="58"/>
      <c r="AO77" s="46"/>
      <c r="AP77" s="46"/>
      <c r="AQ77" s="46"/>
    </row>
    <row r="78" spans="1:43" s="26" customFormat="1" ht="15.75" x14ac:dyDescent="0.25">
      <c r="A78" s="47" t="s">
        <v>73</v>
      </c>
      <c r="B78" s="48">
        <v>302</v>
      </c>
      <c r="C78" s="47" t="s">
        <v>75</v>
      </c>
      <c r="D78" s="49">
        <v>17322021.75</v>
      </c>
      <c r="E78" s="50">
        <v>4.8</v>
      </c>
      <c r="F78" s="51">
        <v>1.1670575084131261</v>
      </c>
      <c r="G78" s="51">
        <v>4.2685921853524444</v>
      </c>
      <c r="H78" s="52">
        <v>1.4605052252657451</v>
      </c>
      <c r="I78" s="53">
        <v>6337.2999999999993</v>
      </c>
      <c r="J78" s="53">
        <v>1083.6783</v>
      </c>
      <c r="K78" s="53">
        <v>3086.2651000000001</v>
      </c>
      <c r="L78" s="54">
        <v>300</v>
      </c>
      <c r="M78" s="55">
        <v>5.1488919599113769</v>
      </c>
      <c r="N78" s="55">
        <v>3.1089561085179951</v>
      </c>
      <c r="O78" s="55">
        <v>0.41718427191367141</v>
      </c>
      <c r="P78" s="55">
        <v>1.080205240208638</v>
      </c>
      <c r="Q78" s="56">
        <v>18599141.620000001</v>
      </c>
      <c r="R78" s="56">
        <v>1920391.71</v>
      </c>
      <c r="S78" s="56">
        <v>733898.52</v>
      </c>
      <c r="T78" s="56">
        <v>184715.1</v>
      </c>
      <c r="U78" s="55">
        <v>5.1488919599113769</v>
      </c>
      <c r="V78" s="55">
        <v>0.53163149455657721</v>
      </c>
      <c r="W78" s="55">
        <v>0.20316874042195798</v>
      </c>
      <c r="X78" s="55">
        <v>5.1135589614282335E-2</v>
      </c>
      <c r="Y78" s="55">
        <v>0</v>
      </c>
      <c r="Z78" s="55">
        <v>0</v>
      </c>
      <c r="AA78" s="55">
        <v>1.871283415175198</v>
      </c>
      <c r="AB78" s="55">
        <f t="shared" si="10"/>
        <v>5.93</v>
      </c>
      <c r="AC78" s="56">
        <f t="shared" si="11"/>
        <v>21420707.729999993</v>
      </c>
      <c r="AD78" s="57">
        <v>-0.05</v>
      </c>
      <c r="AE78" s="57">
        <v>0.22942719219824001</v>
      </c>
      <c r="AF78" s="57">
        <v>0</v>
      </c>
      <c r="AG78" s="55">
        <v>0</v>
      </c>
      <c r="AH78" s="55">
        <v>2.9999999999999361E-2</v>
      </c>
      <c r="AI78" s="56">
        <f t="shared" si="12"/>
        <v>0</v>
      </c>
      <c r="AJ78" s="56">
        <f t="shared" si="12"/>
        <v>108367.82999999767</v>
      </c>
      <c r="AK78" s="55">
        <f t="shared" si="13"/>
        <v>5.9</v>
      </c>
      <c r="AL78" s="56">
        <f t="shared" si="14"/>
        <v>21312339.900000002</v>
      </c>
      <c r="AM78" s="58"/>
      <c r="AN78" s="58"/>
      <c r="AO78" s="46"/>
      <c r="AP78" s="46"/>
      <c r="AQ78" s="46"/>
    </row>
    <row r="79" spans="1:43" s="26" customFormat="1" ht="15.75" x14ac:dyDescent="0.25">
      <c r="A79" s="47" t="s">
        <v>73</v>
      </c>
      <c r="B79" s="48">
        <v>303</v>
      </c>
      <c r="C79" s="47" t="s">
        <v>76</v>
      </c>
      <c r="D79" s="49">
        <v>8683000</v>
      </c>
      <c r="E79" s="50">
        <v>3.84</v>
      </c>
      <c r="F79" s="51">
        <v>1.1081296382371495</v>
      </c>
      <c r="G79" s="51">
        <v>3.3461756778465985</v>
      </c>
      <c r="H79" s="52">
        <v>1.3211212783743793</v>
      </c>
      <c r="I79" s="53">
        <v>3966.6333333333337</v>
      </c>
      <c r="J79" s="53">
        <v>475.99600000000004</v>
      </c>
      <c r="K79" s="53">
        <v>745.7270666666667</v>
      </c>
      <c r="L79" s="54">
        <v>190</v>
      </c>
      <c r="M79" s="55">
        <v>4.6575052321719514</v>
      </c>
      <c r="N79" s="55">
        <v>2.8122515397011245</v>
      </c>
      <c r="O79" s="55">
        <v>0.37737011076286292</v>
      </c>
      <c r="P79" s="55">
        <v>0.97711538662347164</v>
      </c>
      <c r="Q79" s="56">
        <v>10530530.837300001</v>
      </c>
      <c r="R79" s="56">
        <v>763013.68</v>
      </c>
      <c r="S79" s="56">
        <v>160406.60999999999</v>
      </c>
      <c r="T79" s="56">
        <v>105821.6</v>
      </c>
      <c r="U79" s="55">
        <v>4.6575052321719506</v>
      </c>
      <c r="V79" s="55">
        <v>0.33747018476413493</v>
      </c>
      <c r="W79" s="55">
        <v>7.0945580823418217E-2</v>
      </c>
      <c r="X79" s="55">
        <v>4.680339921977316E-2</v>
      </c>
      <c r="Y79" s="55">
        <v>0</v>
      </c>
      <c r="Z79" s="55">
        <v>0</v>
      </c>
      <c r="AA79" s="55">
        <v>1.2427357133737789</v>
      </c>
      <c r="AB79" s="55">
        <f t="shared" si="10"/>
        <v>5.1100000000000003</v>
      </c>
      <c r="AC79" s="56">
        <f t="shared" si="11"/>
        <v>11553612.910000002</v>
      </c>
      <c r="AD79" s="57">
        <v>-0.05</v>
      </c>
      <c r="AE79" s="57">
        <v>0.22942719219824001</v>
      </c>
      <c r="AF79" s="57">
        <v>0</v>
      </c>
      <c r="AG79" s="55">
        <v>0</v>
      </c>
      <c r="AH79" s="55">
        <v>0.39000000000000057</v>
      </c>
      <c r="AI79" s="56">
        <f t="shared" si="12"/>
        <v>0</v>
      </c>
      <c r="AJ79" s="56">
        <f t="shared" si="12"/>
        <v>881782.59000000136</v>
      </c>
      <c r="AK79" s="55">
        <f t="shared" si="13"/>
        <v>4.72</v>
      </c>
      <c r="AL79" s="56">
        <f t="shared" si="14"/>
        <v>10671830.32</v>
      </c>
      <c r="AM79" s="58"/>
      <c r="AN79" s="58"/>
      <c r="AO79" s="46"/>
      <c r="AP79" s="46"/>
      <c r="AQ79" s="46"/>
    </row>
    <row r="80" spans="1:43" s="26" customFormat="1" ht="15.75" x14ac:dyDescent="0.25">
      <c r="A80" s="47" t="s">
        <v>73</v>
      </c>
      <c r="B80" s="48">
        <v>304</v>
      </c>
      <c r="C80" s="47" t="s">
        <v>77</v>
      </c>
      <c r="D80" s="49">
        <v>17809000</v>
      </c>
      <c r="E80" s="50">
        <v>5.83</v>
      </c>
      <c r="F80" s="51">
        <v>1.1670575084131261</v>
      </c>
      <c r="G80" s="51">
        <v>2.9323844779779038</v>
      </c>
      <c r="H80" s="52">
        <v>1.3268844545282912</v>
      </c>
      <c r="I80" s="53">
        <v>5355.4666666666662</v>
      </c>
      <c r="J80" s="53">
        <v>733.69893333333323</v>
      </c>
      <c r="K80" s="53">
        <v>3679.2056000000002</v>
      </c>
      <c r="L80" s="54">
        <v>260</v>
      </c>
      <c r="M80" s="55">
        <v>4.6778228392911112</v>
      </c>
      <c r="N80" s="55">
        <v>2.8245195284752893</v>
      </c>
      <c r="O80" s="55">
        <v>0.3790163263368212</v>
      </c>
      <c r="P80" s="55">
        <v>0.98137789316847102</v>
      </c>
      <c r="Q80" s="56">
        <v>14279596.8444</v>
      </c>
      <c r="R80" s="56">
        <v>1181237.77</v>
      </c>
      <c r="S80" s="56">
        <v>794853.02</v>
      </c>
      <c r="T80" s="56">
        <v>145440.20000000001</v>
      </c>
      <c r="U80" s="55">
        <v>4.6778228392911103</v>
      </c>
      <c r="V80" s="55">
        <v>0.38695917540111463</v>
      </c>
      <c r="W80" s="55">
        <v>0.26038421619339619</v>
      </c>
      <c r="X80" s="55">
        <v>4.7644447833454132E-2</v>
      </c>
      <c r="Y80" s="55">
        <v>0</v>
      </c>
      <c r="Z80" s="55">
        <v>0</v>
      </c>
      <c r="AA80" s="55">
        <v>1.3236181055578233</v>
      </c>
      <c r="AB80" s="55">
        <f t="shared" si="10"/>
        <v>5.37</v>
      </c>
      <c r="AC80" s="56">
        <f t="shared" si="11"/>
        <v>16392547.919999998</v>
      </c>
      <c r="AD80" s="57">
        <v>-0.05</v>
      </c>
      <c r="AE80" s="57">
        <v>0.22942719219824001</v>
      </c>
      <c r="AF80" s="57">
        <v>0</v>
      </c>
      <c r="AG80" s="55">
        <v>0.17</v>
      </c>
      <c r="AH80" s="55">
        <v>0</v>
      </c>
      <c r="AI80" s="56">
        <f t="shared" si="12"/>
        <v>518944.72000000003</v>
      </c>
      <c r="AJ80" s="56">
        <f t="shared" si="12"/>
        <v>0</v>
      </c>
      <c r="AK80" s="55">
        <f t="shared" si="13"/>
        <v>5.54</v>
      </c>
      <c r="AL80" s="56">
        <f t="shared" si="14"/>
        <v>16911492.640000001</v>
      </c>
      <c r="AM80" s="58"/>
      <c r="AN80" s="58"/>
      <c r="AO80" s="46"/>
    </row>
    <row r="81" spans="1:43" s="26" customFormat="1" ht="15.75" x14ac:dyDescent="0.25">
      <c r="A81" s="47" t="s">
        <v>73</v>
      </c>
      <c r="B81" s="48">
        <v>305</v>
      </c>
      <c r="C81" s="47" t="s">
        <v>78</v>
      </c>
      <c r="D81" s="49">
        <v>13065000</v>
      </c>
      <c r="E81" s="50">
        <v>4.1900000000000004</v>
      </c>
      <c r="F81" s="51">
        <v>1.1081296382371495</v>
      </c>
      <c r="G81" s="51">
        <v>3.0153431881293655</v>
      </c>
      <c r="H81" s="52">
        <v>1.2880380294026561</v>
      </c>
      <c r="I81" s="53">
        <v>5466.1333333333332</v>
      </c>
      <c r="J81" s="53">
        <v>546.61333333333334</v>
      </c>
      <c r="K81" s="53">
        <v>765.25866666666673</v>
      </c>
      <c r="L81" s="54">
        <v>260</v>
      </c>
      <c r="M81" s="55">
        <v>4.5408729382975785</v>
      </c>
      <c r="N81" s="55">
        <v>2.741827711562101</v>
      </c>
      <c r="O81" s="55">
        <v>0.36792008559619788</v>
      </c>
      <c r="P81" s="55">
        <v>0.95264666286667721</v>
      </c>
      <c r="Q81" s="56">
        <v>14147979.6504</v>
      </c>
      <c r="R81" s="56">
        <v>854270.16</v>
      </c>
      <c r="S81" s="56">
        <v>160485.79999999999</v>
      </c>
      <c r="T81" s="56">
        <v>141182.24</v>
      </c>
      <c r="U81" s="55">
        <v>4.5408729382975785</v>
      </c>
      <c r="V81" s="55">
        <v>0.27418277115621009</v>
      </c>
      <c r="W81" s="55">
        <v>5.1508811983467705E-2</v>
      </c>
      <c r="X81" s="55">
        <v>4.5313225499805355E-2</v>
      </c>
      <c r="Y81" s="55">
        <v>0</v>
      </c>
      <c r="Z81" s="55">
        <v>0</v>
      </c>
      <c r="AA81" s="55">
        <v>1.0984206635192642</v>
      </c>
      <c r="AB81" s="55">
        <f t="shared" si="10"/>
        <v>4.91</v>
      </c>
      <c r="AC81" s="56">
        <f t="shared" si="11"/>
        <v>15298067.359999999</v>
      </c>
      <c r="AD81" s="57">
        <v>-0.05</v>
      </c>
      <c r="AE81" s="57">
        <v>0.22942719219824001</v>
      </c>
      <c r="AF81" s="57">
        <v>0</v>
      </c>
      <c r="AG81" s="55">
        <v>0</v>
      </c>
      <c r="AH81" s="55">
        <v>0</v>
      </c>
      <c r="AI81" s="56">
        <f t="shared" si="12"/>
        <v>0</v>
      </c>
      <c r="AJ81" s="56">
        <f t="shared" si="12"/>
        <v>0</v>
      </c>
      <c r="AK81" s="55">
        <f t="shared" si="13"/>
        <v>4.91</v>
      </c>
      <c r="AL81" s="56">
        <f t="shared" si="14"/>
        <v>15298067.359999999</v>
      </c>
      <c r="AM81" s="58"/>
      <c r="AN81" s="58"/>
      <c r="AO81" s="46"/>
    </row>
    <row r="82" spans="1:43" s="26" customFormat="1" ht="15.75" x14ac:dyDescent="0.25">
      <c r="A82" s="47" t="s">
        <v>73</v>
      </c>
      <c r="B82" s="48">
        <v>306</v>
      </c>
      <c r="C82" s="47" t="s">
        <v>79</v>
      </c>
      <c r="D82" s="49">
        <v>16815000</v>
      </c>
      <c r="E82" s="50">
        <v>4.41</v>
      </c>
      <c r="F82" s="51">
        <v>1.1081296382371495</v>
      </c>
      <c r="G82" s="51">
        <v>2.6775527428633388</v>
      </c>
      <c r="H82" s="52">
        <v>1.2542589848760535</v>
      </c>
      <c r="I82" s="53">
        <v>6691.0368366666689</v>
      </c>
      <c r="J82" s="53">
        <v>1331.516330496667</v>
      </c>
      <c r="K82" s="53">
        <v>2422.1553348733341</v>
      </c>
      <c r="L82" s="54">
        <v>340</v>
      </c>
      <c r="M82" s="55">
        <v>4.4217876739878488</v>
      </c>
      <c r="N82" s="55">
        <v>2.6699227536036148</v>
      </c>
      <c r="O82" s="55">
        <v>0.35827131073871243</v>
      </c>
      <c r="P82" s="55">
        <v>0.92766332129716111</v>
      </c>
      <c r="Q82" s="56">
        <v>16864216.199999999</v>
      </c>
      <c r="R82" s="56">
        <v>2026376.08</v>
      </c>
      <c r="S82" s="56">
        <v>494639.6</v>
      </c>
      <c r="T82" s="56">
        <v>179781.15</v>
      </c>
      <c r="U82" s="55">
        <v>4.4217876739878488</v>
      </c>
      <c r="V82" s="55">
        <v>0.53131462796711926</v>
      </c>
      <c r="W82" s="55">
        <v>0.12969421448741389</v>
      </c>
      <c r="X82" s="55">
        <v>4.7138513348577389E-2</v>
      </c>
      <c r="Y82" s="55">
        <v>0</v>
      </c>
      <c r="Z82" s="55">
        <v>0</v>
      </c>
      <c r="AA82" s="55">
        <v>1.0399224473434019</v>
      </c>
      <c r="AB82" s="55">
        <f t="shared" si="10"/>
        <v>5.13</v>
      </c>
      <c r="AC82" s="56">
        <f t="shared" si="11"/>
        <v>19565260.81409701</v>
      </c>
      <c r="AD82" s="57">
        <v>-0.05</v>
      </c>
      <c r="AE82" s="57">
        <v>0.22942719219824001</v>
      </c>
      <c r="AF82" s="57">
        <v>0</v>
      </c>
      <c r="AG82" s="55">
        <v>0</v>
      </c>
      <c r="AH82" s="55">
        <v>0</v>
      </c>
      <c r="AI82" s="56">
        <f t="shared" si="12"/>
        <v>0</v>
      </c>
      <c r="AJ82" s="56">
        <f t="shared" si="12"/>
        <v>0</v>
      </c>
      <c r="AK82" s="55">
        <f t="shared" si="13"/>
        <v>5.13</v>
      </c>
      <c r="AL82" s="56">
        <f t="shared" si="14"/>
        <v>19565260.81409701</v>
      </c>
      <c r="AM82" s="58"/>
      <c r="AN82" s="58"/>
      <c r="AO82" s="46"/>
    </row>
    <row r="83" spans="1:43" s="26" customFormat="1" ht="15.75" x14ac:dyDescent="0.25">
      <c r="A83" s="47" t="s">
        <v>73</v>
      </c>
      <c r="B83" s="48">
        <v>307</v>
      </c>
      <c r="C83" s="47" t="s">
        <v>80</v>
      </c>
      <c r="D83" s="49">
        <v>23145087.960000001</v>
      </c>
      <c r="E83" s="50">
        <v>6.48</v>
      </c>
      <c r="F83" s="51">
        <v>1.1670575084131261</v>
      </c>
      <c r="G83" s="51">
        <v>3.2665252961581257</v>
      </c>
      <c r="H83" s="52">
        <v>1.3602985363463134</v>
      </c>
      <c r="I83" s="53">
        <v>6267.3666666666613</v>
      </c>
      <c r="J83" s="53">
        <v>908.76816666666571</v>
      </c>
      <c r="K83" s="53">
        <v>4036.18413333333</v>
      </c>
      <c r="L83" s="54">
        <v>240</v>
      </c>
      <c r="M83" s="55">
        <v>4.7956214573613281</v>
      </c>
      <c r="N83" s="55">
        <v>2.8956475956547534</v>
      </c>
      <c r="O83" s="55">
        <v>0.38856085185700828</v>
      </c>
      <c r="P83" s="55">
        <v>1.0060913044265651</v>
      </c>
      <c r="Q83" s="56">
        <v>17131873.298700001</v>
      </c>
      <c r="R83" s="56">
        <v>1499939.24</v>
      </c>
      <c r="S83" s="56">
        <v>893932.79</v>
      </c>
      <c r="T83" s="56">
        <v>137633.29</v>
      </c>
      <c r="U83" s="55">
        <v>4.7956214573613281</v>
      </c>
      <c r="V83" s="55">
        <v>0.41986890136993915</v>
      </c>
      <c r="W83" s="55">
        <v>0.25023318859591331</v>
      </c>
      <c r="X83" s="55">
        <v>3.8526852808310107E-2</v>
      </c>
      <c r="Y83" s="55">
        <v>0</v>
      </c>
      <c r="Z83" s="55">
        <v>0.33000000000000007</v>
      </c>
      <c r="AA83" s="55">
        <v>1.4578956823544929</v>
      </c>
      <c r="AB83" s="55">
        <f t="shared" si="10"/>
        <v>5.83</v>
      </c>
      <c r="AC83" s="56">
        <f t="shared" si="11"/>
        <v>20827086.169999979</v>
      </c>
      <c r="AD83" s="57">
        <v>-0.05</v>
      </c>
      <c r="AE83" s="57">
        <v>0.22942719219824001</v>
      </c>
      <c r="AF83" s="57">
        <v>0</v>
      </c>
      <c r="AG83" s="55">
        <v>0.65</v>
      </c>
      <c r="AH83" s="55">
        <v>0</v>
      </c>
      <c r="AI83" s="56">
        <f t="shared" si="12"/>
        <v>2322059.3499999982</v>
      </c>
      <c r="AJ83" s="56">
        <f t="shared" si="12"/>
        <v>0</v>
      </c>
      <c r="AK83" s="55">
        <f t="shared" si="13"/>
        <v>6.15</v>
      </c>
      <c r="AL83" s="56">
        <f t="shared" si="14"/>
        <v>21970253.849999987</v>
      </c>
      <c r="AM83" s="58"/>
      <c r="AN83" s="58"/>
      <c r="AO83" s="46"/>
    </row>
    <row r="84" spans="1:43" s="26" customFormat="1" ht="15.75" x14ac:dyDescent="0.25">
      <c r="A84" s="47" t="s">
        <v>73</v>
      </c>
      <c r="B84" s="48">
        <v>308</v>
      </c>
      <c r="C84" s="47" t="s">
        <v>81</v>
      </c>
      <c r="D84" s="49">
        <v>13644270.960000001</v>
      </c>
      <c r="E84" s="50">
        <v>4.3</v>
      </c>
      <c r="F84" s="51">
        <v>1.1081296382371495</v>
      </c>
      <c r="G84" s="51">
        <v>3.8811641921793112</v>
      </c>
      <c r="H84" s="52">
        <v>1.3746201298076506</v>
      </c>
      <c r="I84" s="53">
        <v>5573.2754383333322</v>
      </c>
      <c r="J84" s="53">
        <v>1008.7628543383333</v>
      </c>
      <c r="K84" s="53">
        <v>2747.6247910983325</v>
      </c>
      <c r="L84" s="54">
        <v>280</v>
      </c>
      <c r="M84" s="55">
        <v>4.8461110661285831</v>
      </c>
      <c r="N84" s="55">
        <v>2.9261337621573307</v>
      </c>
      <c r="O84" s="55">
        <v>0.39265172632801498</v>
      </c>
      <c r="P84" s="55">
        <v>1.0166837076836364</v>
      </c>
      <c r="Q84" s="56">
        <v>15394965.7125</v>
      </c>
      <c r="R84" s="56">
        <v>1682511.78</v>
      </c>
      <c r="S84" s="56">
        <v>614949.98</v>
      </c>
      <c r="T84" s="56">
        <v>162262.72</v>
      </c>
      <c r="U84" s="55">
        <v>4.8461110661285831</v>
      </c>
      <c r="V84" s="55">
        <v>0.52963021095047691</v>
      </c>
      <c r="W84" s="55">
        <v>0.19357730107971136</v>
      </c>
      <c r="X84" s="55">
        <v>5.1077941742019503E-2</v>
      </c>
      <c r="Y84" s="55">
        <v>0</v>
      </c>
      <c r="Z84" s="55">
        <v>0</v>
      </c>
      <c r="AA84" s="55">
        <v>1.5317058350879269</v>
      </c>
      <c r="AB84" s="55">
        <f t="shared" si="10"/>
        <v>5.62</v>
      </c>
      <c r="AC84" s="56">
        <f t="shared" si="11"/>
        <v>17853430.539156996</v>
      </c>
      <c r="AD84" s="57">
        <v>-0.05</v>
      </c>
      <c r="AE84" s="57">
        <v>0.22942719219824001</v>
      </c>
      <c r="AF84" s="57">
        <v>0</v>
      </c>
      <c r="AG84" s="55">
        <v>0</v>
      </c>
      <c r="AH84" s="55">
        <v>0.33999999999999986</v>
      </c>
      <c r="AI84" s="56">
        <f t="shared" si="12"/>
        <v>0</v>
      </c>
      <c r="AJ84" s="56">
        <f t="shared" si="12"/>
        <v>1080100.7799489992</v>
      </c>
      <c r="AK84" s="55">
        <f t="shared" si="13"/>
        <v>5.28</v>
      </c>
      <c r="AL84" s="56">
        <f t="shared" si="14"/>
        <v>16773329.759207999</v>
      </c>
      <c r="AM84" s="58"/>
      <c r="AN84" s="58"/>
      <c r="AO84" s="46"/>
      <c r="AP84" s="46"/>
      <c r="AQ84" s="46"/>
    </row>
    <row r="85" spans="1:43" s="26" customFormat="1" ht="15.75" x14ac:dyDescent="0.25">
      <c r="A85" s="47" t="s">
        <v>73</v>
      </c>
      <c r="B85" s="48">
        <v>203</v>
      </c>
      <c r="C85" s="47" t="s">
        <v>82</v>
      </c>
      <c r="D85" s="49">
        <v>14952578.42</v>
      </c>
      <c r="E85" s="50">
        <v>4.8600000000000003</v>
      </c>
      <c r="F85" s="51">
        <v>1.3033675099232165</v>
      </c>
      <c r="G85" s="51">
        <v>3.6462845616978745</v>
      </c>
      <c r="H85" s="52">
        <v>1.5073224641083605</v>
      </c>
      <c r="I85" s="53">
        <v>5398.3385666666682</v>
      </c>
      <c r="J85" s="53">
        <v>1041.8793433666669</v>
      </c>
      <c r="K85" s="53">
        <v>2315.8872451000007</v>
      </c>
      <c r="L85" s="54">
        <v>230</v>
      </c>
      <c r="M85" s="55">
        <v>5.3139423140572388</v>
      </c>
      <c r="N85" s="55">
        <v>3.2086152799921752</v>
      </c>
      <c r="O85" s="55">
        <v>0.43055732622507326</v>
      </c>
      <c r="P85" s="55">
        <v>1.1148317693404941</v>
      </c>
      <c r="Q85" s="56">
        <v>16351282.049000001</v>
      </c>
      <c r="R85" s="56">
        <v>1905504.29</v>
      </c>
      <c r="S85" s="56">
        <v>568359.67000000004</v>
      </c>
      <c r="T85" s="56">
        <v>146154.45000000001</v>
      </c>
      <c r="U85" s="55">
        <v>5.3139423140572397</v>
      </c>
      <c r="V85" s="55">
        <v>0.61926274903848988</v>
      </c>
      <c r="W85" s="55">
        <v>0.18470909295055646</v>
      </c>
      <c r="X85" s="55">
        <v>4.749818926356094E-2</v>
      </c>
      <c r="Y85" s="55">
        <v>0</v>
      </c>
      <c r="Z85" s="55">
        <v>0</v>
      </c>
      <c r="AA85" s="55">
        <v>2.0751048682319899</v>
      </c>
      <c r="AB85" s="55">
        <f t="shared" si="10"/>
        <v>6.17</v>
      </c>
      <c r="AC85" s="56">
        <f t="shared" si="11"/>
        <v>18985416.905110005</v>
      </c>
      <c r="AD85" s="57">
        <v>-0.05</v>
      </c>
      <c r="AE85" s="57">
        <v>0.22942719219824001</v>
      </c>
      <c r="AF85" s="57">
        <v>0</v>
      </c>
      <c r="AG85" s="55">
        <v>0</v>
      </c>
      <c r="AH85" s="55">
        <v>0.20000000000000018</v>
      </c>
      <c r="AI85" s="56">
        <f t="shared" si="12"/>
        <v>0</v>
      </c>
      <c r="AJ85" s="56">
        <f t="shared" si="12"/>
        <v>615410.59660000075</v>
      </c>
      <c r="AK85" s="55">
        <f t="shared" si="13"/>
        <v>5.97</v>
      </c>
      <c r="AL85" s="56">
        <f t="shared" si="14"/>
        <v>18370006.308510005</v>
      </c>
      <c r="AM85" s="58"/>
      <c r="AN85" s="58"/>
      <c r="AO85" s="46"/>
      <c r="AP85" s="46"/>
      <c r="AQ85" s="46"/>
    </row>
    <row r="86" spans="1:43" s="26" customFormat="1" ht="15.75" x14ac:dyDescent="0.25">
      <c r="A86" s="47" t="s">
        <v>73</v>
      </c>
      <c r="B86" s="48">
        <v>310</v>
      </c>
      <c r="C86" s="47" t="s">
        <v>83</v>
      </c>
      <c r="D86" s="49">
        <v>9531000</v>
      </c>
      <c r="E86" s="50">
        <v>4.16</v>
      </c>
      <c r="F86" s="51">
        <v>1.1670575084131261</v>
      </c>
      <c r="G86" s="51">
        <v>3.8556188232214152</v>
      </c>
      <c r="H86" s="52">
        <v>1.4192078890526423</v>
      </c>
      <c r="I86" s="53">
        <v>4015.4333333333338</v>
      </c>
      <c r="J86" s="53">
        <v>357.37356666666676</v>
      </c>
      <c r="K86" s="53">
        <v>2634.1242666666667</v>
      </c>
      <c r="L86" s="54">
        <v>160</v>
      </c>
      <c r="M86" s="55">
        <v>5.0033015719312779</v>
      </c>
      <c r="N86" s="55">
        <v>3.0210470730252355</v>
      </c>
      <c r="O86" s="55">
        <v>0.40538794360070524</v>
      </c>
      <c r="P86" s="55">
        <v>1.0496612899287374</v>
      </c>
      <c r="Q86" s="56">
        <v>11451541.627900001</v>
      </c>
      <c r="R86" s="56">
        <v>615396.15</v>
      </c>
      <c r="S86" s="56">
        <v>608670.06999999995</v>
      </c>
      <c r="T86" s="56">
        <v>95729.11</v>
      </c>
      <c r="U86" s="55">
        <v>5.003301571931277</v>
      </c>
      <c r="V86" s="55">
        <v>0.26887318949924599</v>
      </c>
      <c r="W86" s="55">
        <v>0.26593449100206262</v>
      </c>
      <c r="X86" s="55">
        <v>4.1825076510280654E-2</v>
      </c>
      <c r="Y86" s="55">
        <v>0</v>
      </c>
      <c r="Z86" s="55">
        <v>0</v>
      </c>
      <c r="AA86" s="55">
        <v>1.6482098987273488</v>
      </c>
      <c r="AB86" s="55">
        <f t="shared" si="10"/>
        <v>5.58</v>
      </c>
      <c r="AC86" s="56">
        <f t="shared" si="11"/>
        <v>12771487.260000002</v>
      </c>
      <c r="AD86" s="57">
        <v>-0.05</v>
      </c>
      <c r="AE86" s="57">
        <v>0.22942719219824001</v>
      </c>
      <c r="AF86" s="57">
        <v>0</v>
      </c>
      <c r="AG86" s="55">
        <v>0</v>
      </c>
      <c r="AH86" s="55">
        <v>0.45999999999999996</v>
      </c>
      <c r="AI86" s="56">
        <f t="shared" si="12"/>
        <v>0</v>
      </c>
      <c r="AJ86" s="56">
        <f t="shared" si="12"/>
        <v>1052846.6200000001</v>
      </c>
      <c r="AK86" s="55">
        <f t="shared" si="13"/>
        <v>5.12</v>
      </c>
      <c r="AL86" s="56">
        <f t="shared" si="14"/>
        <v>11718640.640000001</v>
      </c>
      <c r="AM86" s="58"/>
      <c r="AN86" s="58"/>
      <c r="AO86" s="46"/>
      <c r="AP86" s="46"/>
      <c r="AQ86" s="46"/>
    </row>
    <row r="87" spans="1:43" s="26" customFormat="1" ht="15.75" x14ac:dyDescent="0.25">
      <c r="A87" s="47" t="s">
        <v>73</v>
      </c>
      <c r="B87" s="48">
        <v>311</v>
      </c>
      <c r="C87" s="47" t="s">
        <v>84</v>
      </c>
      <c r="D87" s="49">
        <v>9105000</v>
      </c>
      <c r="E87" s="50">
        <v>3.96</v>
      </c>
      <c r="F87" s="51">
        <v>1.1081296382371495</v>
      </c>
      <c r="G87" s="51">
        <v>3.7096494098653925</v>
      </c>
      <c r="H87" s="52">
        <v>1.3574686515762588</v>
      </c>
      <c r="I87" s="53">
        <v>4035.1333333333332</v>
      </c>
      <c r="J87" s="53">
        <v>532.63760000000002</v>
      </c>
      <c r="K87" s="53">
        <v>681.93753333333336</v>
      </c>
      <c r="L87" s="54">
        <v>210</v>
      </c>
      <c r="M87" s="55">
        <v>4.7856449295900161</v>
      </c>
      <c r="N87" s="55">
        <v>2.8896236613407478</v>
      </c>
      <c r="O87" s="55">
        <v>0.38775251279941947</v>
      </c>
      <c r="P87" s="55">
        <v>1.0039982914712413</v>
      </c>
      <c r="Q87" s="56">
        <v>11007107.764799999</v>
      </c>
      <c r="R87" s="56">
        <v>877299.66</v>
      </c>
      <c r="S87" s="56">
        <v>150721.10999999999</v>
      </c>
      <c r="T87" s="56">
        <v>120178.6</v>
      </c>
      <c r="U87" s="55">
        <v>4.7856449295900161</v>
      </c>
      <c r="V87" s="55">
        <v>0.38143032329697873</v>
      </c>
      <c r="W87" s="55">
        <v>6.5530174663101903E-2</v>
      </c>
      <c r="X87" s="55">
        <v>5.2250972592965288E-2</v>
      </c>
      <c r="Y87" s="55">
        <v>0</v>
      </c>
      <c r="Z87" s="55">
        <v>0</v>
      </c>
      <c r="AA87" s="55">
        <v>1.3916862749940075</v>
      </c>
      <c r="AB87" s="55">
        <f t="shared" si="10"/>
        <v>5.28</v>
      </c>
      <c r="AC87" s="56">
        <f t="shared" si="11"/>
        <v>12144137.279999999</v>
      </c>
      <c r="AD87" s="57">
        <v>-0.05</v>
      </c>
      <c r="AE87" s="57">
        <v>0.22942719219824001</v>
      </c>
      <c r="AF87" s="57">
        <v>0</v>
      </c>
      <c r="AG87" s="55">
        <v>0</v>
      </c>
      <c r="AH87" s="55">
        <v>0.41000000000000014</v>
      </c>
      <c r="AI87" s="56">
        <f t="shared" si="12"/>
        <v>0</v>
      </c>
      <c r="AJ87" s="56">
        <f t="shared" si="12"/>
        <v>943010.66000000027</v>
      </c>
      <c r="AK87" s="55">
        <f t="shared" si="13"/>
        <v>4.87</v>
      </c>
      <c r="AL87" s="56">
        <f t="shared" si="14"/>
        <v>11201126.619999999</v>
      </c>
      <c r="AM87" s="58"/>
      <c r="AN87" s="58"/>
      <c r="AO87" s="46"/>
      <c r="AP87" s="46"/>
      <c r="AQ87" s="46"/>
    </row>
    <row r="88" spans="1:43" s="26" customFormat="1" ht="15.75" x14ac:dyDescent="0.25">
      <c r="A88" s="47" t="s">
        <v>73</v>
      </c>
      <c r="B88" s="48">
        <v>312</v>
      </c>
      <c r="C88" s="47" t="s">
        <v>85</v>
      </c>
      <c r="D88" s="49">
        <v>18091000</v>
      </c>
      <c r="E88" s="50">
        <v>5.41</v>
      </c>
      <c r="F88" s="51">
        <v>1.1670575084131261</v>
      </c>
      <c r="G88" s="51">
        <v>4.1820207302076122</v>
      </c>
      <c r="H88" s="52">
        <v>1.4518480797512621</v>
      </c>
      <c r="I88" s="53">
        <v>5864.2</v>
      </c>
      <c r="J88" s="53">
        <v>867.90160000000014</v>
      </c>
      <c r="K88" s="53">
        <v>2779.6307999999999</v>
      </c>
      <c r="L88" s="54">
        <v>340</v>
      </c>
      <c r="M88" s="55">
        <v>5.1183719000278574</v>
      </c>
      <c r="N88" s="55">
        <v>3.0905277694994311</v>
      </c>
      <c r="O88" s="55">
        <v>0.41471141191575311</v>
      </c>
      <c r="P88" s="55">
        <v>1.0738023230617364</v>
      </c>
      <c r="Q88" s="56">
        <v>17108639.202799998</v>
      </c>
      <c r="R88" s="56">
        <v>1528896.18</v>
      </c>
      <c r="S88" s="56">
        <v>657064.43000000005</v>
      </c>
      <c r="T88" s="56">
        <v>208102.89</v>
      </c>
      <c r="U88" s="55">
        <v>5.1183719000278574</v>
      </c>
      <c r="V88" s="55">
        <v>0.45739810988591578</v>
      </c>
      <c r="W88" s="55">
        <v>0.19657320924806698</v>
      </c>
      <c r="X88" s="55">
        <v>6.2257902159031132E-2</v>
      </c>
      <c r="Y88" s="55">
        <v>0</v>
      </c>
      <c r="Z88" s="55">
        <v>0</v>
      </c>
      <c r="AA88" s="55">
        <v>1.81586031593269</v>
      </c>
      <c r="AB88" s="55">
        <f t="shared" si="10"/>
        <v>5.83</v>
      </c>
      <c r="AC88" s="56">
        <f t="shared" si="11"/>
        <v>19487323.02</v>
      </c>
      <c r="AD88" s="57">
        <v>-0.05</v>
      </c>
      <c r="AE88" s="57">
        <v>0.22942719219824001</v>
      </c>
      <c r="AF88" s="57">
        <v>0</v>
      </c>
      <c r="AG88" s="55">
        <v>0</v>
      </c>
      <c r="AH88" s="55">
        <v>0</v>
      </c>
      <c r="AI88" s="56">
        <f t="shared" si="12"/>
        <v>0</v>
      </c>
      <c r="AJ88" s="56">
        <f t="shared" si="12"/>
        <v>0</v>
      </c>
      <c r="AK88" s="55">
        <f t="shared" si="13"/>
        <v>5.83</v>
      </c>
      <c r="AL88" s="56">
        <f t="shared" si="14"/>
        <v>19487323.02</v>
      </c>
      <c r="AM88" s="58"/>
      <c r="AN88" s="58"/>
      <c r="AO88" s="46"/>
    </row>
    <row r="89" spans="1:43" s="26" customFormat="1" ht="15.75" x14ac:dyDescent="0.25">
      <c r="A89" s="47" t="s">
        <v>73</v>
      </c>
      <c r="B89" s="48">
        <v>313</v>
      </c>
      <c r="C89" s="47" t="s">
        <v>86</v>
      </c>
      <c r="D89" s="49">
        <v>11022000</v>
      </c>
      <c r="E89" s="50">
        <v>4.05</v>
      </c>
      <c r="F89" s="51">
        <v>1.1670575084131261</v>
      </c>
      <c r="G89" s="51">
        <v>4.2441826472064053</v>
      </c>
      <c r="H89" s="52">
        <v>1.4580642714511414</v>
      </c>
      <c r="I89" s="53">
        <v>4777.1120099999998</v>
      </c>
      <c r="J89" s="53">
        <v>707.01257748</v>
      </c>
      <c r="K89" s="53">
        <v>3009.5805662999996</v>
      </c>
      <c r="L89" s="54">
        <v>210</v>
      </c>
      <c r="M89" s="55">
        <v>5.1402865764775445</v>
      </c>
      <c r="N89" s="55">
        <v>3.1037600858395127</v>
      </c>
      <c r="O89" s="55">
        <v>0.41648702857465147</v>
      </c>
      <c r="P89" s="55">
        <v>1.0783998847357312</v>
      </c>
      <c r="Q89" s="56">
        <v>13996763.101399999</v>
      </c>
      <c r="R89" s="56">
        <v>1250806.53</v>
      </c>
      <c r="S89" s="56">
        <v>714467.22</v>
      </c>
      <c r="T89" s="56">
        <v>129084.47</v>
      </c>
      <c r="U89" s="55">
        <v>5.1402865764775445</v>
      </c>
      <c r="V89" s="55">
        <v>0.45935649270424789</v>
      </c>
      <c r="W89" s="55">
        <v>0.26238682800203045</v>
      </c>
      <c r="X89" s="55">
        <v>4.7406042671899497E-2</v>
      </c>
      <c r="Y89" s="55">
        <v>0</v>
      </c>
      <c r="Z89" s="55">
        <v>0</v>
      </c>
      <c r="AA89" s="55">
        <v>1.85650353107079</v>
      </c>
      <c r="AB89" s="55">
        <f t="shared" si="10"/>
        <v>5.91</v>
      </c>
      <c r="AC89" s="56">
        <f t="shared" si="11"/>
        <v>16092657.228087001</v>
      </c>
      <c r="AD89" s="57">
        <v>-0.05</v>
      </c>
      <c r="AE89" s="57">
        <v>0.22942719219824001</v>
      </c>
      <c r="AF89" s="57">
        <v>0</v>
      </c>
      <c r="AG89" s="55">
        <v>0</v>
      </c>
      <c r="AH89" s="55">
        <v>0.92999999999999972</v>
      </c>
      <c r="AI89" s="56">
        <f t="shared" si="12"/>
        <v>0</v>
      </c>
      <c r="AJ89" s="56">
        <f t="shared" si="12"/>
        <v>2532347.0765009988</v>
      </c>
      <c r="AK89" s="55">
        <f t="shared" si="13"/>
        <v>4.9800000000000004</v>
      </c>
      <c r="AL89" s="56">
        <f t="shared" si="14"/>
        <v>13560310.151586</v>
      </c>
      <c r="AM89" s="58"/>
      <c r="AN89" s="58"/>
      <c r="AO89" s="46"/>
      <c r="AP89" s="46"/>
      <c r="AQ89" s="46"/>
    </row>
    <row r="90" spans="1:43" s="26" customFormat="1" ht="15.75" x14ac:dyDescent="0.25">
      <c r="A90" s="47" t="s">
        <v>73</v>
      </c>
      <c r="B90" s="48">
        <v>314</v>
      </c>
      <c r="C90" s="47" t="s">
        <v>87</v>
      </c>
      <c r="D90" s="49">
        <v>7066200</v>
      </c>
      <c r="E90" s="50">
        <v>4.3499999999999996</v>
      </c>
      <c r="F90" s="51">
        <v>1.1670575084131261</v>
      </c>
      <c r="G90" s="51">
        <v>4.6432232475947384</v>
      </c>
      <c r="H90" s="52">
        <v>1.4979683314899745</v>
      </c>
      <c r="I90" s="53">
        <v>2851.6333333333337</v>
      </c>
      <c r="J90" s="53">
        <v>265.20190000000008</v>
      </c>
      <c r="K90" s="53">
        <v>1018.0331000000001</v>
      </c>
      <c r="L90" s="54">
        <v>110</v>
      </c>
      <c r="M90" s="55">
        <v>5.2809650830295389</v>
      </c>
      <c r="N90" s="55">
        <v>3.1887032747211728</v>
      </c>
      <c r="O90" s="55">
        <v>0.42788537617773592</v>
      </c>
      <c r="P90" s="55">
        <v>1.1079133530985059</v>
      </c>
      <c r="Q90" s="56">
        <v>8583844.3559000008</v>
      </c>
      <c r="R90" s="56">
        <v>482020.6</v>
      </c>
      <c r="S90" s="56">
        <v>248292.84</v>
      </c>
      <c r="T90" s="56">
        <v>69466.17</v>
      </c>
      <c r="U90" s="55">
        <v>5.2809650830295389</v>
      </c>
      <c r="V90" s="55">
        <v>0.29654940454906914</v>
      </c>
      <c r="W90" s="55">
        <v>0.15275507929545173</v>
      </c>
      <c r="X90" s="55">
        <v>4.2737075421396736E-2</v>
      </c>
      <c r="Y90" s="55">
        <v>0</v>
      </c>
      <c r="Z90" s="55">
        <v>0</v>
      </c>
      <c r="AA90" s="55">
        <v>1.9191156614672726</v>
      </c>
      <c r="AB90" s="55">
        <f t="shared" si="10"/>
        <v>5.77</v>
      </c>
      <c r="AC90" s="56">
        <f t="shared" si="11"/>
        <v>9378736.8699999992</v>
      </c>
      <c r="AD90" s="57">
        <v>-0.05</v>
      </c>
      <c r="AE90" s="57">
        <v>0.22942719219824001</v>
      </c>
      <c r="AF90" s="57">
        <v>0</v>
      </c>
      <c r="AG90" s="55">
        <v>0</v>
      </c>
      <c r="AH90" s="55">
        <v>0.42999999999999972</v>
      </c>
      <c r="AI90" s="56">
        <f t="shared" si="12"/>
        <v>0</v>
      </c>
      <c r="AJ90" s="56">
        <f t="shared" si="12"/>
        <v>698935.32999999961</v>
      </c>
      <c r="AK90" s="55">
        <f t="shared" si="13"/>
        <v>5.34</v>
      </c>
      <c r="AL90" s="56">
        <f t="shared" si="14"/>
        <v>8679801.540000001</v>
      </c>
      <c r="AM90" s="58"/>
      <c r="AN90" s="58"/>
      <c r="AO90" s="46"/>
      <c r="AP90" s="46"/>
      <c r="AQ90" s="46"/>
    </row>
    <row r="91" spans="1:43" s="26" customFormat="1" ht="15.75" x14ac:dyDescent="0.25">
      <c r="A91" s="47" t="s">
        <v>73</v>
      </c>
      <c r="B91" s="48">
        <v>315</v>
      </c>
      <c r="C91" s="47" t="s">
        <v>88</v>
      </c>
      <c r="D91" s="49">
        <v>9446670</v>
      </c>
      <c r="E91" s="50">
        <v>4.22</v>
      </c>
      <c r="F91" s="51">
        <v>1.1670575084131261</v>
      </c>
      <c r="G91" s="51">
        <v>3.7930705543556513</v>
      </c>
      <c r="H91" s="52">
        <v>1.412953062166066</v>
      </c>
      <c r="I91" s="53">
        <v>3931.8333333333348</v>
      </c>
      <c r="J91" s="53">
        <v>562.25216666666699</v>
      </c>
      <c r="K91" s="53">
        <v>1863.6890000000005</v>
      </c>
      <c r="L91" s="54">
        <v>140</v>
      </c>
      <c r="M91" s="55">
        <v>4.9812506902844351</v>
      </c>
      <c r="N91" s="55">
        <v>3.0077325145283935</v>
      </c>
      <c r="O91" s="55">
        <v>0.40360129104001508</v>
      </c>
      <c r="P91" s="55">
        <v>1.0450351532586353</v>
      </c>
      <c r="Q91" s="56">
        <v>11163705.078299999</v>
      </c>
      <c r="R91" s="56">
        <v>963929.35</v>
      </c>
      <c r="S91" s="56">
        <v>428746.75</v>
      </c>
      <c r="T91" s="56">
        <v>83393.81</v>
      </c>
      <c r="U91" s="55">
        <v>4.9812506902844351</v>
      </c>
      <c r="V91" s="55">
        <v>0.43010574957756037</v>
      </c>
      <c r="W91" s="55">
        <v>0.19130701195296712</v>
      </c>
      <c r="X91" s="55">
        <v>3.7210356862246337E-2</v>
      </c>
      <c r="Y91" s="55">
        <v>0</v>
      </c>
      <c r="Z91" s="55">
        <v>0</v>
      </c>
      <c r="AA91" s="55">
        <v>1.6483230914642488</v>
      </c>
      <c r="AB91" s="55">
        <f t="shared" si="10"/>
        <v>5.64</v>
      </c>
      <c r="AC91" s="56">
        <f t="shared" si="11"/>
        <v>12640057.800000004</v>
      </c>
      <c r="AD91" s="57">
        <v>-0.05</v>
      </c>
      <c r="AE91" s="57">
        <v>0.22942719219824001</v>
      </c>
      <c r="AF91" s="57">
        <v>0</v>
      </c>
      <c r="AG91" s="55">
        <v>0</v>
      </c>
      <c r="AH91" s="55">
        <v>0.45999999999999996</v>
      </c>
      <c r="AI91" s="56">
        <f t="shared" si="12"/>
        <v>0</v>
      </c>
      <c r="AJ91" s="56">
        <f t="shared" si="12"/>
        <v>1030926.7000000003</v>
      </c>
      <c r="AK91" s="55">
        <f t="shared" si="13"/>
        <v>5.18</v>
      </c>
      <c r="AL91" s="56">
        <f t="shared" si="14"/>
        <v>11609131.100000005</v>
      </c>
      <c r="AM91" s="58"/>
      <c r="AN91" s="58"/>
      <c r="AO91" s="46"/>
      <c r="AP91" s="46"/>
      <c r="AQ91" s="46"/>
    </row>
    <row r="92" spans="1:43" s="26" customFormat="1" ht="15.75" x14ac:dyDescent="0.25">
      <c r="A92" s="47" t="s">
        <v>73</v>
      </c>
      <c r="B92" s="48">
        <v>317</v>
      </c>
      <c r="C92" s="47" t="s">
        <v>89</v>
      </c>
      <c r="D92" s="49">
        <v>16005000</v>
      </c>
      <c r="E92" s="50">
        <v>4.51</v>
      </c>
      <c r="F92" s="51">
        <v>1.1081296382371495</v>
      </c>
      <c r="G92" s="51">
        <v>3.0302554308052048</v>
      </c>
      <c r="H92" s="52">
        <v>1.2895292536702401</v>
      </c>
      <c r="I92" s="53">
        <v>6228.3208966666662</v>
      </c>
      <c r="J92" s="53">
        <v>890.64988822333328</v>
      </c>
      <c r="K92" s="53">
        <v>4098.2351500066652</v>
      </c>
      <c r="L92" s="54">
        <v>190</v>
      </c>
      <c r="M92" s="55">
        <v>4.5461301277337824</v>
      </c>
      <c r="N92" s="55">
        <v>2.7450020588466386</v>
      </c>
      <c r="O92" s="55">
        <v>0.36834604457229042</v>
      </c>
      <c r="P92" s="55">
        <v>0.95374958823818856</v>
      </c>
      <c r="Q92" s="56">
        <v>16139411.6459</v>
      </c>
      <c r="R92" s="56">
        <v>1393556.39</v>
      </c>
      <c r="S92" s="56">
        <v>860454.16</v>
      </c>
      <c r="T92" s="56">
        <v>103291.08</v>
      </c>
      <c r="U92" s="55">
        <v>4.5461301277337824</v>
      </c>
      <c r="V92" s="55">
        <v>0.39253529441506935</v>
      </c>
      <c r="W92" s="55">
        <v>0.24237169732856703</v>
      </c>
      <c r="X92" s="55">
        <v>2.9094907724205234E-2</v>
      </c>
      <c r="Y92" s="55">
        <v>0</v>
      </c>
      <c r="Z92" s="55">
        <v>0</v>
      </c>
      <c r="AA92" s="55">
        <v>1.1697955925122834</v>
      </c>
      <c r="AB92" s="55">
        <f t="shared" si="10"/>
        <v>5.21</v>
      </c>
      <c r="AC92" s="56">
        <f t="shared" si="11"/>
        <v>18496244.566831</v>
      </c>
      <c r="AD92" s="57">
        <v>-0.05</v>
      </c>
      <c r="AE92" s="57">
        <v>0.22942719219824001</v>
      </c>
      <c r="AF92" s="57">
        <v>0</v>
      </c>
      <c r="AG92" s="55">
        <v>0</v>
      </c>
      <c r="AH92" s="55">
        <v>0</v>
      </c>
      <c r="AI92" s="56">
        <f t="shared" si="12"/>
        <v>0</v>
      </c>
      <c r="AJ92" s="56">
        <f t="shared" si="12"/>
        <v>0</v>
      </c>
      <c r="AK92" s="55">
        <f t="shared" si="13"/>
        <v>5.21</v>
      </c>
      <c r="AL92" s="56">
        <f t="shared" si="14"/>
        <v>18496244.566831</v>
      </c>
      <c r="AM92" s="58"/>
      <c r="AN92" s="58"/>
      <c r="AO92" s="46"/>
    </row>
    <row r="93" spans="1:43" s="26" customFormat="1" ht="15.75" x14ac:dyDescent="0.25">
      <c r="A93" s="47" t="s">
        <v>73</v>
      </c>
      <c r="B93" s="48">
        <v>318</v>
      </c>
      <c r="C93" s="47" t="s">
        <v>90</v>
      </c>
      <c r="D93" s="49">
        <v>8763000</v>
      </c>
      <c r="E93" s="50">
        <v>3.99</v>
      </c>
      <c r="F93" s="51">
        <v>1.1670575084131261</v>
      </c>
      <c r="G93" s="51">
        <v>4.7435317637398926</v>
      </c>
      <c r="H93" s="52">
        <v>1.5079991831044901</v>
      </c>
      <c r="I93" s="53">
        <v>3855.2333333333331</v>
      </c>
      <c r="J93" s="53">
        <v>285.28726666666671</v>
      </c>
      <c r="K93" s="53">
        <v>890.55889999999999</v>
      </c>
      <c r="L93" s="54">
        <v>110</v>
      </c>
      <c r="M93" s="55">
        <v>5.316328031641822</v>
      </c>
      <c r="N93" s="55">
        <v>3.210055801820082</v>
      </c>
      <c r="O93" s="55">
        <v>0.43075062681503801</v>
      </c>
      <c r="P93" s="55">
        <v>1.1153322779269217</v>
      </c>
      <c r="Q93" s="56">
        <v>11682540.471999999</v>
      </c>
      <c r="R93" s="56">
        <v>521999.19</v>
      </c>
      <c r="S93" s="56">
        <v>218657.02</v>
      </c>
      <c r="T93" s="56">
        <v>69931.33</v>
      </c>
      <c r="U93" s="55">
        <v>5.3163280316418211</v>
      </c>
      <c r="V93" s="55">
        <v>0.2375441293346861</v>
      </c>
      <c r="W93" s="55">
        <v>9.9503394794273781E-2</v>
      </c>
      <c r="X93" s="55">
        <v>3.1823378759252285E-2</v>
      </c>
      <c r="Y93" s="55">
        <v>0</v>
      </c>
      <c r="Z93" s="55">
        <v>0</v>
      </c>
      <c r="AA93" s="55">
        <v>1.9151710736222984</v>
      </c>
      <c r="AB93" s="55">
        <f t="shared" si="10"/>
        <v>5.69</v>
      </c>
      <c r="AC93" s="56">
        <f t="shared" si="11"/>
        <v>12503678.270000001</v>
      </c>
      <c r="AD93" s="57">
        <v>-0.05</v>
      </c>
      <c r="AE93" s="57">
        <v>0.22942719219824001</v>
      </c>
      <c r="AF93" s="57">
        <v>0</v>
      </c>
      <c r="AG93" s="55">
        <v>0</v>
      </c>
      <c r="AH93" s="55">
        <v>0.79</v>
      </c>
      <c r="AI93" s="56">
        <f t="shared" si="12"/>
        <v>0</v>
      </c>
      <c r="AJ93" s="56">
        <f t="shared" si="12"/>
        <v>1736011.57</v>
      </c>
      <c r="AK93" s="55">
        <f t="shared" si="13"/>
        <v>4.9000000000000004</v>
      </c>
      <c r="AL93" s="56">
        <f t="shared" si="14"/>
        <v>10767666.700000001</v>
      </c>
      <c r="AM93" s="58"/>
      <c r="AN93" s="58"/>
      <c r="AO93" s="46"/>
      <c r="AP93" s="46"/>
      <c r="AQ93" s="46"/>
    </row>
    <row r="94" spans="1:43" s="26" customFormat="1" ht="15.75" x14ac:dyDescent="0.25">
      <c r="A94" s="47" t="s">
        <v>73</v>
      </c>
      <c r="B94" s="48">
        <v>319</v>
      </c>
      <c r="C94" s="47" t="s">
        <v>91</v>
      </c>
      <c r="D94" s="49">
        <v>8742000</v>
      </c>
      <c r="E94" s="50">
        <v>4.62</v>
      </c>
      <c r="F94" s="51">
        <v>1.1670575084131261</v>
      </c>
      <c r="G94" s="51">
        <v>3.6697713439123221</v>
      </c>
      <c r="H94" s="52">
        <v>1.4006231411217329</v>
      </c>
      <c r="I94" s="53">
        <v>3321.8122800000001</v>
      </c>
      <c r="J94" s="53">
        <v>401.93928588</v>
      </c>
      <c r="K94" s="53">
        <v>910.17656471999987</v>
      </c>
      <c r="L94" s="54">
        <v>180</v>
      </c>
      <c r="M94" s="55">
        <v>4.9377825600557621</v>
      </c>
      <c r="N94" s="55">
        <v>2.9814859919653887</v>
      </c>
      <c r="O94" s="55">
        <v>0.40007932545944197</v>
      </c>
      <c r="P94" s="55">
        <v>1.0359158121614311</v>
      </c>
      <c r="Q94" s="56">
        <v>9349360.4441</v>
      </c>
      <c r="R94" s="56">
        <v>683074.52</v>
      </c>
      <c r="S94" s="56">
        <v>207561.41</v>
      </c>
      <c r="T94" s="56">
        <v>106284.96</v>
      </c>
      <c r="U94" s="55">
        <v>4.937782560055763</v>
      </c>
      <c r="V94" s="55">
        <v>0.36075980502781191</v>
      </c>
      <c r="W94" s="55">
        <v>0.10962173517588707</v>
      </c>
      <c r="X94" s="55">
        <v>5.6133468863284949E-2</v>
      </c>
      <c r="Y94" s="55">
        <v>0</v>
      </c>
      <c r="Z94" s="55">
        <v>0</v>
      </c>
      <c r="AA94" s="55">
        <v>1.5629643634279637</v>
      </c>
      <c r="AB94" s="55">
        <f t="shared" si="10"/>
        <v>5.46</v>
      </c>
      <c r="AC94" s="56">
        <f t="shared" si="11"/>
        <v>10338144.177816002</v>
      </c>
      <c r="AD94" s="57">
        <v>-0.05</v>
      </c>
      <c r="AE94" s="57">
        <v>0.22942719219824001</v>
      </c>
      <c r="AF94" s="57">
        <v>0</v>
      </c>
      <c r="AG94" s="55">
        <v>0</v>
      </c>
      <c r="AH94" s="55">
        <v>0</v>
      </c>
      <c r="AI94" s="56">
        <f t="shared" si="12"/>
        <v>0</v>
      </c>
      <c r="AJ94" s="56">
        <f t="shared" si="12"/>
        <v>0</v>
      </c>
      <c r="AK94" s="55">
        <f t="shared" si="13"/>
        <v>5.46</v>
      </c>
      <c r="AL94" s="56">
        <f t="shared" si="14"/>
        <v>10338144.177816002</v>
      </c>
      <c r="AM94" s="58"/>
      <c r="AN94" s="58"/>
      <c r="AO94" s="46"/>
    </row>
    <row r="95" spans="1:43" s="26" customFormat="1" ht="15.75" x14ac:dyDescent="0.25">
      <c r="A95" s="47" t="s">
        <v>73</v>
      </c>
      <c r="B95" s="48">
        <v>320</v>
      </c>
      <c r="C95" s="47" t="s">
        <v>92</v>
      </c>
      <c r="D95" s="49">
        <v>13650212.52</v>
      </c>
      <c r="E95" s="50">
        <v>4.88</v>
      </c>
      <c r="F95" s="51">
        <v>1.1081296382371495</v>
      </c>
      <c r="G95" s="51">
        <v>3.7266922513967482</v>
      </c>
      <c r="H95" s="52">
        <v>1.3591729357293945</v>
      </c>
      <c r="I95" s="53">
        <v>4907.8612749999993</v>
      </c>
      <c r="J95" s="53">
        <v>809.79711037499999</v>
      </c>
      <c r="K95" s="53">
        <v>2650.2450885000003</v>
      </c>
      <c r="L95" s="54">
        <v>210</v>
      </c>
      <c r="M95" s="55">
        <v>4.7916532442620081</v>
      </c>
      <c r="N95" s="55">
        <v>2.8932515460869848</v>
      </c>
      <c r="O95" s="55">
        <v>0.38823933101222702</v>
      </c>
      <c r="P95" s="55">
        <v>1.0052587982062902</v>
      </c>
      <c r="Q95" s="56">
        <v>13404558.5584</v>
      </c>
      <c r="R95" s="56">
        <v>1335479.6399999999</v>
      </c>
      <c r="S95" s="56">
        <v>586489.75</v>
      </c>
      <c r="T95" s="56">
        <v>120329.48</v>
      </c>
      <c r="U95" s="55">
        <v>4.7916532442620081</v>
      </c>
      <c r="V95" s="55">
        <v>0.47738650510435254</v>
      </c>
      <c r="W95" s="55">
        <v>0.20964923874660266</v>
      </c>
      <c r="X95" s="55">
        <v>4.3013511547006993E-2</v>
      </c>
      <c r="Y95" s="55">
        <v>0</v>
      </c>
      <c r="Z95" s="55">
        <v>0</v>
      </c>
      <c r="AA95" s="55">
        <v>1.4591565538809865</v>
      </c>
      <c r="AB95" s="55">
        <f t="shared" si="10"/>
        <v>5.52</v>
      </c>
      <c r="AC95" s="56">
        <f t="shared" si="11"/>
        <v>15442094.715659996</v>
      </c>
      <c r="AD95" s="57">
        <v>-0.05</v>
      </c>
      <c r="AE95" s="57">
        <v>0.22942719219824001</v>
      </c>
      <c r="AF95" s="57">
        <v>0</v>
      </c>
      <c r="AG95" s="55">
        <v>0</v>
      </c>
      <c r="AH95" s="55">
        <v>0</v>
      </c>
      <c r="AI95" s="56">
        <f t="shared" si="12"/>
        <v>0</v>
      </c>
      <c r="AJ95" s="56">
        <f t="shared" si="12"/>
        <v>0</v>
      </c>
      <c r="AK95" s="55">
        <f t="shared" si="13"/>
        <v>5.52</v>
      </c>
      <c r="AL95" s="56">
        <f t="shared" si="14"/>
        <v>15442094.715659996</v>
      </c>
      <c r="AM95" s="58"/>
      <c r="AN95" s="58"/>
      <c r="AO95" s="46"/>
    </row>
    <row r="96" spans="1:43" s="26" customFormat="1" ht="15.75" x14ac:dyDescent="0.25">
      <c r="A96" s="47" t="s">
        <v>93</v>
      </c>
      <c r="B96" s="48">
        <v>867</v>
      </c>
      <c r="C96" s="47" t="s">
        <v>94</v>
      </c>
      <c r="D96" s="49">
        <v>4126005.4</v>
      </c>
      <c r="E96" s="50">
        <v>3.79</v>
      </c>
      <c r="F96" s="51">
        <v>1.1484170944219427</v>
      </c>
      <c r="G96" s="51">
        <v>2.8796125400877024</v>
      </c>
      <c r="H96" s="52">
        <v>1.3066949295463244</v>
      </c>
      <c r="I96" s="53">
        <v>1911.2666666666664</v>
      </c>
      <c r="J96" s="53">
        <v>166.28019999999995</v>
      </c>
      <c r="K96" s="53">
        <v>258.02099999999996</v>
      </c>
      <c r="L96" s="54">
        <v>70</v>
      </c>
      <c r="M96" s="55">
        <v>4.6066463169098482</v>
      </c>
      <c r="N96" s="55">
        <v>2.7815423819817933</v>
      </c>
      <c r="O96" s="55">
        <v>0.37324931357015884</v>
      </c>
      <c r="P96" s="55">
        <v>0.96644550518000938</v>
      </c>
      <c r="Q96" s="56">
        <v>5018581.8438999997</v>
      </c>
      <c r="R96" s="56">
        <v>263633.78999999998</v>
      </c>
      <c r="S96" s="56">
        <v>54894.51</v>
      </c>
      <c r="T96" s="56">
        <v>38561.18</v>
      </c>
      <c r="U96" s="55">
        <v>4.6066463169098499</v>
      </c>
      <c r="V96" s="55">
        <v>0.24199418723241597</v>
      </c>
      <c r="W96" s="55">
        <v>5.0388657331971447E-2</v>
      </c>
      <c r="X96" s="55">
        <v>3.5395994992466082E-2</v>
      </c>
      <c r="Y96" s="55">
        <v>0</v>
      </c>
      <c r="Z96" s="55">
        <v>0</v>
      </c>
      <c r="AA96" s="55">
        <v>1.158161053123238</v>
      </c>
      <c r="AB96" s="55">
        <f t="shared" si="10"/>
        <v>4.93</v>
      </c>
      <c r="AC96" s="56">
        <f t="shared" si="11"/>
        <v>5370850.459999999</v>
      </c>
      <c r="AD96" s="57">
        <v>-0.05</v>
      </c>
      <c r="AE96" s="57">
        <v>0.22942719219824001</v>
      </c>
      <c r="AF96" s="57">
        <v>0</v>
      </c>
      <c r="AG96" s="55">
        <v>0</v>
      </c>
      <c r="AH96" s="55">
        <v>0.26999999999999957</v>
      </c>
      <c r="AI96" s="56">
        <f t="shared" si="12"/>
        <v>0</v>
      </c>
      <c r="AJ96" s="56">
        <f t="shared" si="12"/>
        <v>294143.93999999948</v>
      </c>
      <c r="AK96" s="55">
        <f t="shared" si="13"/>
        <v>4.66</v>
      </c>
      <c r="AL96" s="56">
        <f t="shared" si="14"/>
        <v>5076706.5199999996</v>
      </c>
      <c r="AM96" s="58"/>
      <c r="AN96" s="58"/>
      <c r="AO96" s="46"/>
      <c r="AP96" s="46"/>
      <c r="AQ96" s="46"/>
    </row>
    <row r="97" spans="1:43" s="26" customFormat="1" ht="15.75" x14ac:dyDescent="0.25">
      <c r="A97" s="47" t="s">
        <v>93</v>
      </c>
      <c r="B97" s="48">
        <v>846</v>
      </c>
      <c r="C97" s="47" t="s">
        <v>95</v>
      </c>
      <c r="D97" s="49">
        <v>10280000</v>
      </c>
      <c r="E97" s="50">
        <v>4.41</v>
      </c>
      <c r="F97" s="51">
        <v>1.0061107115442907</v>
      </c>
      <c r="G97" s="51">
        <v>2.3616076820200869</v>
      </c>
      <c r="H97" s="52">
        <v>1.1410493374374413</v>
      </c>
      <c r="I97" s="53">
        <v>4093.0034966666672</v>
      </c>
      <c r="J97" s="53">
        <v>577.11349303000009</v>
      </c>
      <c r="K97" s="53">
        <v>560.74147904333336</v>
      </c>
      <c r="L97" s="54">
        <v>200</v>
      </c>
      <c r="M97" s="55">
        <v>4.0226763025273256</v>
      </c>
      <c r="N97" s="55">
        <v>2.4289350331499611</v>
      </c>
      <c r="O97" s="55">
        <v>0.32593367611526408</v>
      </c>
      <c r="P97" s="55">
        <v>0.84393225872385869</v>
      </c>
      <c r="Q97" s="56">
        <v>9384952.0581999999</v>
      </c>
      <c r="R97" s="56">
        <v>799009.57</v>
      </c>
      <c r="S97" s="56">
        <v>104175.78</v>
      </c>
      <c r="T97" s="56">
        <v>96208.28</v>
      </c>
      <c r="U97" s="55">
        <v>4.0226763025273256</v>
      </c>
      <c r="V97" s="55">
        <v>0.34247983967414447</v>
      </c>
      <c r="W97" s="55">
        <v>4.4652913627791176E-2</v>
      </c>
      <c r="X97" s="55">
        <v>4.1237798082076171E-2</v>
      </c>
      <c r="Y97" s="55">
        <v>0</v>
      </c>
      <c r="Z97" s="55">
        <v>0</v>
      </c>
      <c r="AA97" s="55">
        <v>0.55021039761273471</v>
      </c>
      <c r="AB97" s="55">
        <f t="shared" si="10"/>
        <v>4.45</v>
      </c>
      <c r="AC97" s="56">
        <f t="shared" si="11"/>
        <v>10381903.369295001</v>
      </c>
      <c r="AD97" s="57">
        <v>-0.05</v>
      </c>
      <c r="AE97" s="57">
        <v>0.22942719219824001</v>
      </c>
      <c r="AF97" s="57">
        <v>0</v>
      </c>
      <c r="AG97" s="55">
        <v>0</v>
      </c>
      <c r="AH97" s="55">
        <v>0</v>
      </c>
      <c r="AI97" s="56">
        <f t="shared" si="12"/>
        <v>0</v>
      </c>
      <c r="AJ97" s="56">
        <f t="shared" si="12"/>
        <v>0</v>
      </c>
      <c r="AK97" s="55">
        <f t="shared" si="13"/>
        <v>4.45</v>
      </c>
      <c r="AL97" s="56">
        <f t="shared" si="14"/>
        <v>10381903.369295001</v>
      </c>
      <c r="AM97" s="58"/>
      <c r="AN97" s="58"/>
      <c r="AO97" s="46"/>
    </row>
    <row r="98" spans="1:43" s="26" customFormat="1" ht="15.75" x14ac:dyDescent="0.25">
      <c r="A98" s="47" t="s">
        <v>93</v>
      </c>
      <c r="B98" s="48">
        <v>825</v>
      </c>
      <c r="C98" s="47" t="s">
        <v>96</v>
      </c>
      <c r="D98" s="49">
        <v>21023000</v>
      </c>
      <c r="E98" s="50">
        <v>4.3499999999999996</v>
      </c>
      <c r="F98" s="51">
        <v>1.1113533451389661</v>
      </c>
      <c r="G98" s="51">
        <v>2.4739654892124761</v>
      </c>
      <c r="H98" s="52">
        <v>1.2364792250324206</v>
      </c>
      <c r="I98" s="53">
        <v>8470.0236583333335</v>
      </c>
      <c r="J98" s="53">
        <v>584.43163242500009</v>
      </c>
      <c r="K98" s="53">
        <v>1422.9639746</v>
      </c>
      <c r="L98" s="54">
        <v>340</v>
      </c>
      <c r="M98" s="55">
        <v>4.3591065819079624</v>
      </c>
      <c r="N98" s="55">
        <v>2.6320752389096587</v>
      </c>
      <c r="O98" s="55">
        <v>0.35319263245886151</v>
      </c>
      <c r="P98" s="55">
        <v>0.91451322130402435</v>
      </c>
      <c r="Q98" s="56">
        <v>21045389.450399999</v>
      </c>
      <c r="R98" s="56">
        <v>876812.78</v>
      </c>
      <c r="S98" s="56">
        <v>286470.82</v>
      </c>
      <c r="T98" s="56">
        <v>177232.66</v>
      </c>
      <c r="U98" s="55">
        <v>4.3591065819079624</v>
      </c>
      <c r="V98" s="55">
        <v>0.18161319148476648</v>
      </c>
      <c r="W98" s="55">
        <v>5.9336362253088741E-2</v>
      </c>
      <c r="X98" s="55">
        <v>3.6709991351376182E-2</v>
      </c>
      <c r="Y98" s="55">
        <v>0</v>
      </c>
      <c r="Z98" s="55">
        <v>0</v>
      </c>
      <c r="AA98" s="55">
        <v>0.8867911713924056</v>
      </c>
      <c r="AB98" s="55">
        <f t="shared" si="10"/>
        <v>4.6399999999999997</v>
      </c>
      <c r="AC98" s="56">
        <f t="shared" si="11"/>
        <v>22401518.571559999</v>
      </c>
      <c r="AD98" s="57">
        <v>-0.05</v>
      </c>
      <c r="AE98" s="57">
        <v>0.22942719219824001</v>
      </c>
      <c r="AF98" s="57">
        <v>0</v>
      </c>
      <c r="AG98" s="55">
        <v>0</v>
      </c>
      <c r="AH98" s="55">
        <v>0</v>
      </c>
      <c r="AI98" s="56">
        <f t="shared" si="12"/>
        <v>0</v>
      </c>
      <c r="AJ98" s="56">
        <f t="shared" si="12"/>
        <v>0</v>
      </c>
      <c r="AK98" s="55">
        <f t="shared" si="13"/>
        <v>4.6399999999999997</v>
      </c>
      <c r="AL98" s="56">
        <f t="shared" si="14"/>
        <v>22401518.571559999</v>
      </c>
      <c r="AM98" s="58"/>
      <c r="AN98" s="58"/>
      <c r="AO98" s="46"/>
    </row>
    <row r="99" spans="1:43" s="26" customFormat="1" ht="15.75" x14ac:dyDescent="0.25">
      <c r="A99" s="47" t="s">
        <v>93</v>
      </c>
      <c r="B99" s="48">
        <v>845</v>
      </c>
      <c r="C99" s="47" t="s">
        <v>97</v>
      </c>
      <c r="D99" s="49">
        <v>15297000</v>
      </c>
      <c r="E99" s="50">
        <v>3.75</v>
      </c>
      <c r="F99" s="51">
        <v>1.0061107115442907</v>
      </c>
      <c r="G99" s="51">
        <v>1.887846063224033</v>
      </c>
      <c r="H99" s="52">
        <v>1.0936731755578359</v>
      </c>
      <c r="I99" s="53">
        <v>7153.6333333333341</v>
      </c>
      <c r="J99" s="53">
        <v>944.27960000000007</v>
      </c>
      <c r="K99" s="53">
        <v>429.21800000000002</v>
      </c>
      <c r="L99" s="54">
        <v>370</v>
      </c>
      <c r="M99" s="55">
        <v>3.8556555108358919</v>
      </c>
      <c r="N99" s="55">
        <v>2.3280860903829566</v>
      </c>
      <c r="O99" s="55">
        <v>0.31240096890005287</v>
      </c>
      <c r="P99" s="55">
        <v>0.80889234415319311</v>
      </c>
      <c r="Q99" s="56">
        <v>15721709.096999999</v>
      </c>
      <c r="R99" s="56">
        <v>1253067.6000000001</v>
      </c>
      <c r="S99" s="56">
        <v>76430.23</v>
      </c>
      <c r="T99" s="56">
        <v>170595.4</v>
      </c>
      <c r="U99" s="55">
        <v>3.8556555108358919</v>
      </c>
      <c r="V99" s="55">
        <v>0.3073073639305503</v>
      </c>
      <c r="W99" s="55">
        <v>1.8744058134003171E-2</v>
      </c>
      <c r="X99" s="55">
        <v>4.183750457856121E-2</v>
      </c>
      <c r="Y99" s="55">
        <v>8.0000000000000071E-2</v>
      </c>
      <c r="Z99" s="55">
        <v>0</v>
      </c>
      <c r="AA99" s="55">
        <v>0.36174684394768791</v>
      </c>
      <c r="AB99" s="55">
        <f t="shared" si="10"/>
        <v>4.3</v>
      </c>
      <c r="AC99" s="56">
        <f t="shared" si="11"/>
        <v>17533555.300000001</v>
      </c>
      <c r="AD99" s="57">
        <v>-0.05</v>
      </c>
      <c r="AE99" s="57">
        <v>0.22942719219824001</v>
      </c>
      <c r="AF99" s="57">
        <v>1.8957345971564E-2</v>
      </c>
      <c r="AG99" s="55">
        <v>0.08</v>
      </c>
      <c r="AH99" s="55">
        <v>0</v>
      </c>
      <c r="AI99" s="56">
        <f t="shared" si="12"/>
        <v>326205.68000000005</v>
      </c>
      <c r="AJ99" s="56">
        <f t="shared" si="12"/>
        <v>0</v>
      </c>
      <c r="AK99" s="55">
        <f t="shared" si="13"/>
        <v>4.3</v>
      </c>
      <c r="AL99" s="56">
        <f t="shared" si="14"/>
        <v>17533555.300000001</v>
      </c>
      <c r="AM99" s="58"/>
      <c r="AN99" s="58"/>
      <c r="AO99" s="46"/>
    </row>
    <row r="100" spans="1:43" s="26" customFormat="1" ht="15.75" x14ac:dyDescent="0.25">
      <c r="A100" s="47" t="s">
        <v>93</v>
      </c>
      <c r="B100" s="48">
        <v>850</v>
      </c>
      <c r="C100" s="47" t="s">
        <v>98</v>
      </c>
      <c r="D100" s="49">
        <v>51528000</v>
      </c>
      <c r="E100" s="50">
        <v>4.46</v>
      </c>
      <c r="F100" s="51">
        <v>1.0512291169011627</v>
      </c>
      <c r="G100" s="51">
        <v>2.836541757276914</v>
      </c>
      <c r="H100" s="52">
        <v>1.2246374692486217</v>
      </c>
      <c r="I100" s="53">
        <v>20277.330906666662</v>
      </c>
      <c r="J100" s="53">
        <v>1743.8504579733331</v>
      </c>
      <c r="K100" s="53">
        <v>1297.7491780266664</v>
      </c>
      <c r="L100" s="54">
        <v>1030</v>
      </c>
      <c r="M100" s="55">
        <v>4.3173594384594738</v>
      </c>
      <c r="N100" s="55">
        <v>2.6068678665957927</v>
      </c>
      <c r="O100" s="55">
        <v>0.34981010826149361</v>
      </c>
      <c r="P100" s="55">
        <v>0.9057549324395644</v>
      </c>
      <c r="Q100" s="56">
        <v>49900379.806699999</v>
      </c>
      <c r="R100" s="56">
        <v>2591213</v>
      </c>
      <c r="S100" s="56">
        <v>258760.49</v>
      </c>
      <c r="T100" s="56">
        <v>531768.72</v>
      </c>
      <c r="U100" s="55">
        <v>4.3173594384594738</v>
      </c>
      <c r="V100" s="55">
        <v>0.22419063652723814</v>
      </c>
      <c r="W100" s="55">
        <v>2.2387846928735588E-2</v>
      </c>
      <c r="X100" s="55">
        <v>4.6008401436405458E-2</v>
      </c>
      <c r="Y100" s="55">
        <v>0</v>
      </c>
      <c r="Z100" s="55">
        <v>0</v>
      </c>
      <c r="AA100" s="55">
        <v>0.84561080438370217</v>
      </c>
      <c r="AB100" s="55">
        <f t="shared" si="10"/>
        <v>4.6100000000000003</v>
      </c>
      <c r="AC100" s="56">
        <f t="shared" si="11"/>
        <v>53282742.423447996</v>
      </c>
      <c r="AD100" s="57">
        <v>-0.05</v>
      </c>
      <c r="AE100" s="57">
        <v>0.22942719219824001</v>
      </c>
      <c r="AF100" s="57">
        <v>0</v>
      </c>
      <c r="AG100" s="55">
        <v>0</v>
      </c>
      <c r="AH100" s="55">
        <v>0</v>
      </c>
      <c r="AI100" s="56">
        <f t="shared" si="12"/>
        <v>0</v>
      </c>
      <c r="AJ100" s="56">
        <f t="shared" si="12"/>
        <v>0</v>
      </c>
      <c r="AK100" s="55">
        <f t="shared" si="13"/>
        <v>4.6100000000000003</v>
      </c>
      <c r="AL100" s="56">
        <f t="shared" si="14"/>
        <v>53282742.423447996</v>
      </c>
      <c r="AM100" s="58"/>
      <c r="AN100" s="58"/>
      <c r="AO100" s="46"/>
    </row>
    <row r="101" spans="1:43" s="26" customFormat="1" ht="15.75" x14ac:dyDescent="0.25">
      <c r="A101" s="47" t="s">
        <v>93</v>
      </c>
      <c r="B101" s="48">
        <v>921</v>
      </c>
      <c r="C101" s="47" t="s">
        <v>99</v>
      </c>
      <c r="D101" s="49">
        <v>3816000</v>
      </c>
      <c r="E101" s="50">
        <v>3.75</v>
      </c>
      <c r="F101" s="51">
        <v>1.0512291169011627</v>
      </c>
      <c r="G101" s="51">
        <v>1.0946641123746956</v>
      </c>
      <c r="H101" s="52">
        <v>1.0504497047583998</v>
      </c>
      <c r="I101" s="53">
        <v>1783.3324166666669</v>
      </c>
      <c r="J101" s="53">
        <v>262.14986525</v>
      </c>
      <c r="K101" s="53">
        <v>60.633302166666674</v>
      </c>
      <c r="L101" s="54">
        <v>100</v>
      </c>
      <c r="M101" s="55">
        <v>3.7032746925898041</v>
      </c>
      <c r="N101" s="55">
        <v>2.2360769203720756</v>
      </c>
      <c r="O101" s="55">
        <v>0.30005445217207366</v>
      </c>
      <c r="P101" s="55">
        <v>0.7769238041919202</v>
      </c>
      <c r="Q101" s="56">
        <v>3764376.7900999999</v>
      </c>
      <c r="R101" s="56">
        <v>334126.74</v>
      </c>
      <c r="S101" s="56">
        <v>10370.18</v>
      </c>
      <c r="T101" s="56">
        <v>44284.66</v>
      </c>
      <c r="U101" s="55">
        <v>3.7032746925898046</v>
      </c>
      <c r="V101" s="55">
        <v>0.32870330729469516</v>
      </c>
      <c r="W101" s="55">
        <v>1.0201851373850506E-2</v>
      </c>
      <c r="X101" s="55">
        <v>4.3565843189466325E-2</v>
      </c>
      <c r="Y101" s="55">
        <v>0.20999999999999996</v>
      </c>
      <c r="Z101" s="55">
        <v>0</v>
      </c>
      <c r="AA101" s="55">
        <v>0.19622516248905386</v>
      </c>
      <c r="AB101" s="55">
        <f t="shared" si="10"/>
        <v>4.3</v>
      </c>
      <c r="AC101" s="56">
        <f t="shared" si="11"/>
        <v>4370947.7532500001</v>
      </c>
      <c r="AD101" s="57">
        <v>-0.05</v>
      </c>
      <c r="AE101" s="57">
        <v>0.22942719219824001</v>
      </c>
      <c r="AF101" s="57">
        <v>5.1344743276283612E-2</v>
      </c>
      <c r="AG101" s="55">
        <v>0.21</v>
      </c>
      <c r="AH101" s="55">
        <v>0</v>
      </c>
      <c r="AI101" s="56">
        <f t="shared" si="12"/>
        <v>213464.89027500001</v>
      </c>
      <c r="AJ101" s="56">
        <f t="shared" si="12"/>
        <v>0</v>
      </c>
      <c r="AK101" s="55">
        <f t="shared" si="13"/>
        <v>4.3</v>
      </c>
      <c r="AL101" s="56">
        <f t="shared" si="14"/>
        <v>4370947.7532500001</v>
      </c>
      <c r="AM101" s="58"/>
      <c r="AN101" s="58"/>
      <c r="AO101" s="46"/>
    </row>
    <row r="102" spans="1:43" s="26" customFormat="1" ht="15.75" x14ac:dyDescent="0.25">
      <c r="A102" s="47" t="s">
        <v>93</v>
      </c>
      <c r="B102" s="48">
        <v>886</v>
      </c>
      <c r="C102" s="47" t="s">
        <v>100</v>
      </c>
      <c r="D102" s="49">
        <v>58624000</v>
      </c>
      <c r="E102" s="50">
        <v>4.3600000000000003</v>
      </c>
      <c r="F102" s="51">
        <v>1.0783157642623309</v>
      </c>
      <c r="G102" s="51">
        <v>1.9675653890272511</v>
      </c>
      <c r="H102" s="52">
        <v>1.1594091503125898</v>
      </c>
      <c r="I102" s="53">
        <v>23569.910428333329</v>
      </c>
      <c r="J102" s="53">
        <v>2922.6688931133331</v>
      </c>
      <c r="K102" s="53">
        <v>2639.8299679733327</v>
      </c>
      <c r="L102" s="54">
        <v>1340</v>
      </c>
      <c r="M102" s="55">
        <v>4.0874023242237758</v>
      </c>
      <c r="N102" s="55">
        <v>2.4680172982469961</v>
      </c>
      <c r="O102" s="55">
        <v>0.33117804295099135</v>
      </c>
      <c r="P102" s="55">
        <v>0.85751137212509754</v>
      </c>
      <c r="Q102" s="56">
        <v>54913632.799900003</v>
      </c>
      <c r="R102" s="56">
        <v>4111522.51</v>
      </c>
      <c r="S102" s="56">
        <v>498324.62</v>
      </c>
      <c r="T102" s="56">
        <v>654967.18999999994</v>
      </c>
      <c r="U102" s="55">
        <v>4.0874023242237758</v>
      </c>
      <c r="V102" s="55">
        <v>0.30603414498262754</v>
      </c>
      <c r="W102" s="55">
        <v>3.709194081051103E-2</v>
      </c>
      <c r="X102" s="55">
        <v>4.8751362129333432E-2</v>
      </c>
      <c r="Y102" s="55">
        <v>0</v>
      </c>
      <c r="Z102" s="55">
        <v>0</v>
      </c>
      <c r="AA102" s="55">
        <v>0.6158638495286084</v>
      </c>
      <c r="AB102" s="55">
        <f t="shared" si="10"/>
        <v>4.4800000000000004</v>
      </c>
      <c r="AC102" s="56">
        <f t="shared" si="11"/>
        <v>60188123.269791998</v>
      </c>
      <c r="AD102" s="57">
        <v>-0.05</v>
      </c>
      <c r="AE102" s="57">
        <v>0.22942719219824001</v>
      </c>
      <c r="AF102" s="57">
        <v>0</v>
      </c>
      <c r="AG102" s="55">
        <v>0</v>
      </c>
      <c r="AH102" s="55">
        <v>0</v>
      </c>
      <c r="AI102" s="56">
        <f t="shared" si="12"/>
        <v>0</v>
      </c>
      <c r="AJ102" s="56">
        <f t="shared" si="12"/>
        <v>0</v>
      </c>
      <c r="AK102" s="55">
        <f t="shared" si="13"/>
        <v>4.4800000000000004</v>
      </c>
      <c r="AL102" s="56">
        <f t="shared" si="14"/>
        <v>60188123.269791998</v>
      </c>
      <c r="AM102" s="58"/>
      <c r="AN102" s="58"/>
      <c r="AO102" s="46"/>
    </row>
    <row r="103" spans="1:43" s="26" customFormat="1" ht="15.75" x14ac:dyDescent="0.25">
      <c r="A103" s="47" t="s">
        <v>93</v>
      </c>
      <c r="B103" s="48">
        <v>887</v>
      </c>
      <c r="C103" s="47" t="s">
        <v>101</v>
      </c>
      <c r="D103" s="49">
        <v>12238413</v>
      </c>
      <c r="E103" s="50">
        <v>4.5599999999999996</v>
      </c>
      <c r="F103" s="51">
        <v>1.0025501017019141</v>
      </c>
      <c r="G103" s="51">
        <v>2.4723318686229243</v>
      </c>
      <c r="H103" s="52">
        <v>1.1492732682238238</v>
      </c>
      <c r="I103" s="53">
        <v>4704.8999999999996</v>
      </c>
      <c r="J103" s="53">
        <v>653.98109999999997</v>
      </c>
      <c r="K103" s="53">
        <v>630.45659999999998</v>
      </c>
      <c r="L103" s="54">
        <v>290</v>
      </c>
      <c r="M103" s="55">
        <v>4.0516690992474933</v>
      </c>
      <c r="N103" s="55">
        <v>2.4464411943139521</v>
      </c>
      <c r="O103" s="55">
        <v>0.32828279100922902</v>
      </c>
      <c r="P103" s="55">
        <v>0.85001476563782552</v>
      </c>
      <c r="Q103" s="56">
        <v>10865737.8287</v>
      </c>
      <c r="R103" s="56">
        <v>911957.99</v>
      </c>
      <c r="S103" s="56">
        <v>117971.79</v>
      </c>
      <c r="T103" s="56">
        <v>140507.44</v>
      </c>
      <c r="U103" s="55">
        <v>4.0516690992474933</v>
      </c>
      <c r="V103" s="55">
        <v>0.34005532600963934</v>
      </c>
      <c r="W103" s="55">
        <v>4.3989893995236687E-2</v>
      </c>
      <c r="X103" s="55">
        <v>5.2393096991427961E-2</v>
      </c>
      <c r="Y103" s="55">
        <v>0</v>
      </c>
      <c r="Z103" s="55">
        <v>0</v>
      </c>
      <c r="AA103" s="55">
        <v>0.58293747943662977</v>
      </c>
      <c r="AB103" s="55">
        <f t="shared" si="10"/>
        <v>4.49</v>
      </c>
      <c r="AC103" s="56">
        <f t="shared" si="11"/>
        <v>12041250.57</v>
      </c>
      <c r="AD103" s="57">
        <v>-0.05</v>
      </c>
      <c r="AE103" s="57">
        <v>0.22942719219824001</v>
      </c>
      <c r="AF103" s="57">
        <v>0</v>
      </c>
      <c r="AG103" s="55">
        <v>0</v>
      </c>
      <c r="AH103" s="55">
        <v>0</v>
      </c>
      <c r="AI103" s="56">
        <f t="shared" si="12"/>
        <v>0</v>
      </c>
      <c r="AJ103" s="56">
        <f t="shared" si="12"/>
        <v>0</v>
      </c>
      <c r="AK103" s="55">
        <f t="shared" si="13"/>
        <v>4.49</v>
      </c>
      <c r="AL103" s="56">
        <f t="shared" si="14"/>
        <v>12041250.57</v>
      </c>
      <c r="AM103" s="58"/>
      <c r="AN103" s="58"/>
      <c r="AO103" s="46"/>
    </row>
    <row r="104" spans="1:43" s="26" customFormat="1" ht="15.75" x14ac:dyDescent="0.25">
      <c r="A104" s="47" t="s">
        <v>93</v>
      </c>
      <c r="B104" s="48">
        <v>826</v>
      </c>
      <c r="C104" s="47" t="s">
        <v>102</v>
      </c>
      <c r="D104" s="49">
        <v>11619251.869999999</v>
      </c>
      <c r="E104" s="50">
        <v>4.08</v>
      </c>
      <c r="F104" s="51">
        <v>1.103583766925897</v>
      </c>
      <c r="G104" s="51">
        <v>3.6554349960303574</v>
      </c>
      <c r="H104" s="52">
        <v>1.3484105131437534</v>
      </c>
      <c r="I104" s="53">
        <v>4998.440333333333</v>
      </c>
      <c r="J104" s="53">
        <v>579.81907866666666</v>
      </c>
      <c r="K104" s="53">
        <v>1369.5726513333332</v>
      </c>
      <c r="L104" s="54">
        <v>250</v>
      </c>
      <c r="M104" s="55">
        <v>4.7537112019045127</v>
      </c>
      <c r="N104" s="55">
        <v>2.8703417345633784</v>
      </c>
      <c r="O104" s="55">
        <v>0.38516511165802991</v>
      </c>
      <c r="P104" s="55">
        <v>0.99729879568576929</v>
      </c>
      <c r="Q104" s="56">
        <v>13543850.828600001</v>
      </c>
      <c r="R104" s="56">
        <v>948638.97</v>
      </c>
      <c r="S104" s="56">
        <v>300681.61</v>
      </c>
      <c r="T104" s="56">
        <v>142115.07999999999</v>
      </c>
      <c r="U104" s="55">
        <v>4.7537112019045127</v>
      </c>
      <c r="V104" s="55">
        <v>0.33295964120935195</v>
      </c>
      <c r="W104" s="55">
        <v>0.10553524059430019</v>
      </c>
      <c r="X104" s="55">
        <v>4.9880499174664354E-2</v>
      </c>
      <c r="Y104" s="55">
        <v>0</v>
      </c>
      <c r="Z104" s="55">
        <v>0</v>
      </c>
      <c r="AA104" s="55">
        <v>1.3544822281369138</v>
      </c>
      <c r="AB104" s="55">
        <f t="shared" si="10"/>
        <v>5.24</v>
      </c>
      <c r="AC104" s="56">
        <f t="shared" si="11"/>
        <v>14929341.5876</v>
      </c>
      <c r="AD104" s="57">
        <v>-0.05</v>
      </c>
      <c r="AE104" s="57">
        <v>0.22942719219824001</v>
      </c>
      <c r="AF104" s="57">
        <v>0</v>
      </c>
      <c r="AG104" s="55">
        <v>0</v>
      </c>
      <c r="AH104" s="55">
        <v>0.23000000000000043</v>
      </c>
      <c r="AI104" s="56">
        <f t="shared" si="12"/>
        <v>0</v>
      </c>
      <c r="AJ104" s="56">
        <f t="shared" si="12"/>
        <v>655295.52770000114</v>
      </c>
      <c r="AK104" s="55">
        <f t="shared" si="13"/>
        <v>5.01</v>
      </c>
      <c r="AL104" s="56">
        <f t="shared" si="14"/>
        <v>14274046.059899997</v>
      </c>
      <c r="AM104" s="58"/>
      <c r="AN104" s="58"/>
      <c r="AO104" s="46"/>
      <c r="AP104" s="46"/>
      <c r="AQ104" s="46"/>
    </row>
    <row r="105" spans="1:43" s="26" customFormat="1" ht="15.75" x14ac:dyDescent="0.25">
      <c r="A105" s="47" t="s">
        <v>93</v>
      </c>
      <c r="B105" s="48">
        <v>931</v>
      </c>
      <c r="C105" s="47" t="s">
        <v>103</v>
      </c>
      <c r="D105" s="49">
        <v>28273000</v>
      </c>
      <c r="E105" s="50">
        <v>4.2699999999999996</v>
      </c>
      <c r="F105" s="51">
        <v>1.0801583124037386</v>
      </c>
      <c r="G105" s="51">
        <v>1.93466516580424</v>
      </c>
      <c r="H105" s="52">
        <v>1.1575931665034149</v>
      </c>
      <c r="I105" s="53">
        <v>11619.499999999998</v>
      </c>
      <c r="J105" s="53">
        <v>1103.8525</v>
      </c>
      <c r="K105" s="53">
        <v>1580.252</v>
      </c>
      <c r="L105" s="54">
        <v>430</v>
      </c>
      <c r="M105" s="55">
        <v>4.0810002215317507</v>
      </c>
      <c r="N105" s="55">
        <v>2.4641516400769086</v>
      </c>
      <c r="O105" s="55">
        <v>0.33065931842325141</v>
      </c>
      <c r="P105" s="55">
        <v>0.85616825113321759</v>
      </c>
      <c r="Q105" s="56">
        <v>27028933.782200001</v>
      </c>
      <c r="R105" s="56">
        <v>1550434.17</v>
      </c>
      <c r="S105" s="56">
        <v>297839.28000000003</v>
      </c>
      <c r="T105" s="56">
        <v>209846.84</v>
      </c>
      <c r="U105" s="55">
        <v>4.0810002215317507</v>
      </c>
      <c r="V105" s="55">
        <v>0.23409440580730637</v>
      </c>
      <c r="W105" s="55">
        <v>4.4969667305562191E-2</v>
      </c>
      <c r="X105" s="55">
        <v>3.1684009465750125E-2</v>
      </c>
      <c r="Y105" s="55">
        <v>0</v>
      </c>
      <c r="Z105" s="55">
        <v>0</v>
      </c>
      <c r="AA105" s="55">
        <v>0.59788666844096583</v>
      </c>
      <c r="AB105" s="55">
        <f t="shared" si="10"/>
        <v>4.3899999999999997</v>
      </c>
      <c r="AC105" s="56">
        <f t="shared" si="11"/>
        <v>29075474.849999994</v>
      </c>
      <c r="AD105" s="57">
        <v>-0.05</v>
      </c>
      <c r="AE105" s="57">
        <v>0.22942719219824001</v>
      </c>
      <c r="AF105" s="57">
        <v>0</v>
      </c>
      <c r="AG105" s="55">
        <v>0</v>
      </c>
      <c r="AH105" s="55">
        <v>0</v>
      </c>
      <c r="AI105" s="56">
        <f t="shared" si="12"/>
        <v>0</v>
      </c>
      <c r="AJ105" s="56">
        <f t="shared" si="12"/>
        <v>0</v>
      </c>
      <c r="AK105" s="55">
        <f t="shared" si="13"/>
        <v>4.3899999999999997</v>
      </c>
      <c r="AL105" s="56">
        <f t="shared" si="14"/>
        <v>29075474.849999994</v>
      </c>
      <c r="AM105" s="58"/>
      <c r="AN105" s="58"/>
      <c r="AO105" s="46"/>
    </row>
    <row r="106" spans="1:43" s="26" customFormat="1" ht="15.75" x14ac:dyDescent="0.25">
      <c r="A106" s="47" t="s">
        <v>93</v>
      </c>
      <c r="B106" s="48">
        <v>851</v>
      </c>
      <c r="C106" s="47" t="s">
        <v>104</v>
      </c>
      <c r="D106" s="49">
        <v>8578000</v>
      </c>
      <c r="E106" s="50">
        <v>4.3899999999999997</v>
      </c>
      <c r="F106" s="51">
        <v>1.0512291169011627</v>
      </c>
      <c r="G106" s="51">
        <v>2.2301206290273639</v>
      </c>
      <c r="H106" s="52">
        <v>1.1639953564236667</v>
      </c>
      <c r="I106" s="53">
        <v>3428.166666666667</v>
      </c>
      <c r="J106" s="53">
        <v>654.77983333333339</v>
      </c>
      <c r="K106" s="53">
        <v>572.50383333333332</v>
      </c>
      <c r="L106" s="54">
        <v>220</v>
      </c>
      <c r="M106" s="55">
        <v>4.1035706195255077</v>
      </c>
      <c r="N106" s="55">
        <v>2.477779888107885</v>
      </c>
      <c r="O106" s="55">
        <v>0.33248806432181355</v>
      </c>
      <c r="P106" s="55">
        <v>0.86090337907458359</v>
      </c>
      <c r="Q106" s="56">
        <v>8018602.6869000001</v>
      </c>
      <c r="R106" s="56">
        <v>924768.17</v>
      </c>
      <c r="S106" s="56">
        <v>108499.89</v>
      </c>
      <c r="T106" s="56">
        <v>107957.28</v>
      </c>
      <c r="U106" s="55">
        <v>4.1035706195255077</v>
      </c>
      <c r="V106" s="55">
        <v>0.47325595862860598</v>
      </c>
      <c r="W106" s="55">
        <v>5.5525506741742857E-2</v>
      </c>
      <c r="X106" s="55">
        <v>5.524782246966066E-2</v>
      </c>
      <c r="Y106" s="55">
        <v>0</v>
      </c>
      <c r="Z106" s="55">
        <v>0</v>
      </c>
      <c r="AA106" s="55">
        <v>0.66043615495330976</v>
      </c>
      <c r="AB106" s="55">
        <f t="shared" si="10"/>
        <v>4.6900000000000004</v>
      </c>
      <c r="AC106" s="56">
        <f t="shared" si="11"/>
        <v>9164517.9500000011</v>
      </c>
      <c r="AD106" s="57">
        <v>-0.05</v>
      </c>
      <c r="AE106" s="57">
        <v>0.22942719219824001</v>
      </c>
      <c r="AF106" s="57">
        <v>0</v>
      </c>
      <c r="AG106" s="55">
        <v>0</v>
      </c>
      <c r="AH106" s="55">
        <v>0</v>
      </c>
      <c r="AI106" s="56">
        <f t="shared" si="12"/>
        <v>0</v>
      </c>
      <c r="AJ106" s="56">
        <f t="shared" si="12"/>
        <v>0</v>
      </c>
      <c r="AK106" s="55">
        <f t="shared" si="13"/>
        <v>4.6900000000000004</v>
      </c>
      <c r="AL106" s="56">
        <f t="shared" si="14"/>
        <v>9164517.9500000011</v>
      </c>
      <c r="AM106" s="58"/>
      <c r="AN106" s="58"/>
      <c r="AO106" s="46"/>
    </row>
    <row r="107" spans="1:43" s="26" customFormat="1" ht="15.75" x14ac:dyDescent="0.25">
      <c r="A107" s="47" t="s">
        <v>93</v>
      </c>
      <c r="B107" s="48">
        <v>870</v>
      </c>
      <c r="C107" s="47" t="s">
        <v>105</v>
      </c>
      <c r="D107" s="49">
        <v>7627000</v>
      </c>
      <c r="E107" s="50">
        <v>4.29</v>
      </c>
      <c r="F107" s="51">
        <v>1.1254795891274165</v>
      </c>
      <c r="G107" s="51">
        <v>2.8971046232385329</v>
      </c>
      <c r="H107" s="52">
        <v>1.2900941336257865</v>
      </c>
      <c r="I107" s="53">
        <v>3117.8666666666663</v>
      </c>
      <c r="J107" s="53">
        <v>477.03359999999998</v>
      </c>
      <c r="K107" s="53">
        <v>1078.7818666666667</v>
      </c>
      <c r="L107" s="54">
        <v>140</v>
      </c>
      <c r="M107" s="55">
        <v>4.5481215659094989</v>
      </c>
      <c r="N107" s="55">
        <v>2.7462045105448558</v>
      </c>
      <c r="O107" s="55">
        <v>0.36850739903299112</v>
      </c>
      <c r="P107" s="55">
        <v>0.95416737947748997</v>
      </c>
      <c r="Q107" s="56">
        <v>8082848.8770000003</v>
      </c>
      <c r="R107" s="56">
        <v>746718.14</v>
      </c>
      <c r="S107" s="56">
        <v>226597.29</v>
      </c>
      <c r="T107" s="56">
        <v>76142.559999999998</v>
      </c>
      <c r="U107" s="55">
        <v>4.5481215659094998</v>
      </c>
      <c r="V107" s="55">
        <v>0.42016929011336301</v>
      </c>
      <c r="W107" s="55">
        <v>0.12750356006541497</v>
      </c>
      <c r="X107" s="55">
        <v>4.2844498308730952E-2</v>
      </c>
      <c r="Y107" s="55">
        <v>0</v>
      </c>
      <c r="Z107" s="55">
        <v>0</v>
      </c>
      <c r="AA107" s="55">
        <v>1.1554885531478218</v>
      </c>
      <c r="AB107" s="55">
        <f t="shared" si="10"/>
        <v>5.14</v>
      </c>
      <c r="AC107" s="56">
        <f t="shared" si="11"/>
        <v>9134725.7599999979</v>
      </c>
      <c r="AD107" s="57">
        <v>-0.05</v>
      </c>
      <c r="AE107" s="57">
        <v>0.22942719219824001</v>
      </c>
      <c r="AF107" s="57">
        <v>0</v>
      </c>
      <c r="AG107" s="55">
        <v>0</v>
      </c>
      <c r="AH107" s="55">
        <v>0</v>
      </c>
      <c r="AI107" s="56">
        <f t="shared" si="12"/>
        <v>0</v>
      </c>
      <c r="AJ107" s="56">
        <f t="shared" si="12"/>
        <v>0</v>
      </c>
      <c r="AK107" s="55">
        <f t="shared" si="13"/>
        <v>5.14</v>
      </c>
      <c r="AL107" s="56">
        <f t="shared" si="14"/>
        <v>9134725.7599999979</v>
      </c>
      <c r="AM107" s="58"/>
      <c r="AN107" s="58"/>
      <c r="AO107" s="46"/>
    </row>
    <row r="108" spans="1:43" s="26" customFormat="1" ht="15.75" x14ac:dyDescent="0.25">
      <c r="A108" s="47" t="s">
        <v>93</v>
      </c>
      <c r="B108" s="48">
        <v>871</v>
      </c>
      <c r="C108" s="47" t="s">
        <v>106</v>
      </c>
      <c r="D108" s="49">
        <v>9835000</v>
      </c>
      <c r="E108" s="50">
        <v>5.2</v>
      </c>
      <c r="F108" s="51">
        <v>1.1484170944219427</v>
      </c>
      <c r="G108" s="51">
        <v>4.3728908960010475</v>
      </c>
      <c r="H108" s="52">
        <v>1.4560227651376589</v>
      </c>
      <c r="I108" s="53">
        <v>3315.2666666666664</v>
      </c>
      <c r="J108" s="53">
        <v>384.5709333333333</v>
      </c>
      <c r="K108" s="53">
        <v>1992.4752666666666</v>
      </c>
      <c r="L108" s="54">
        <v>150</v>
      </c>
      <c r="M108" s="55">
        <v>5.1330894126045532</v>
      </c>
      <c r="N108" s="55">
        <v>3.0994143612134852</v>
      </c>
      <c r="O108" s="55">
        <v>0.41590388494033664</v>
      </c>
      <c r="P108" s="55">
        <v>1.0768899648945738</v>
      </c>
      <c r="Q108" s="56">
        <v>9700009.3291999996</v>
      </c>
      <c r="R108" s="56">
        <v>679408.46</v>
      </c>
      <c r="S108" s="56">
        <v>472346.58</v>
      </c>
      <c r="T108" s="56">
        <v>92074.09</v>
      </c>
      <c r="U108" s="55">
        <v>5.1330894126045532</v>
      </c>
      <c r="V108" s="55">
        <v>0.35953206590076431</v>
      </c>
      <c r="W108" s="55">
        <v>0.24995823484914231</v>
      </c>
      <c r="X108" s="55">
        <v>4.8724133222320797E-2</v>
      </c>
      <c r="Y108" s="55">
        <v>0</v>
      </c>
      <c r="Z108" s="55">
        <v>0</v>
      </c>
      <c r="AA108" s="55">
        <v>1.8138221854097289</v>
      </c>
      <c r="AB108" s="55">
        <f t="shared" si="10"/>
        <v>5.79</v>
      </c>
      <c r="AC108" s="56">
        <f t="shared" si="11"/>
        <v>10941374.580000002</v>
      </c>
      <c r="AD108" s="57">
        <v>-0.05</v>
      </c>
      <c r="AE108" s="57">
        <v>0.22942719219824001</v>
      </c>
      <c r="AF108" s="57">
        <v>0</v>
      </c>
      <c r="AG108" s="55">
        <v>0</v>
      </c>
      <c r="AH108" s="55">
        <v>0</v>
      </c>
      <c r="AI108" s="56">
        <f t="shared" si="12"/>
        <v>0</v>
      </c>
      <c r="AJ108" s="56">
        <f t="shared" si="12"/>
        <v>0</v>
      </c>
      <c r="AK108" s="55">
        <f t="shared" si="13"/>
        <v>5.79</v>
      </c>
      <c r="AL108" s="56">
        <f t="shared" si="14"/>
        <v>10941374.580000002</v>
      </c>
      <c r="AM108" s="58"/>
      <c r="AN108" s="58"/>
      <c r="AO108" s="46"/>
    </row>
    <row r="109" spans="1:43" s="26" customFormat="1" ht="15.75" x14ac:dyDescent="0.25">
      <c r="A109" s="47" t="s">
        <v>93</v>
      </c>
      <c r="B109" s="48">
        <v>852</v>
      </c>
      <c r="C109" s="47" t="s">
        <v>107</v>
      </c>
      <c r="D109" s="49">
        <v>12114778.26</v>
      </c>
      <c r="E109" s="50">
        <v>5.48</v>
      </c>
      <c r="F109" s="51">
        <v>1.0512291169011627</v>
      </c>
      <c r="G109" s="51">
        <v>3.2133020554527887</v>
      </c>
      <c r="H109" s="52">
        <v>1.262313499066209</v>
      </c>
      <c r="I109" s="53">
        <v>3878.3666666666668</v>
      </c>
      <c r="J109" s="53">
        <v>717.49783333333335</v>
      </c>
      <c r="K109" s="53">
        <v>1058.7941000000001</v>
      </c>
      <c r="L109" s="54">
        <v>270</v>
      </c>
      <c r="M109" s="55">
        <v>4.4501832063264182</v>
      </c>
      <c r="N109" s="55">
        <v>2.687068280137471</v>
      </c>
      <c r="O109" s="55">
        <v>0.36057203283125205</v>
      </c>
      <c r="P109" s="55">
        <v>0.93362052588981004</v>
      </c>
      <c r="Q109" s="56">
        <v>9837882.0584999993</v>
      </c>
      <c r="R109" s="56">
        <v>1098940.43</v>
      </c>
      <c r="S109" s="56">
        <v>217609.78</v>
      </c>
      <c r="T109" s="56">
        <v>143684.20000000001</v>
      </c>
      <c r="U109" s="55">
        <v>4.4501832063264182</v>
      </c>
      <c r="V109" s="55">
        <v>0.49710763182543216</v>
      </c>
      <c r="W109" s="55">
        <v>9.843616496293181E-2</v>
      </c>
      <c r="X109" s="55">
        <v>6.4995799431955548E-2</v>
      </c>
      <c r="Y109" s="55">
        <v>0</v>
      </c>
      <c r="Z109" s="55">
        <v>0</v>
      </c>
      <c r="AA109" s="55">
        <v>1.0620274457060053</v>
      </c>
      <c r="AB109" s="55">
        <f t="shared" si="10"/>
        <v>5.1100000000000003</v>
      </c>
      <c r="AC109" s="56">
        <f t="shared" si="11"/>
        <v>11296518.590000002</v>
      </c>
      <c r="AD109" s="57">
        <v>-0.05</v>
      </c>
      <c r="AE109" s="57">
        <v>0.22942719219824001</v>
      </c>
      <c r="AF109" s="57">
        <v>0</v>
      </c>
      <c r="AG109" s="55">
        <v>0.1</v>
      </c>
      <c r="AH109" s="55">
        <v>0</v>
      </c>
      <c r="AI109" s="56">
        <f t="shared" si="12"/>
        <v>221066.9</v>
      </c>
      <c r="AJ109" s="56">
        <f t="shared" si="12"/>
        <v>0</v>
      </c>
      <c r="AK109" s="55">
        <f t="shared" si="13"/>
        <v>5.21</v>
      </c>
      <c r="AL109" s="56">
        <f t="shared" si="14"/>
        <v>11517585.490000002</v>
      </c>
      <c r="AM109" s="58"/>
      <c r="AN109" s="58"/>
      <c r="AO109" s="46"/>
    </row>
    <row r="110" spans="1:43" s="26" customFormat="1" ht="15.75" x14ac:dyDescent="0.25">
      <c r="A110" s="47" t="s">
        <v>93</v>
      </c>
      <c r="B110" s="48">
        <v>936</v>
      </c>
      <c r="C110" s="47" t="s">
        <v>108</v>
      </c>
      <c r="D110" s="49">
        <v>42059000</v>
      </c>
      <c r="E110" s="50">
        <v>4.07</v>
      </c>
      <c r="F110" s="51">
        <v>1.1484170944219427</v>
      </c>
      <c r="G110" s="51">
        <v>3.6029466002701516</v>
      </c>
      <c r="H110" s="52">
        <v>1.3790283355645694</v>
      </c>
      <c r="I110" s="53">
        <v>18148.010288333335</v>
      </c>
      <c r="J110" s="53">
        <v>1397.3967922016668</v>
      </c>
      <c r="K110" s="53">
        <v>2304.7973066183336</v>
      </c>
      <c r="L110" s="54">
        <v>770</v>
      </c>
      <c r="M110" s="55">
        <v>4.8616518357107692</v>
      </c>
      <c r="N110" s="55">
        <v>2.9355174452681414</v>
      </c>
      <c r="O110" s="55">
        <v>0.39391090300012255</v>
      </c>
      <c r="P110" s="55">
        <v>1.0199440636728969</v>
      </c>
      <c r="Q110" s="56">
        <v>50290705.293700002</v>
      </c>
      <c r="R110" s="56">
        <v>2338187.12</v>
      </c>
      <c r="S110" s="56">
        <v>517494.33</v>
      </c>
      <c r="T110" s="56">
        <v>447653.45</v>
      </c>
      <c r="U110" s="55">
        <v>4.8616518357107701</v>
      </c>
      <c r="V110" s="55">
        <v>0.22603484328564688</v>
      </c>
      <c r="W110" s="55">
        <v>5.0026684681015572E-2</v>
      </c>
      <c r="X110" s="55">
        <v>4.3275098291794926E-2</v>
      </c>
      <c r="Y110" s="55">
        <v>0</v>
      </c>
      <c r="Z110" s="55">
        <v>0</v>
      </c>
      <c r="AA110" s="55">
        <v>1.4240036862734116</v>
      </c>
      <c r="AB110" s="55">
        <f t="shared" si="10"/>
        <v>5.18</v>
      </c>
      <c r="AC110" s="56">
        <f t="shared" si="11"/>
        <v>53583815.177333005</v>
      </c>
      <c r="AD110" s="57">
        <v>-0.05</v>
      </c>
      <c r="AE110" s="57">
        <v>0.22942719219824001</v>
      </c>
      <c r="AF110" s="57">
        <v>0</v>
      </c>
      <c r="AG110" s="55">
        <v>0</v>
      </c>
      <c r="AH110" s="55">
        <v>0.17999999999999972</v>
      </c>
      <c r="AI110" s="56">
        <f t="shared" si="12"/>
        <v>0</v>
      </c>
      <c r="AJ110" s="56">
        <f t="shared" si="12"/>
        <v>1861985.8555829972</v>
      </c>
      <c r="AK110" s="55">
        <f t="shared" si="13"/>
        <v>5</v>
      </c>
      <c r="AL110" s="56">
        <f t="shared" si="14"/>
        <v>51721829.32175</v>
      </c>
      <c r="AM110" s="58"/>
      <c r="AN110" s="58"/>
      <c r="AO110" s="46"/>
      <c r="AP110" s="46"/>
      <c r="AQ110" s="46"/>
    </row>
    <row r="111" spans="1:43" s="26" customFormat="1" ht="15.75" x14ac:dyDescent="0.25">
      <c r="A111" s="47" t="s">
        <v>93</v>
      </c>
      <c r="B111" s="48">
        <v>869</v>
      </c>
      <c r="C111" s="47" t="s">
        <v>109</v>
      </c>
      <c r="D111" s="49">
        <v>5937000</v>
      </c>
      <c r="E111" s="50">
        <v>4.13</v>
      </c>
      <c r="F111" s="51">
        <v>1.1254795891274165</v>
      </c>
      <c r="G111" s="51">
        <v>2.5986837758861645</v>
      </c>
      <c r="H111" s="52">
        <v>1.2602520488905498</v>
      </c>
      <c r="I111" s="53">
        <v>2525.0333333333333</v>
      </c>
      <c r="J111" s="53">
        <v>171.70226666666667</v>
      </c>
      <c r="K111" s="53">
        <v>212.10280000000003</v>
      </c>
      <c r="L111" s="54">
        <v>110</v>
      </c>
      <c r="M111" s="55">
        <v>4.4429157319952131</v>
      </c>
      <c r="N111" s="55">
        <v>2.6826801013037693</v>
      </c>
      <c r="O111" s="55">
        <v>0.35998319235622928</v>
      </c>
      <c r="P111" s="55">
        <v>0.93209585535549477</v>
      </c>
      <c r="Q111" s="56">
        <v>6394550.8827</v>
      </c>
      <c r="R111" s="56">
        <v>262554.68</v>
      </c>
      <c r="S111" s="56">
        <v>43521.46</v>
      </c>
      <c r="T111" s="56">
        <v>58442.41</v>
      </c>
      <c r="U111" s="55">
        <v>4.4429157319952131</v>
      </c>
      <c r="V111" s="55">
        <v>0.1824222468886563</v>
      </c>
      <c r="W111" s="55">
        <v>3.0238588157923265E-2</v>
      </c>
      <c r="X111" s="55">
        <v>4.0605620027103703E-2</v>
      </c>
      <c r="Y111" s="55">
        <v>0</v>
      </c>
      <c r="Z111" s="55">
        <v>0</v>
      </c>
      <c r="AA111" s="55">
        <v>0.96979888842388795</v>
      </c>
      <c r="AB111" s="55">
        <f t="shared" si="10"/>
        <v>4.7</v>
      </c>
      <c r="AC111" s="56">
        <f t="shared" si="11"/>
        <v>6764564.2999999998</v>
      </c>
      <c r="AD111" s="57">
        <v>-0.05</v>
      </c>
      <c r="AE111" s="57">
        <v>0.22942719219824001</v>
      </c>
      <c r="AF111" s="57">
        <v>0</v>
      </c>
      <c r="AG111" s="55">
        <v>0</v>
      </c>
      <c r="AH111" s="55">
        <v>0</v>
      </c>
      <c r="AI111" s="56">
        <f t="shared" si="12"/>
        <v>0</v>
      </c>
      <c r="AJ111" s="56">
        <f t="shared" si="12"/>
        <v>0</v>
      </c>
      <c r="AK111" s="55">
        <f t="shared" si="13"/>
        <v>4.7</v>
      </c>
      <c r="AL111" s="56">
        <f t="shared" si="14"/>
        <v>6764564.2999999998</v>
      </c>
      <c r="AM111" s="58"/>
      <c r="AN111" s="58"/>
      <c r="AO111" s="46"/>
    </row>
    <row r="112" spans="1:43" s="26" customFormat="1" ht="15.75" x14ac:dyDescent="0.25">
      <c r="A112" s="47" t="s">
        <v>93</v>
      </c>
      <c r="B112" s="48">
        <v>938</v>
      </c>
      <c r="C112" s="47" t="s">
        <v>110</v>
      </c>
      <c r="D112" s="49">
        <v>28332000</v>
      </c>
      <c r="E112" s="50">
        <v>4.0999999999999996</v>
      </c>
      <c r="F112" s="51">
        <v>1.1484170944219427</v>
      </c>
      <c r="G112" s="51">
        <v>2.4944980625326196</v>
      </c>
      <c r="H112" s="52">
        <v>1.268183481790816</v>
      </c>
      <c r="I112" s="53">
        <v>12137.834120000001</v>
      </c>
      <c r="J112" s="53">
        <v>1019.5780660800002</v>
      </c>
      <c r="K112" s="53">
        <v>1347.2995873200002</v>
      </c>
      <c r="L112" s="54">
        <v>540</v>
      </c>
      <c r="M112" s="55">
        <v>4.4708773512926223</v>
      </c>
      <c r="N112" s="55">
        <v>2.6995636264962908</v>
      </c>
      <c r="O112" s="55">
        <v>0.36224875704061965</v>
      </c>
      <c r="P112" s="55">
        <v>0.93796202771353743</v>
      </c>
      <c r="Q112" s="56">
        <v>30932057.5667</v>
      </c>
      <c r="R112" s="56">
        <v>1568877.04</v>
      </c>
      <c r="S112" s="56">
        <v>278192.83</v>
      </c>
      <c r="T112" s="56">
        <v>288704.71000000002</v>
      </c>
      <c r="U112" s="55">
        <v>4.4708773512926223</v>
      </c>
      <c r="V112" s="55">
        <v>0.22676334462568851</v>
      </c>
      <c r="W112" s="55">
        <v>4.0209612031508787E-2</v>
      </c>
      <c r="X112" s="55">
        <v>4.1728984756080209E-2</v>
      </c>
      <c r="Y112" s="55">
        <v>0</v>
      </c>
      <c r="Z112" s="55">
        <v>0</v>
      </c>
      <c r="AA112" s="55">
        <v>1.0107403499713654</v>
      </c>
      <c r="AB112" s="55">
        <f t="shared" si="10"/>
        <v>4.78</v>
      </c>
      <c r="AC112" s="56">
        <f t="shared" si="11"/>
        <v>33070742.843352005</v>
      </c>
      <c r="AD112" s="57">
        <v>-0.05</v>
      </c>
      <c r="AE112" s="57">
        <v>0.22942719219824001</v>
      </c>
      <c r="AF112" s="57">
        <v>0</v>
      </c>
      <c r="AG112" s="55">
        <v>0</v>
      </c>
      <c r="AH112" s="55">
        <v>0</v>
      </c>
      <c r="AI112" s="56">
        <f t="shared" si="12"/>
        <v>0</v>
      </c>
      <c r="AJ112" s="56">
        <f t="shared" si="12"/>
        <v>0</v>
      </c>
      <c r="AK112" s="55">
        <f t="shared" si="13"/>
        <v>4.78</v>
      </c>
      <c r="AL112" s="56">
        <f t="shared" si="14"/>
        <v>33070742.843352005</v>
      </c>
      <c r="AM112" s="58"/>
      <c r="AN112" s="58"/>
      <c r="AO112" s="46"/>
    </row>
    <row r="113" spans="1:43" s="26" customFormat="1" ht="15.75" x14ac:dyDescent="0.25">
      <c r="A113" s="47" t="s">
        <v>93</v>
      </c>
      <c r="B113" s="48">
        <v>868</v>
      </c>
      <c r="C113" s="47" t="s">
        <v>111</v>
      </c>
      <c r="D113" s="49">
        <v>6720332</v>
      </c>
      <c r="E113" s="50">
        <v>4.3899999999999997</v>
      </c>
      <c r="F113" s="51">
        <v>1.1484170944219427</v>
      </c>
      <c r="G113" s="51">
        <v>3.2558655167726447</v>
      </c>
      <c r="H113" s="52">
        <v>1.3443202272148187</v>
      </c>
      <c r="I113" s="53">
        <v>2683.0306383333336</v>
      </c>
      <c r="J113" s="53">
        <v>158.29880766166667</v>
      </c>
      <c r="K113" s="53">
        <v>469.53036170833337</v>
      </c>
      <c r="L113" s="54">
        <v>80</v>
      </c>
      <c r="M113" s="55">
        <v>4.7392912327261083</v>
      </c>
      <c r="N113" s="55">
        <v>2.8616348027398151</v>
      </c>
      <c r="O113" s="55">
        <v>0.38399674681573992</v>
      </c>
      <c r="P113" s="55">
        <v>0.99427357659175131</v>
      </c>
      <c r="Q113" s="56">
        <v>7247928.2413999997</v>
      </c>
      <c r="R113" s="56">
        <v>258206.23</v>
      </c>
      <c r="S113" s="56">
        <v>102769.93</v>
      </c>
      <c r="T113" s="56">
        <v>45338.879999999997</v>
      </c>
      <c r="U113" s="55">
        <v>4.7392912327261092</v>
      </c>
      <c r="V113" s="55">
        <v>0.1688364533616491</v>
      </c>
      <c r="W113" s="55">
        <v>6.7199430692754483E-2</v>
      </c>
      <c r="X113" s="55">
        <v>2.9646283195912584E-2</v>
      </c>
      <c r="Y113" s="55">
        <v>0</v>
      </c>
      <c r="Z113" s="55">
        <v>0</v>
      </c>
      <c r="AA113" s="55">
        <v>1.2819219285678616</v>
      </c>
      <c r="AB113" s="55">
        <f t="shared" si="10"/>
        <v>5</v>
      </c>
      <c r="AC113" s="56">
        <f t="shared" si="11"/>
        <v>7646637.3192500006</v>
      </c>
      <c r="AD113" s="57">
        <v>-0.05</v>
      </c>
      <c r="AE113" s="57">
        <v>0.22942719219824001</v>
      </c>
      <c r="AF113" s="57">
        <v>0</v>
      </c>
      <c r="AG113" s="55">
        <v>0</v>
      </c>
      <c r="AH113" s="55">
        <v>0</v>
      </c>
      <c r="AI113" s="56">
        <f t="shared" si="12"/>
        <v>0</v>
      </c>
      <c r="AJ113" s="56">
        <f t="shared" si="12"/>
        <v>0</v>
      </c>
      <c r="AK113" s="55">
        <f t="shared" si="13"/>
        <v>5</v>
      </c>
      <c r="AL113" s="56">
        <f t="shared" si="14"/>
        <v>7646637.3192500006</v>
      </c>
      <c r="AM113" s="58"/>
      <c r="AN113" s="58"/>
      <c r="AO113" s="46"/>
    </row>
    <row r="114" spans="1:43" s="26" customFormat="1" ht="15.75" x14ac:dyDescent="0.25">
      <c r="A114" s="47" t="s">
        <v>93</v>
      </c>
      <c r="B114" s="48">
        <v>872</v>
      </c>
      <c r="C114" s="47" t="s">
        <v>112</v>
      </c>
      <c r="D114" s="49">
        <v>6275000</v>
      </c>
      <c r="E114" s="50">
        <v>3.75</v>
      </c>
      <c r="F114" s="51">
        <v>1.1254795891274165</v>
      </c>
      <c r="G114" s="51">
        <v>3.4182734472151322</v>
      </c>
      <c r="H114" s="52">
        <v>1.3422110160234464</v>
      </c>
      <c r="I114" s="53">
        <v>2937.9333333333338</v>
      </c>
      <c r="J114" s="53">
        <v>146.8966666666667</v>
      </c>
      <c r="K114" s="53">
        <v>499.44866666666678</v>
      </c>
      <c r="L114" s="54">
        <v>90</v>
      </c>
      <c r="M114" s="55">
        <v>4.7318553808324353</v>
      </c>
      <c r="N114" s="55">
        <v>2.8571449557306212</v>
      </c>
      <c r="O114" s="55">
        <v>0.38339426370238799</v>
      </c>
      <c r="P114" s="55">
        <v>0.99271358150086586</v>
      </c>
      <c r="Q114" s="56">
        <v>7924069.1216000002</v>
      </c>
      <c r="R114" s="56">
        <v>239231.89</v>
      </c>
      <c r="S114" s="56">
        <v>109146.88</v>
      </c>
      <c r="T114" s="56">
        <v>50926.21</v>
      </c>
      <c r="U114" s="55">
        <v>4.7318553808324353</v>
      </c>
      <c r="V114" s="55">
        <v>0.14285724778653106</v>
      </c>
      <c r="W114" s="55">
        <v>6.5177024829405961E-2</v>
      </c>
      <c r="X114" s="55">
        <v>3.0410568313920642E-2</v>
      </c>
      <c r="Y114" s="55">
        <v>0</v>
      </c>
      <c r="Z114" s="55">
        <v>0</v>
      </c>
      <c r="AA114" s="55">
        <v>1.2672310601875751</v>
      </c>
      <c r="AB114" s="55">
        <f t="shared" si="10"/>
        <v>4.97</v>
      </c>
      <c r="AC114" s="56">
        <f t="shared" si="11"/>
        <v>8322871.3400000008</v>
      </c>
      <c r="AD114" s="57">
        <v>-0.05</v>
      </c>
      <c r="AE114" s="57">
        <v>0.22942719219824001</v>
      </c>
      <c r="AF114" s="57">
        <v>0</v>
      </c>
      <c r="AG114" s="55">
        <v>0</v>
      </c>
      <c r="AH114" s="55">
        <v>0.35999999999999943</v>
      </c>
      <c r="AI114" s="56">
        <f t="shared" si="12"/>
        <v>0</v>
      </c>
      <c r="AJ114" s="56">
        <f t="shared" si="12"/>
        <v>602863.91999999923</v>
      </c>
      <c r="AK114" s="55">
        <f t="shared" si="13"/>
        <v>4.6100000000000003</v>
      </c>
      <c r="AL114" s="56">
        <f t="shared" si="14"/>
        <v>7720007.4200000018</v>
      </c>
      <c r="AM114" s="58"/>
      <c r="AN114" s="58"/>
      <c r="AO114" s="46"/>
      <c r="AP114" s="46"/>
      <c r="AQ114" s="46"/>
    </row>
    <row r="115" spans="1:43" s="26" customFormat="1" ht="15.75" x14ac:dyDescent="0.25">
      <c r="A115" s="47" t="s">
        <v>113</v>
      </c>
      <c r="B115" s="48">
        <v>800</v>
      </c>
      <c r="C115" s="47" t="s">
        <v>114</v>
      </c>
      <c r="D115" s="49">
        <v>5399000</v>
      </c>
      <c r="E115" s="50">
        <v>3.62</v>
      </c>
      <c r="F115" s="51">
        <v>1.0527890414904892</v>
      </c>
      <c r="G115" s="51">
        <v>1.7412416237470234</v>
      </c>
      <c r="H115" s="52">
        <v>1.1163553955670937</v>
      </c>
      <c r="I115" s="53">
        <v>2617.6648616666666</v>
      </c>
      <c r="J115" s="53">
        <v>240.82516727333334</v>
      </c>
      <c r="K115" s="53">
        <v>162.29522142333335</v>
      </c>
      <c r="L115" s="54">
        <v>120</v>
      </c>
      <c r="M115" s="55">
        <v>3.93561982607301</v>
      </c>
      <c r="N115" s="55">
        <v>2.3763694003175035</v>
      </c>
      <c r="O115" s="55">
        <v>0.31888000456267857</v>
      </c>
      <c r="P115" s="55">
        <v>0.82566835596726063</v>
      </c>
      <c r="Q115" s="56">
        <v>5872216.2247000001</v>
      </c>
      <c r="R115" s="56">
        <v>326205.05</v>
      </c>
      <c r="S115" s="56">
        <v>29499.040000000001</v>
      </c>
      <c r="T115" s="56">
        <v>56475.72</v>
      </c>
      <c r="U115" s="55">
        <v>3.9356198260730095</v>
      </c>
      <c r="V115" s="55">
        <v>0.21862598482921033</v>
      </c>
      <c r="W115" s="55">
        <v>1.9770560282886072E-2</v>
      </c>
      <c r="X115" s="55">
        <v>3.7850606533712999E-2</v>
      </c>
      <c r="Y115" s="55">
        <v>8.9999999999999858E-2</v>
      </c>
      <c r="Z115" s="55">
        <v>0</v>
      </c>
      <c r="AA115" s="55">
        <v>0.43899411443208186</v>
      </c>
      <c r="AB115" s="55">
        <f t="shared" si="10"/>
        <v>4.3</v>
      </c>
      <c r="AC115" s="56">
        <f t="shared" si="11"/>
        <v>6415896.5759450002</v>
      </c>
      <c r="AD115" s="57">
        <v>-0.05</v>
      </c>
      <c r="AE115" s="57">
        <v>0.22942719219824001</v>
      </c>
      <c r="AF115" s="57">
        <v>2.1377672209026095E-2</v>
      </c>
      <c r="AG115" s="55">
        <v>0.09</v>
      </c>
      <c r="AH115" s="55">
        <v>0</v>
      </c>
      <c r="AI115" s="56">
        <f t="shared" si="12"/>
        <v>134286.20740349998</v>
      </c>
      <c r="AJ115" s="56">
        <f t="shared" si="12"/>
        <v>0</v>
      </c>
      <c r="AK115" s="55">
        <f t="shared" si="13"/>
        <v>4.3</v>
      </c>
      <c r="AL115" s="56">
        <f t="shared" si="14"/>
        <v>6415896.5759450002</v>
      </c>
      <c r="AM115" s="58"/>
      <c r="AN115" s="58"/>
      <c r="AO115" s="46"/>
    </row>
    <row r="116" spans="1:43" s="26" customFormat="1" ht="15.75" x14ac:dyDescent="0.25">
      <c r="A116" s="47" t="s">
        <v>113</v>
      </c>
      <c r="B116" s="48">
        <v>837</v>
      </c>
      <c r="C116" s="47" t="s">
        <v>115</v>
      </c>
      <c r="D116" s="49">
        <v>6187000</v>
      </c>
      <c r="E116" s="50">
        <v>3.75</v>
      </c>
      <c r="F116" s="51">
        <v>1</v>
      </c>
      <c r="G116" s="51">
        <v>1.5336746766552383</v>
      </c>
      <c r="H116" s="52">
        <v>1.0533674676655238</v>
      </c>
      <c r="I116" s="53">
        <v>2895.5718433333336</v>
      </c>
      <c r="J116" s="53">
        <v>376.42433963333337</v>
      </c>
      <c r="K116" s="53">
        <v>541.47193470333332</v>
      </c>
      <c r="L116" s="54">
        <v>120</v>
      </c>
      <c r="M116" s="55">
        <v>3.7135610275604201</v>
      </c>
      <c r="N116" s="55">
        <v>2.2422879195909653</v>
      </c>
      <c r="O116" s="55">
        <v>0.30088789307524039</v>
      </c>
      <c r="P116" s="55">
        <v>0.77908181275459976</v>
      </c>
      <c r="Q116" s="56">
        <v>6129143.1673999997</v>
      </c>
      <c r="R116" s="56">
        <v>481109.5</v>
      </c>
      <c r="S116" s="56">
        <v>92865.74</v>
      </c>
      <c r="T116" s="56">
        <v>53289.2</v>
      </c>
      <c r="U116" s="55">
        <v>3.7135610275604205</v>
      </c>
      <c r="V116" s="55">
        <v>0.2914974295468255</v>
      </c>
      <c r="W116" s="55">
        <v>5.6266036005069943E-2</v>
      </c>
      <c r="X116" s="55">
        <v>3.2287169025282433E-2</v>
      </c>
      <c r="Y116" s="55">
        <v>0.20999999999999996</v>
      </c>
      <c r="Z116" s="55">
        <v>0</v>
      </c>
      <c r="AA116" s="55">
        <v>0.20739741326785491</v>
      </c>
      <c r="AB116" s="55">
        <f t="shared" si="10"/>
        <v>4.3</v>
      </c>
      <c r="AC116" s="56">
        <f t="shared" si="11"/>
        <v>7097046.5880100001</v>
      </c>
      <c r="AD116" s="57">
        <v>-0.05</v>
      </c>
      <c r="AE116" s="57">
        <v>0.22942719219824001</v>
      </c>
      <c r="AF116" s="57">
        <v>5.1344743276283612E-2</v>
      </c>
      <c r="AG116" s="55">
        <v>0.21</v>
      </c>
      <c r="AH116" s="55">
        <v>0</v>
      </c>
      <c r="AI116" s="56">
        <f t="shared" si="12"/>
        <v>346599.949647</v>
      </c>
      <c r="AJ116" s="56">
        <f t="shared" si="12"/>
        <v>0</v>
      </c>
      <c r="AK116" s="55">
        <f t="shared" si="13"/>
        <v>4.3</v>
      </c>
      <c r="AL116" s="56">
        <f t="shared" si="14"/>
        <v>7097046.5880100001</v>
      </c>
      <c r="AM116" s="58"/>
      <c r="AN116" s="58"/>
      <c r="AO116" s="46"/>
    </row>
    <row r="117" spans="1:43" s="26" customFormat="1" ht="15.75" x14ac:dyDescent="0.25">
      <c r="A117" s="47" t="s">
        <v>113</v>
      </c>
      <c r="B117" s="48">
        <v>801</v>
      </c>
      <c r="C117" s="47" t="s">
        <v>116</v>
      </c>
      <c r="D117" s="49">
        <v>26177000</v>
      </c>
      <c r="E117" s="50">
        <v>6.32</v>
      </c>
      <c r="F117" s="51">
        <v>1.0527890414904892</v>
      </c>
      <c r="G117" s="51">
        <v>2.1096145035669873</v>
      </c>
      <c r="H117" s="52">
        <v>1.15319268354909</v>
      </c>
      <c r="I117" s="53">
        <v>7268.0333333333365</v>
      </c>
      <c r="J117" s="53">
        <v>1453.6066666666673</v>
      </c>
      <c r="K117" s="53">
        <v>1555.3591333333338</v>
      </c>
      <c r="L117" s="54">
        <v>400</v>
      </c>
      <c r="M117" s="55">
        <v>4.0654866780597461</v>
      </c>
      <c r="N117" s="55">
        <v>2.4547843963830092</v>
      </c>
      <c r="O117" s="55">
        <v>0.32940234772187338</v>
      </c>
      <c r="P117" s="55">
        <v>0.85291360701111552</v>
      </c>
      <c r="Q117" s="56">
        <v>16842412.834600002</v>
      </c>
      <c r="R117" s="56">
        <v>2033925.85</v>
      </c>
      <c r="S117" s="56">
        <v>292033.2</v>
      </c>
      <c r="T117" s="56">
        <v>194464.3</v>
      </c>
      <c r="U117" s="55">
        <v>4.0654866780597461</v>
      </c>
      <c r="V117" s="55">
        <v>0.49095687927660175</v>
      </c>
      <c r="W117" s="55">
        <v>7.0492102412480898E-2</v>
      </c>
      <c r="X117" s="55">
        <v>4.6940544595435646E-2</v>
      </c>
      <c r="Y117" s="55">
        <v>0</v>
      </c>
      <c r="Z117" s="55">
        <v>1.0200000000000005</v>
      </c>
      <c r="AA117" s="55">
        <v>0.62088812089593348</v>
      </c>
      <c r="AB117" s="55">
        <f t="shared" si="10"/>
        <v>5.69</v>
      </c>
      <c r="AC117" s="56">
        <f t="shared" si="11"/>
        <v>23572412.510000009</v>
      </c>
      <c r="AD117" s="57">
        <v>-0.05</v>
      </c>
      <c r="AE117" s="57">
        <v>0.22942719219824001</v>
      </c>
      <c r="AF117" s="57">
        <v>0</v>
      </c>
      <c r="AG117" s="55">
        <v>1.33</v>
      </c>
      <c r="AH117" s="55">
        <v>0</v>
      </c>
      <c r="AI117" s="56">
        <f t="shared" si="12"/>
        <v>5509896.0700000031</v>
      </c>
      <c r="AJ117" s="56">
        <f t="shared" si="12"/>
        <v>0</v>
      </c>
      <c r="AK117" s="55">
        <f t="shared" si="13"/>
        <v>6</v>
      </c>
      <c r="AL117" s="56">
        <f t="shared" si="14"/>
        <v>24856674.000000007</v>
      </c>
      <c r="AM117" s="58"/>
      <c r="AN117" s="58"/>
      <c r="AO117" s="46"/>
    </row>
    <row r="118" spans="1:43" s="26" customFormat="1" ht="15.75" x14ac:dyDescent="0.25">
      <c r="A118" s="47" t="s">
        <v>113</v>
      </c>
      <c r="B118" s="48">
        <v>908</v>
      </c>
      <c r="C118" s="47" t="s">
        <v>117</v>
      </c>
      <c r="D118" s="49">
        <v>16677000</v>
      </c>
      <c r="E118" s="50">
        <v>3.91</v>
      </c>
      <c r="F118" s="51">
        <v>1</v>
      </c>
      <c r="G118" s="51">
        <v>1.1901811755885976</v>
      </c>
      <c r="H118" s="52">
        <v>1.0190181175588597</v>
      </c>
      <c r="I118" s="53">
        <v>7478.6</v>
      </c>
      <c r="J118" s="53">
        <v>897.43200000000002</v>
      </c>
      <c r="K118" s="53">
        <v>186.965</v>
      </c>
      <c r="L118" s="54">
        <v>440</v>
      </c>
      <c r="M118" s="55">
        <v>3.5924651974786053</v>
      </c>
      <c r="N118" s="55">
        <v>2.1691689604867244</v>
      </c>
      <c r="O118" s="55">
        <v>0.29107621396101535</v>
      </c>
      <c r="P118" s="55">
        <v>0.7536766670960291</v>
      </c>
      <c r="Q118" s="56">
        <v>15313967.8287</v>
      </c>
      <c r="R118" s="56">
        <v>1109608.53</v>
      </c>
      <c r="S118" s="56">
        <v>31020.01</v>
      </c>
      <c r="T118" s="56">
        <v>189022.11</v>
      </c>
      <c r="U118" s="55">
        <v>3.5924651974786057</v>
      </c>
      <c r="V118" s="55">
        <v>0.26030027525840693</v>
      </c>
      <c r="W118" s="55">
        <v>7.2769053490253843E-3</v>
      </c>
      <c r="X118" s="55">
        <v>4.4342220940049318E-2</v>
      </c>
      <c r="Y118" s="55">
        <v>0.39999999999999991</v>
      </c>
      <c r="Z118" s="55">
        <v>0</v>
      </c>
      <c r="AA118" s="55">
        <v>7.2868228758445661E-2</v>
      </c>
      <c r="AB118" s="55">
        <f t="shared" si="10"/>
        <v>4.3</v>
      </c>
      <c r="AC118" s="56">
        <f t="shared" si="11"/>
        <v>18330048.600000001</v>
      </c>
      <c r="AD118" s="57">
        <v>-0.05</v>
      </c>
      <c r="AE118" s="57">
        <v>0.22942719219824001</v>
      </c>
      <c r="AF118" s="57">
        <v>0.10256410256410255</v>
      </c>
      <c r="AG118" s="55">
        <v>0.4</v>
      </c>
      <c r="AH118" s="55">
        <v>0</v>
      </c>
      <c r="AI118" s="56">
        <f t="shared" si="12"/>
        <v>1705120.8000000003</v>
      </c>
      <c r="AJ118" s="56">
        <f t="shared" si="12"/>
        <v>0</v>
      </c>
      <c r="AK118" s="55">
        <f t="shared" si="13"/>
        <v>4.3000000000000007</v>
      </c>
      <c r="AL118" s="56">
        <f t="shared" si="14"/>
        <v>18330048.600000005</v>
      </c>
      <c r="AM118" s="58"/>
      <c r="AN118" s="58"/>
      <c r="AO118" s="46"/>
    </row>
    <row r="119" spans="1:43" s="26" customFormat="1" ht="15.75" x14ac:dyDescent="0.25">
      <c r="A119" s="47" t="s">
        <v>113</v>
      </c>
      <c r="B119" s="48">
        <v>878</v>
      </c>
      <c r="C119" s="47" t="s">
        <v>118</v>
      </c>
      <c r="D119" s="49">
        <v>23431000</v>
      </c>
      <c r="E119" s="50">
        <v>3.98</v>
      </c>
      <c r="F119" s="51">
        <v>1</v>
      </c>
      <c r="G119" s="51">
        <v>1.4508179378707553</v>
      </c>
      <c r="H119" s="52">
        <v>1.0450817937870756</v>
      </c>
      <c r="I119" s="53">
        <v>10338.613908333335</v>
      </c>
      <c r="J119" s="53">
        <v>1385.374263716667</v>
      </c>
      <c r="K119" s="53">
        <v>392.8673285166667</v>
      </c>
      <c r="L119" s="54">
        <v>510</v>
      </c>
      <c r="M119" s="55">
        <v>3.6843505606088711</v>
      </c>
      <c r="N119" s="55">
        <v>2.2246503268100821</v>
      </c>
      <c r="O119" s="55">
        <v>0.29852114164943455</v>
      </c>
      <c r="P119" s="55">
        <v>0.77295363999127997</v>
      </c>
      <c r="Q119" s="56">
        <v>21711914.431000002</v>
      </c>
      <c r="R119" s="56">
        <v>1756724.79</v>
      </c>
      <c r="S119" s="56">
        <v>66849.149999999994</v>
      </c>
      <c r="T119" s="56">
        <v>224697.62</v>
      </c>
      <c r="U119" s="55">
        <v>3.684350560608872</v>
      </c>
      <c r="V119" s="55">
        <v>0.29810314379255104</v>
      </c>
      <c r="W119" s="55">
        <v>1.1343803382678513E-2</v>
      </c>
      <c r="X119" s="55">
        <v>3.8129517156821842E-2</v>
      </c>
      <c r="Y119" s="55">
        <v>0.26999999999999957</v>
      </c>
      <c r="Z119" s="55">
        <v>0</v>
      </c>
      <c r="AA119" s="55">
        <v>0.17392562360526378</v>
      </c>
      <c r="AB119" s="55">
        <f t="shared" si="10"/>
        <v>4.3</v>
      </c>
      <c r="AC119" s="56">
        <f t="shared" si="11"/>
        <v>25339942.689325001</v>
      </c>
      <c r="AD119" s="57">
        <v>-0.05</v>
      </c>
      <c r="AE119" s="57">
        <v>0.22942719219824001</v>
      </c>
      <c r="AF119" s="57">
        <v>6.6997518610421733E-2</v>
      </c>
      <c r="AG119" s="55">
        <v>0.27</v>
      </c>
      <c r="AH119" s="55">
        <v>0</v>
      </c>
      <c r="AI119" s="56">
        <f t="shared" si="12"/>
        <v>1591112.6804925005</v>
      </c>
      <c r="AJ119" s="56">
        <f t="shared" si="12"/>
        <v>0</v>
      </c>
      <c r="AK119" s="55">
        <f t="shared" si="13"/>
        <v>4.3000000000000007</v>
      </c>
      <c r="AL119" s="56">
        <f t="shared" si="14"/>
        <v>25339942.689325005</v>
      </c>
      <c r="AM119" s="58"/>
      <c r="AN119" s="58"/>
      <c r="AO119" s="46"/>
    </row>
    <row r="120" spans="1:43" s="26" customFormat="1" ht="15.75" x14ac:dyDescent="0.25">
      <c r="A120" s="47" t="s">
        <v>113</v>
      </c>
      <c r="B120" s="48">
        <v>835</v>
      </c>
      <c r="C120" s="47" t="s">
        <v>119</v>
      </c>
      <c r="D120" s="49">
        <v>11117000</v>
      </c>
      <c r="E120" s="50">
        <v>3.83</v>
      </c>
      <c r="F120" s="51">
        <v>1</v>
      </c>
      <c r="G120" s="51">
        <v>1.2476126652950768</v>
      </c>
      <c r="H120" s="52">
        <v>1.0247612665295076</v>
      </c>
      <c r="I120" s="53">
        <v>5092.1333333333332</v>
      </c>
      <c r="J120" s="53">
        <v>656.88519999999994</v>
      </c>
      <c r="K120" s="53">
        <v>162.94826666666665</v>
      </c>
      <c r="L120" s="54">
        <v>260</v>
      </c>
      <c r="M120" s="55">
        <v>3.6127122003978598</v>
      </c>
      <c r="N120" s="55">
        <v>2.1813943176888362</v>
      </c>
      <c r="O120" s="55">
        <v>0.29271670889411328</v>
      </c>
      <c r="P120" s="55">
        <v>0.75792436132270602</v>
      </c>
      <c r="Q120" s="56">
        <v>10485954.965</v>
      </c>
      <c r="R120" s="56">
        <v>816767.62</v>
      </c>
      <c r="S120" s="56">
        <v>27187.68</v>
      </c>
      <c r="T120" s="56">
        <v>112324.39</v>
      </c>
      <c r="U120" s="55">
        <v>3.6127122003978593</v>
      </c>
      <c r="V120" s="55">
        <v>0.28139986698185981</v>
      </c>
      <c r="W120" s="55">
        <v>9.366934684611623E-3</v>
      </c>
      <c r="X120" s="55">
        <v>3.8698973700067474E-2</v>
      </c>
      <c r="Y120" s="55">
        <v>0.35999999999999988</v>
      </c>
      <c r="Z120" s="55">
        <v>0</v>
      </c>
      <c r="AA120" s="55">
        <v>9.5254692729788246E-2</v>
      </c>
      <c r="AB120" s="55">
        <f t="shared" si="10"/>
        <v>4.3</v>
      </c>
      <c r="AC120" s="56">
        <f t="shared" si="11"/>
        <v>12480818.799999999</v>
      </c>
      <c r="AD120" s="57">
        <v>-0.05</v>
      </c>
      <c r="AE120" s="57">
        <v>0.22942719219824001</v>
      </c>
      <c r="AF120" s="57">
        <v>9.1370558375634486E-2</v>
      </c>
      <c r="AG120" s="55">
        <v>0.36</v>
      </c>
      <c r="AH120" s="55">
        <v>0</v>
      </c>
      <c r="AI120" s="56">
        <f t="shared" si="12"/>
        <v>1044905.7599999999</v>
      </c>
      <c r="AJ120" s="56">
        <f t="shared" si="12"/>
        <v>0</v>
      </c>
      <c r="AK120" s="55">
        <f t="shared" si="13"/>
        <v>4.3000000000000007</v>
      </c>
      <c r="AL120" s="56">
        <f t="shared" si="14"/>
        <v>12480818.800000001</v>
      </c>
      <c r="AM120" s="58"/>
      <c r="AN120" s="58"/>
      <c r="AO120" s="46"/>
    </row>
    <row r="121" spans="1:43" s="26" customFormat="1" ht="15.75" x14ac:dyDescent="0.25">
      <c r="A121" s="47" t="s">
        <v>113</v>
      </c>
      <c r="B121" s="48">
        <v>916</v>
      </c>
      <c r="C121" s="47" t="s">
        <v>120</v>
      </c>
      <c r="D121" s="49">
        <v>21616000</v>
      </c>
      <c r="E121" s="50">
        <v>4.18</v>
      </c>
      <c r="F121" s="51">
        <v>1.0227477508899505</v>
      </c>
      <c r="G121" s="51">
        <v>1.3549810004504454</v>
      </c>
      <c r="H121" s="52">
        <v>1.0536963007570048</v>
      </c>
      <c r="I121" s="53">
        <v>9070.4</v>
      </c>
      <c r="J121" s="53">
        <v>1015.8847999999999</v>
      </c>
      <c r="K121" s="53">
        <v>680.28</v>
      </c>
      <c r="L121" s="54">
        <v>390</v>
      </c>
      <c r="M121" s="55">
        <v>3.7147203017838804</v>
      </c>
      <c r="N121" s="55">
        <v>2.2429879017825778</v>
      </c>
      <c r="O121" s="55">
        <v>0.30098182221118419</v>
      </c>
      <c r="P121" s="55">
        <v>0.77932502121590952</v>
      </c>
      <c r="Q121" s="56">
        <v>19205579.444400001</v>
      </c>
      <c r="R121" s="56">
        <v>1298811.8700000001</v>
      </c>
      <c r="S121" s="56">
        <v>116708.59</v>
      </c>
      <c r="T121" s="56">
        <v>173243.95</v>
      </c>
      <c r="U121" s="55">
        <v>3.7147203017838808</v>
      </c>
      <c r="V121" s="55">
        <v>0.25121464499964868</v>
      </c>
      <c r="W121" s="55">
        <v>2.2573636665838816E-2</v>
      </c>
      <c r="X121" s="55">
        <v>3.3508638899519834E-2</v>
      </c>
      <c r="Y121" s="55">
        <v>0.28000000000000025</v>
      </c>
      <c r="Z121" s="55">
        <v>0</v>
      </c>
      <c r="AA121" s="55">
        <v>0.20496175820864374</v>
      </c>
      <c r="AB121" s="55">
        <f t="shared" si="10"/>
        <v>4.3</v>
      </c>
      <c r="AC121" s="56">
        <f t="shared" si="11"/>
        <v>22231550.399999999</v>
      </c>
      <c r="AD121" s="57">
        <v>-0.05</v>
      </c>
      <c r="AE121" s="57">
        <v>0.22942719219824001</v>
      </c>
      <c r="AF121" s="57">
        <v>6.965174129353241E-2</v>
      </c>
      <c r="AG121" s="55">
        <v>0.28000000000000003</v>
      </c>
      <c r="AH121" s="55">
        <v>0</v>
      </c>
      <c r="AI121" s="56">
        <f t="shared" si="12"/>
        <v>1447635.84</v>
      </c>
      <c r="AJ121" s="56">
        <f t="shared" si="12"/>
        <v>0</v>
      </c>
      <c r="AK121" s="55">
        <f t="shared" si="13"/>
        <v>4.3</v>
      </c>
      <c r="AL121" s="56">
        <f t="shared" si="14"/>
        <v>22231550.399999999</v>
      </c>
      <c r="AM121" s="58"/>
      <c r="AN121" s="58"/>
      <c r="AO121" s="46"/>
    </row>
    <row r="122" spans="1:43" s="26" customFormat="1" ht="15.75" x14ac:dyDescent="0.25">
      <c r="A122" s="47" t="s">
        <v>113</v>
      </c>
      <c r="B122" s="48">
        <v>802</v>
      </c>
      <c r="C122" s="47" t="s">
        <v>121</v>
      </c>
      <c r="D122" s="49">
        <v>6743148.6399999997</v>
      </c>
      <c r="E122" s="50">
        <v>3.89</v>
      </c>
      <c r="F122" s="51">
        <v>1.0527890414904892</v>
      </c>
      <c r="G122" s="51">
        <v>1.4509931932718112</v>
      </c>
      <c r="H122" s="52">
        <v>1.0873305525195724</v>
      </c>
      <c r="I122" s="53">
        <v>3043.7595266666672</v>
      </c>
      <c r="J122" s="53">
        <v>289.15715503333337</v>
      </c>
      <c r="K122" s="53">
        <v>161.31925491333334</v>
      </c>
      <c r="L122" s="54">
        <v>160</v>
      </c>
      <c r="M122" s="55">
        <v>3.833295111022518</v>
      </c>
      <c r="N122" s="55">
        <v>2.3145846415023144</v>
      </c>
      <c r="O122" s="55">
        <v>0.31058923791240139</v>
      </c>
      <c r="P122" s="55">
        <v>0.80420127251299844</v>
      </c>
      <c r="Q122" s="56">
        <v>6650548.2522</v>
      </c>
      <c r="R122" s="56">
        <v>381488.86</v>
      </c>
      <c r="S122" s="56">
        <v>28559.29</v>
      </c>
      <c r="T122" s="56">
        <v>73343.16</v>
      </c>
      <c r="U122" s="55">
        <v>3.833295111022518</v>
      </c>
      <c r="V122" s="55">
        <v>0.21988554094271986</v>
      </c>
      <c r="W122" s="55">
        <v>1.6461229609357274E-2</v>
      </c>
      <c r="X122" s="55">
        <v>4.2274102955496426E-2</v>
      </c>
      <c r="Y122" s="55">
        <v>0.1899999999999995</v>
      </c>
      <c r="Z122" s="55">
        <v>0</v>
      </c>
      <c r="AA122" s="55">
        <v>0.33025457990762269</v>
      </c>
      <c r="AB122" s="55">
        <f t="shared" si="10"/>
        <v>4.3</v>
      </c>
      <c r="AC122" s="56">
        <f t="shared" si="11"/>
        <v>7460254.5998600014</v>
      </c>
      <c r="AD122" s="57">
        <v>-0.05</v>
      </c>
      <c r="AE122" s="57">
        <v>0.22942719219824001</v>
      </c>
      <c r="AF122" s="57">
        <v>4.6228710462286979E-2</v>
      </c>
      <c r="AG122" s="55">
        <v>0.19</v>
      </c>
      <c r="AH122" s="55">
        <v>0</v>
      </c>
      <c r="AI122" s="56">
        <f t="shared" si="12"/>
        <v>329639.15673799999</v>
      </c>
      <c r="AJ122" s="56">
        <f t="shared" si="12"/>
        <v>0</v>
      </c>
      <c r="AK122" s="55">
        <f t="shared" si="13"/>
        <v>4.3000000000000007</v>
      </c>
      <c r="AL122" s="56">
        <f t="shared" si="14"/>
        <v>7460254.5998600023</v>
      </c>
      <c r="AM122" s="58"/>
      <c r="AN122" s="58"/>
      <c r="AO122" s="46"/>
    </row>
    <row r="123" spans="1:43" s="26" customFormat="1" ht="15.75" x14ac:dyDescent="0.25">
      <c r="A123" s="47" t="s">
        <v>113</v>
      </c>
      <c r="B123" s="48">
        <v>879</v>
      </c>
      <c r="C123" s="47" t="s">
        <v>122</v>
      </c>
      <c r="D123" s="49">
        <v>10352000</v>
      </c>
      <c r="E123" s="50">
        <v>4.41</v>
      </c>
      <c r="F123" s="51">
        <v>1</v>
      </c>
      <c r="G123" s="51">
        <v>2.3968529216227297</v>
      </c>
      <c r="H123" s="52">
        <v>1.1396852921622729</v>
      </c>
      <c r="I123" s="53">
        <v>4114.0333333333328</v>
      </c>
      <c r="J123" s="53">
        <v>777.55229999999972</v>
      </c>
      <c r="K123" s="53">
        <v>300.32443333333327</v>
      </c>
      <c r="L123" s="54">
        <v>320</v>
      </c>
      <c r="M123" s="55">
        <v>4.0178674722480689</v>
      </c>
      <c r="N123" s="55">
        <v>2.4260314099261837</v>
      </c>
      <c r="O123" s="55">
        <v>0.32554404503066808</v>
      </c>
      <c r="P123" s="55">
        <v>0.84292339629144208</v>
      </c>
      <c r="Q123" s="56">
        <v>9421895.2046000008</v>
      </c>
      <c r="R123" s="56">
        <v>1075228.79</v>
      </c>
      <c r="S123" s="56">
        <v>55728.23</v>
      </c>
      <c r="T123" s="56">
        <v>153749.23000000001</v>
      </c>
      <c r="U123" s="55">
        <v>4.0178674722480689</v>
      </c>
      <c r="V123" s="55">
        <v>0.45851993647604861</v>
      </c>
      <c r="W123" s="55">
        <v>2.376471528723877E-2</v>
      </c>
      <c r="X123" s="55">
        <v>6.5564730510997676E-2</v>
      </c>
      <c r="Y123" s="55">
        <v>0</v>
      </c>
      <c r="Z123" s="55">
        <v>0</v>
      </c>
      <c r="AA123" s="55">
        <v>0.55959614214566999</v>
      </c>
      <c r="AB123" s="55">
        <f t="shared" si="10"/>
        <v>4.57</v>
      </c>
      <c r="AC123" s="56">
        <f t="shared" si="11"/>
        <v>10716645.43</v>
      </c>
      <c r="AD123" s="57">
        <v>-0.05</v>
      </c>
      <c r="AE123" s="57">
        <v>0.22942719219824001</v>
      </c>
      <c r="AF123" s="57">
        <v>0</v>
      </c>
      <c r="AG123" s="55">
        <v>0</v>
      </c>
      <c r="AH123" s="55">
        <v>0</v>
      </c>
      <c r="AI123" s="56">
        <f t="shared" si="12"/>
        <v>0</v>
      </c>
      <c r="AJ123" s="56">
        <f t="shared" si="12"/>
        <v>0</v>
      </c>
      <c r="AK123" s="55">
        <f t="shared" si="13"/>
        <v>4.57</v>
      </c>
      <c r="AL123" s="56">
        <f t="shared" si="14"/>
        <v>10716645.43</v>
      </c>
      <c r="AM123" s="58"/>
      <c r="AN123" s="58"/>
      <c r="AO123" s="46"/>
    </row>
    <row r="124" spans="1:43" s="26" customFormat="1" ht="15.75" x14ac:dyDescent="0.25">
      <c r="A124" s="47" t="s">
        <v>113</v>
      </c>
      <c r="B124" s="48">
        <v>836</v>
      </c>
      <c r="C124" s="47" t="s">
        <v>123</v>
      </c>
      <c r="D124" s="49">
        <v>4579000</v>
      </c>
      <c r="E124" s="50">
        <v>4</v>
      </c>
      <c r="F124" s="51">
        <v>1</v>
      </c>
      <c r="G124" s="51">
        <v>1.946557114591672</v>
      </c>
      <c r="H124" s="52">
        <v>1.0946557114591673</v>
      </c>
      <c r="I124" s="53">
        <v>2007.1061200000001</v>
      </c>
      <c r="J124" s="53">
        <v>234.83141604000002</v>
      </c>
      <c r="K124" s="53">
        <v>186.66086916000003</v>
      </c>
      <c r="L124" s="54">
        <v>120</v>
      </c>
      <c r="M124" s="55">
        <v>3.8591193609578718</v>
      </c>
      <c r="N124" s="55">
        <v>2.3301776001834273</v>
      </c>
      <c r="O124" s="55">
        <v>0.3126816241949022</v>
      </c>
      <c r="P124" s="55">
        <v>0.80961903818410152</v>
      </c>
      <c r="Q124" s="56">
        <v>4415027.3897000002</v>
      </c>
      <c r="R124" s="56">
        <v>311903.38</v>
      </c>
      <c r="S124" s="56">
        <v>33268.29</v>
      </c>
      <c r="T124" s="56">
        <v>55377.94</v>
      </c>
      <c r="U124" s="55">
        <v>3.8591193609578713</v>
      </c>
      <c r="V124" s="55">
        <v>0.27263077922146095</v>
      </c>
      <c r="W124" s="55">
        <v>2.9079391050125906E-2</v>
      </c>
      <c r="X124" s="55">
        <v>4.8405155867937949E-2</v>
      </c>
      <c r="Y124" s="55">
        <v>8.9999999999999858E-2</v>
      </c>
      <c r="Z124" s="55">
        <v>0</v>
      </c>
      <c r="AA124" s="55">
        <v>0.36397572299212511</v>
      </c>
      <c r="AB124" s="55">
        <f t="shared" si="10"/>
        <v>4.3</v>
      </c>
      <c r="AC124" s="56">
        <f t="shared" si="11"/>
        <v>4919417.1001199996</v>
      </c>
      <c r="AD124" s="57">
        <v>-0.05</v>
      </c>
      <c r="AE124" s="57">
        <v>0.22942719219824001</v>
      </c>
      <c r="AF124" s="57">
        <v>2.1377672209026095E-2</v>
      </c>
      <c r="AG124" s="55">
        <v>0.09</v>
      </c>
      <c r="AH124" s="55">
        <v>0</v>
      </c>
      <c r="AI124" s="56">
        <f t="shared" si="12"/>
        <v>102964.54395599999</v>
      </c>
      <c r="AJ124" s="56">
        <f t="shared" si="12"/>
        <v>0</v>
      </c>
      <c r="AK124" s="55">
        <f t="shared" si="13"/>
        <v>4.3</v>
      </c>
      <c r="AL124" s="56">
        <f t="shared" si="14"/>
        <v>4919417.1001199996</v>
      </c>
      <c r="AM124" s="58"/>
      <c r="AN124" s="58"/>
      <c r="AO124" s="46"/>
    </row>
    <row r="125" spans="1:43" s="26" customFormat="1" ht="15.75" x14ac:dyDescent="0.25">
      <c r="A125" s="47" t="s">
        <v>113</v>
      </c>
      <c r="B125" s="48">
        <v>933</v>
      </c>
      <c r="C125" s="47" t="s">
        <v>124</v>
      </c>
      <c r="D125" s="49">
        <v>17199300</v>
      </c>
      <c r="E125" s="50">
        <v>3.99</v>
      </c>
      <c r="F125" s="51">
        <v>1</v>
      </c>
      <c r="G125" s="51">
        <v>1.3880894313143943</v>
      </c>
      <c r="H125" s="52">
        <v>1.0388089431314393</v>
      </c>
      <c r="I125" s="53">
        <v>7556.8087966666662</v>
      </c>
      <c r="J125" s="53">
        <v>816.13535004000005</v>
      </c>
      <c r="K125" s="53">
        <v>498.74938057999998</v>
      </c>
      <c r="L125" s="54">
        <v>340</v>
      </c>
      <c r="M125" s="55">
        <v>3.6622361376353734</v>
      </c>
      <c r="N125" s="55">
        <v>2.2112974013796967</v>
      </c>
      <c r="O125" s="55">
        <v>0.29672934071074319</v>
      </c>
      <c r="P125" s="55">
        <v>0.7683141727493662</v>
      </c>
      <c r="Q125" s="56">
        <v>15774646.408399999</v>
      </c>
      <c r="R125" s="56">
        <v>1028689.25</v>
      </c>
      <c r="S125" s="56">
        <v>84356.34</v>
      </c>
      <c r="T125" s="56">
        <v>148899.29</v>
      </c>
      <c r="U125" s="55">
        <v>3.6622361376353734</v>
      </c>
      <c r="V125" s="55">
        <v>0.23882011934900724</v>
      </c>
      <c r="W125" s="55">
        <v>1.958413648690905E-2</v>
      </c>
      <c r="X125" s="55">
        <v>3.4568403907481754E-2</v>
      </c>
      <c r="Y125" s="55">
        <v>0.33999999999999986</v>
      </c>
      <c r="Z125" s="55">
        <v>0</v>
      </c>
      <c r="AA125" s="55">
        <v>0.14776294939060813</v>
      </c>
      <c r="AB125" s="55">
        <f t="shared" si="10"/>
        <v>4.3</v>
      </c>
      <c r="AC125" s="56">
        <f t="shared" si="11"/>
        <v>18521738.360629998</v>
      </c>
      <c r="AD125" s="57">
        <v>-0.05</v>
      </c>
      <c r="AE125" s="57">
        <v>0.22942719219824001</v>
      </c>
      <c r="AF125" s="57">
        <v>8.5858585858585829E-2</v>
      </c>
      <c r="AG125" s="55">
        <v>0.34</v>
      </c>
      <c r="AH125" s="55">
        <v>0</v>
      </c>
      <c r="AI125" s="56">
        <f t="shared" si="12"/>
        <v>1464509.5447940002</v>
      </c>
      <c r="AJ125" s="56">
        <f t="shared" si="12"/>
        <v>0</v>
      </c>
      <c r="AK125" s="55">
        <f t="shared" si="13"/>
        <v>4.3</v>
      </c>
      <c r="AL125" s="56">
        <f t="shared" si="14"/>
        <v>18521738.360629998</v>
      </c>
      <c r="AM125" s="58"/>
      <c r="AN125" s="58"/>
      <c r="AO125" s="46"/>
    </row>
    <row r="126" spans="1:43" s="26" customFormat="1" ht="15.75" x14ac:dyDescent="0.25">
      <c r="A126" s="47" t="s">
        <v>113</v>
      </c>
      <c r="B126" s="48">
        <v>803</v>
      </c>
      <c r="C126" s="47" t="s">
        <v>125</v>
      </c>
      <c r="D126" s="49">
        <v>9977000</v>
      </c>
      <c r="E126" s="50">
        <v>3.95</v>
      </c>
      <c r="F126" s="51">
        <v>1.0527890414904892</v>
      </c>
      <c r="G126" s="51">
        <v>2.1096145035669873</v>
      </c>
      <c r="H126" s="52">
        <v>1.15319268354909</v>
      </c>
      <c r="I126" s="53">
        <v>4431.8666666666668</v>
      </c>
      <c r="J126" s="53">
        <v>376.70866666666672</v>
      </c>
      <c r="K126" s="53">
        <v>327.95813333333336</v>
      </c>
      <c r="L126" s="54">
        <v>230</v>
      </c>
      <c r="M126" s="55">
        <v>4.0654866780597461</v>
      </c>
      <c r="N126" s="55">
        <v>2.4547843963830092</v>
      </c>
      <c r="O126" s="55">
        <v>0.32940234772187338</v>
      </c>
      <c r="P126" s="55">
        <v>0.85291360701111552</v>
      </c>
      <c r="Q126" s="56">
        <v>10270086.0886</v>
      </c>
      <c r="R126" s="56">
        <v>527100.98</v>
      </c>
      <c r="S126" s="56">
        <v>61577.2</v>
      </c>
      <c r="T126" s="56">
        <v>111816.97</v>
      </c>
      <c r="U126" s="55">
        <v>4.0654866780597469</v>
      </c>
      <c r="V126" s="55">
        <v>0.20865667369255581</v>
      </c>
      <c r="W126" s="55">
        <v>2.437577373141863E-2</v>
      </c>
      <c r="X126" s="55">
        <v>4.4263544995161538E-2</v>
      </c>
      <c r="Y126" s="55">
        <v>0</v>
      </c>
      <c r="Z126" s="55">
        <v>0</v>
      </c>
      <c r="AA126" s="55">
        <v>0.57690491871111815</v>
      </c>
      <c r="AB126" s="55">
        <f t="shared" si="10"/>
        <v>4.34</v>
      </c>
      <c r="AC126" s="56">
        <f t="shared" si="11"/>
        <v>10963551.760000002</v>
      </c>
      <c r="AD126" s="57">
        <v>-0.05</v>
      </c>
      <c r="AE126" s="57">
        <v>0.22942719219824001</v>
      </c>
      <c r="AF126" s="57">
        <v>0</v>
      </c>
      <c r="AG126" s="55">
        <v>0</v>
      </c>
      <c r="AH126" s="55">
        <v>0</v>
      </c>
      <c r="AI126" s="56">
        <f t="shared" si="12"/>
        <v>0</v>
      </c>
      <c r="AJ126" s="56">
        <f t="shared" si="12"/>
        <v>0</v>
      </c>
      <c r="AK126" s="55">
        <f t="shared" si="13"/>
        <v>4.34</v>
      </c>
      <c r="AL126" s="56">
        <f t="shared" si="14"/>
        <v>10963551.760000002</v>
      </c>
      <c r="AM126" s="58"/>
      <c r="AN126" s="58"/>
      <c r="AO126" s="46"/>
    </row>
    <row r="127" spans="1:43" s="26" customFormat="1" ht="15.75" x14ac:dyDescent="0.25">
      <c r="A127" s="47" t="s">
        <v>113</v>
      </c>
      <c r="B127" s="48">
        <v>866</v>
      </c>
      <c r="C127" s="47" t="s">
        <v>126</v>
      </c>
      <c r="D127" s="49">
        <v>8222899</v>
      </c>
      <c r="E127" s="50">
        <v>3.72</v>
      </c>
      <c r="F127" s="51">
        <v>1.0259021427190396</v>
      </c>
      <c r="G127" s="51">
        <v>2.5792843585500176</v>
      </c>
      <c r="H127" s="52">
        <v>1.1786501500302333</v>
      </c>
      <c r="I127" s="53">
        <v>3879.3666666666668</v>
      </c>
      <c r="J127" s="53">
        <v>434.48906666666659</v>
      </c>
      <c r="K127" s="53">
        <v>678.8891666666666</v>
      </c>
      <c r="L127" s="54">
        <v>200</v>
      </c>
      <c r="M127" s="55">
        <v>4.155234898207758</v>
      </c>
      <c r="N127" s="55">
        <v>2.5089753328855071</v>
      </c>
      <c r="O127" s="55">
        <v>0.33667411535061986</v>
      </c>
      <c r="P127" s="55">
        <v>0.87174222071248941</v>
      </c>
      <c r="Q127" s="56">
        <v>9188217.4611000009</v>
      </c>
      <c r="R127" s="56">
        <v>621369.74</v>
      </c>
      <c r="S127" s="56">
        <v>130281.71</v>
      </c>
      <c r="T127" s="56">
        <v>99378.61</v>
      </c>
      <c r="U127" s="55">
        <v>4.155234898207758</v>
      </c>
      <c r="V127" s="55">
        <v>0.28100523728317678</v>
      </c>
      <c r="W127" s="55">
        <v>5.891797018635847E-2</v>
      </c>
      <c r="X127" s="55">
        <v>4.4942501991518689E-2</v>
      </c>
      <c r="Y127" s="55">
        <v>0</v>
      </c>
      <c r="Z127" s="55">
        <v>0</v>
      </c>
      <c r="AA127" s="55">
        <v>0.68815131843115795</v>
      </c>
      <c r="AB127" s="55">
        <f t="shared" si="10"/>
        <v>4.54</v>
      </c>
      <c r="AC127" s="56">
        <f t="shared" si="11"/>
        <v>10039025.060000001</v>
      </c>
      <c r="AD127" s="57">
        <v>-0.05</v>
      </c>
      <c r="AE127" s="57">
        <v>0.22942719219824001</v>
      </c>
      <c r="AF127" s="57">
        <v>0</v>
      </c>
      <c r="AG127" s="55">
        <v>0</v>
      </c>
      <c r="AH127" s="55">
        <v>0</v>
      </c>
      <c r="AI127" s="56">
        <f t="shared" si="12"/>
        <v>0</v>
      </c>
      <c r="AJ127" s="56">
        <f t="shared" si="12"/>
        <v>0</v>
      </c>
      <c r="AK127" s="55">
        <f t="shared" si="13"/>
        <v>4.54</v>
      </c>
      <c r="AL127" s="56">
        <f t="shared" si="14"/>
        <v>10039025.060000001</v>
      </c>
      <c r="AM127" s="58"/>
      <c r="AN127" s="58"/>
      <c r="AO127" s="46"/>
    </row>
    <row r="128" spans="1:43" s="26" customFormat="1" ht="15.75" x14ac:dyDescent="0.25">
      <c r="A128" s="47" t="s">
        <v>113</v>
      </c>
      <c r="B128" s="48">
        <v>880</v>
      </c>
      <c r="C128" s="47" t="s">
        <v>127</v>
      </c>
      <c r="D128" s="49">
        <v>4441000</v>
      </c>
      <c r="E128" s="50">
        <v>4.22</v>
      </c>
      <c r="F128" s="51">
        <v>1</v>
      </c>
      <c r="G128" s="51">
        <v>1.5320497568750651</v>
      </c>
      <c r="H128" s="52">
        <v>1.0532049756875066</v>
      </c>
      <c r="I128" s="53">
        <v>1848.0675149999995</v>
      </c>
      <c r="J128" s="53">
        <v>351.1328278499999</v>
      </c>
      <c r="K128" s="53">
        <v>105.33984835499997</v>
      </c>
      <c r="L128" s="54">
        <v>120</v>
      </c>
      <c r="M128" s="55">
        <v>3.7129881753551084</v>
      </c>
      <c r="N128" s="55">
        <v>2.241942025294319</v>
      </c>
      <c r="O128" s="55">
        <v>0.3008414782481188</v>
      </c>
      <c r="P128" s="55">
        <v>0.77896163195475754</v>
      </c>
      <c r="Q128" s="56">
        <v>3911256.1134000001</v>
      </c>
      <c r="R128" s="56">
        <v>448715.08</v>
      </c>
      <c r="S128" s="56">
        <v>18063.64</v>
      </c>
      <c r="T128" s="56">
        <v>53280.98</v>
      </c>
      <c r="U128" s="55">
        <v>3.7129881753551079</v>
      </c>
      <c r="V128" s="55">
        <v>0.42596898480592055</v>
      </c>
      <c r="W128" s="55">
        <v>1.7147964260142774E-2</v>
      </c>
      <c r="X128" s="55">
        <v>5.0580076255802228E-2</v>
      </c>
      <c r="Y128" s="55">
        <v>8.9999999999999858E-2</v>
      </c>
      <c r="Z128" s="55">
        <v>0</v>
      </c>
      <c r="AA128" s="55">
        <v>0.21250999472435014</v>
      </c>
      <c r="AB128" s="55">
        <f t="shared" si="10"/>
        <v>4.3</v>
      </c>
      <c r="AC128" s="56">
        <f t="shared" si="11"/>
        <v>4529613.4792649988</v>
      </c>
      <c r="AD128" s="57">
        <v>-0.05</v>
      </c>
      <c r="AE128" s="57">
        <v>0.22942719219824001</v>
      </c>
      <c r="AF128" s="57">
        <v>2.1377672209026095E-2</v>
      </c>
      <c r="AG128" s="55">
        <v>0.09</v>
      </c>
      <c r="AH128" s="55">
        <v>0</v>
      </c>
      <c r="AI128" s="56">
        <f t="shared" si="12"/>
        <v>94805.863519499966</v>
      </c>
      <c r="AJ128" s="56">
        <f t="shared" si="12"/>
        <v>0</v>
      </c>
      <c r="AK128" s="55">
        <f t="shared" si="13"/>
        <v>4.3</v>
      </c>
      <c r="AL128" s="56">
        <f t="shared" si="14"/>
        <v>4529613.4792649988</v>
      </c>
      <c r="AM128" s="58"/>
      <c r="AN128" s="58"/>
      <c r="AO128" s="46"/>
    </row>
    <row r="129" spans="1:43" s="26" customFormat="1" ht="15.75" x14ac:dyDescent="0.25">
      <c r="A129" s="47" t="s">
        <v>113</v>
      </c>
      <c r="B129" s="48">
        <v>865</v>
      </c>
      <c r="C129" s="47" t="s">
        <v>128</v>
      </c>
      <c r="D129" s="49">
        <v>16136842</v>
      </c>
      <c r="E129" s="50">
        <v>3.84</v>
      </c>
      <c r="F129" s="51">
        <v>1.0259021427190396</v>
      </c>
      <c r="G129" s="51">
        <v>1.3813674716931736</v>
      </c>
      <c r="H129" s="52">
        <v>1.0588584613445491</v>
      </c>
      <c r="I129" s="53">
        <v>7367.2806983333339</v>
      </c>
      <c r="J129" s="53">
        <v>589.38245586666676</v>
      </c>
      <c r="K129" s="53">
        <v>419.93499980500007</v>
      </c>
      <c r="L129" s="54">
        <v>380</v>
      </c>
      <c r="M129" s="55">
        <v>3.7329190775808936</v>
      </c>
      <c r="N129" s="55">
        <v>2.2539765175123683</v>
      </c>
      <c r="O129" s="55">
        <v>0.30245636141101778</v>
      </c>
      <c r="P129" s="55">
        <v>0.78314301023847477</v>
      </c>
      <c r="Q129" s="56">
        <v>15675833.7212</v>
      </c>
      <c r="R129" s="56">
        <v>757218.9</v>
      </c>
      <c r="S129" s="56">
        <v>72396.850000000006</v>
      </c>
      <c r="T129" s="56">
        <v>169628.78</v>
      </c>
      <c r="U129" s="55">
        <v>3.7329190775808936</v>
      </c>
      <c r="V129" s="55">
        <v>0.18031812140098946</v>
      </c>
      <c r="W129" s="55">
        <v>1.7240012600428015E-2</v>
      </c>
      <c r="X129" s="55">
        <v>4.0394055293419696E-2</v>
      </c>
      <c r="Y129" s="55">
        <v>0.32999999999999963</v>
      </c>
      <c r="Z129" s="55">
        <v>0</v>
      </c>
      <c r="AA129" s="55">
        <v>0.22072768126988987</v>
      </c>
      <c r="AB129" s="55">
        <f t="shared" si="10"/>
        <v>4.3</v>
      </c>
      <c r="AC129" s="56">
        <f t="shared" si="11"/>
        <v>18057204.991615001</v>
      </c>
      <c r="AD129" s="57">
        <v>-0.05</v>
      </c>
      <c r="AE129" s="57">
        <v>0.22942719219824001</v>
      </c>
      <c r="AF129" s="57">
        <v>8.312342569269511E-2</v>
      </c>
      <c r="AG129" s="55">
        <v>0.33</v>
      </c>
      <c r="AH129" s="55">
        <v>0</v>
      </c>
      <c r="AI129" s="56">
        <f t="shared" si="12"/>
        <v>1385785.4993565001</v>
      </c>
      <c r="AJ129" s="56">
        <f t="shared" si="12"/>
        <v>0</v>
      </c>
      <c r="AK129" s="55">
        <f t="shared" si="13"/>
        <v>4.3000000000000007</v>
      </c>
      <c r="AL129" s="56">
        <f t="shared" si="14"/>
        <v>18057204.991615005</v>
      </c>
      <c r="AM129" s="58"/>
      <c r="AN129" s="58"/>
      <c r="AO129" s="46"/>
    </row>
    <row r="130" spans="1:43" s="26" customFormat="1" ht="15.75" x14ac:dyDescent="0.25">
      <c r="A130" s="47" t="s">
        <v>129</v>
      </c>
      <c r="B130" s="48">
        <v>330</v>
      </c>
      <c r="C130" s="47" t="s">
        <v>130</v>
      </c>
      <c r="D130" s="49">
        <v>61550000</v>
      </c>
      <c r="E130" s="50">
        <v>4.99</v>
      </c>
      <c r="F130" s="51">
        <v>1.0122018986559222</v>
      </c>
      <c r="G130" s="51">
        <v>1.8580279963412241</v>
      </c>
      <c r="H130" s="52">
        <v>1.0955643185588602</v>
      </c>
      <c r="I130" s="53">
        <v>21631.045613333339</v>
      </c>
      <c r="J130" s="53">
        <v>6056.6927717333347</v>
      </c>
      <c r="K130" s="53">
        <v>9301.349613733335</v>
      </c>
      <c r="L130" s="54">
        <v>1570</v>
      </c>
      <c r="M130" s="55">
        <v>3.8623225811240141</v>
      </c>
      <c r="N130" s="55">
        <v>2.3321117388252928</v>
      </c>
      <c r="O130" s="55">
        <v>0.31294116218544382</v>
      </c>
      <c r="P130" s="55">
        <v>0.81029105368490228</v>
      </c>
      <c r="Q130" s="56">
        <v>47621263.277599998</v>
      </c>
      <c r="R130" s="56">
        <v>8051184.0599999996</v>
      </c>
      <c r="S130" s="56">
        <v>1659141.84</v>
      </c>
      <c r="T130" s="56">
        <v>725129.46</v>
      </c>
      <c r="U130" s="55">
        <v>3.8623225811240149</v>
      </c>
      <c r="V130" s="55">
        <v>0.65299128687108188</v>
      </c>
      <c r="W130" s="55">
        <v>0.13456469973974083</v>
      </c>
      <c r="X130" s="55">
        <v>5.8811625523138893E-2</v>
      </c>
      <c r="Y130" s="55">
        <v>0</v>
      </c>
      <c r="Z130" s="55">
        <v>0</v>
      </c>
      <c r="AA130" s="55">
        <v>0.41073149426353006</v>
      </c>
      <c r="AB130" s="55">
        <f t="shared" si="10"/>
        <v>4.71</v>
      </c>
      <c r="AC130" s="56">
        <f t="shared" si="11"/>
        <v>58072868.15811602</v>
      </c>
      <c r="AD130" s="57">
        <v>-0.05</v>
      </c>
      <c r="AE130" s="57">
        <v>0.22942719219824001</v>
      </c>
      <c r="AF130" s="57">
        <v>0</v>
      </c>
      <c r="AG130" s="55">
        <v>0.03</v>
      </c>
      <c r="AH130" s="55">
        <v>0</v>
      </c>
      <c r="AI130" s="56">
        <f t="shared" si="12"/>
        <v>369890.87998800003</v>
      </c>
      <c r="AJ130" s="56">
        <f t="shared" si="12"/>
        <v>0</v>
      </c>
      <c r="AK130" s="55">
        <f t="shared" si="13"/>
        <v>4.74</v>
      </c>
      <c r="AL130" s="56">
        <f t="shared" si="14"/>
        <v>58442759.03810402</v>
      </c>
      <c r="AM130" s="58"/>
      <c r="AN130" s="58"/>
      <c r="AO130" s="46"/>
    </row>
    <row r="131" spans="1:43" s="26" customFormat="1" ht="15.75" x14ac:dyDescent="0.25">
      <c r="A131" s="47" t="s">
        <v>129</v>
      </c>
      <c r="B131" s="48">
        <v>331</v>
      </c>
      <c r="C131" s="47" t="s">
        <v>131</v>
      </c>
      <c r="D131" s="49">
        <v>11679000</v>
      </c>
      <c r="E131" s="50">
        <v>3.51</v>
      </c>
      <c r="F131" s="51">
        <v>1.0122018986559222</v>
      </c>
      <c r="G131" s="51">
        <v>1.7368376763625144</v>
      </c>
      <c r="H131" s="52">
        <v>1.0834452865609892</v>
      </c>
      <c r="I131" s="53">
        <v>5845.5280633333314</v>
      </c>
      <c r="J131" s="53">
        <v>1139.8779723499997</v>
      </c>
      <c r="K131" s="53">
        <v>1934.8697889633329</v>
      </c>
      <c r="L131" s="54">
        <v>360</v>
      </c>
      <c r="M131" s="55">
        <v>3.81959792301511</v>
      </c>
      <c r="N131" s="55">
        <v>2.3063141326905732</v>
      </c>
      <c r="O131" s="55">
        <v>0.30947943575484482</v>
      </c>
      <c r="P131" s="55">
        <v>0.80132768837549406</v>
      </c>
      <c r="Q131" s="56">
        <v>12726713.1043</v>
      </c>
      <c r="R131" s="56">
        <v>1498482.51</v>
      </c>
      <c r="S131" s="56">
        <v>341317.37</v>
      </c>
      <c r="T131" s="56">
        <v>164432.44</v>
      </c>
      <c r="U131" s="55">
        <v>3.8195979230151105</v>
      </c>
      <c r="V131" s="55">
        <v>0.44973125587466173</v>
      </c>
      <c r="W131" s="55">
        <v>0.10243769323485363</v>
      </c>
      <c r="X131" s="55">
        <v>4.9350198081279467E-2</v>
      </c>
      <c r="Y131" s="55">
        <v>0</v>
      </c>
      <c r="Z131" s="55">
        <v>0</v>
      </c>
      <c r="AA131" s="55">
        <v>0.34050762453729594</v>
      </c>
      <c r="AB131" s="55">
        <f t="shared" si="10"/>
        <v>4.42</v>
      </c>
      <c r="AC131" s="56">
        <f t="shared" si="11"/>
        <v>14727223.402761994</v>
      </c>
      <c r="AD131" s="57">
        <v>-0.05</v>
      </c>
      <c r="AE131" s="57">
        <v>0.22942719219824001</v>
      </c>
      <c r="AF131" s="57">
        <v>0</v>
      </c>
      <c r="AG131" s="55">
        <v>0</v>
      </c>
      <c r="AH131" s="55">
        <v>0.11000000000000032</v>
      </c>
      <c r="AI131" s="56">
        <f t="shared" si="12"/>
        <v>0</v>
      </c>
      <c r="AJ131" s="56">
        <f t="shared" si="12"/>
        <v>366514.60957100091</v>
      </c>
      <c r="AK131" s="55">
        <f t="shared" si="13"/>
        <v>4.3099999999999996</v>
      </c>
      <c r="AL131" s="56">
        <f t="shared" si="14"/>
        <v>14360708.793190993</v>
      </c>
      <c r="AM131" s="58"/>
      <c r="AN131" s="58"/>
      <c r="AO131" s="46"/>
      <c r="AP131" s="46"/>
      <c r="AQ131" s="46"/>
    </row>
    <row r="132" spans="1:43" s="26" customFormat="1" ht="15.75" x14ac:dyDescent="0.25">
      <c r="A132" s="47" t="s">
        <v>129</v>
      </c>
      <c r="B132" s="48">
        <v>332</v>
      </c>
      <c r="C132" s="47" t="s">
        <v>132</v>
      </c>
      <c r="D132" s="49">
        <v>10831000</v>
      </c>
      <c r="E132" s="50">
        <v>3.75</v>
      </c>
      <c r="F132" s="51">
        <v>1.0122018986559222</v>
      </c>
      <c r="G132" s="51">
        <v>1.7446661899981106</v>
      </c>
      <c r="H132" s="52">
        <v>1.0842281379245489</v>
      </c>
      <c r="I132" s="53">
        <v>5070.905233333332</v>
      </c>
      <c r="J132" s="53">
        <v>836.69936349999989</v>
      </c>
      <c r="K132" s="53">
        <v>699.78492219999998</v>
      </c>
      <c r="L132" s="54">
        <v>340</v>
      </c>
      <c r="M132" s="55">
        <v>3.8223578015981561</v>
      </c>
      <c r="N132" s="55">
        <v>2.3079805769365072</v>
      </c>
      <c r="O132" s="55">
        <v>0.30970305239823198</v>
      </c>
      <c r="P132" s="55">
        <v>0.80190669359272482</v>
      </c>
      <c r="Q132" s="56">
        <v>11048204.0825</v>
      </c>
      <c r="R132" s="56">
        <v>1100718.95</v>
      </c>
      <c r="S132" s="56">
        <v>123533.55</v>
      </c>
      <c r="T132" s="56">
        <v>155409.51999999999</v>
      </c>
      <c r="U132" s="55">
        <v>3.8223578015981561</v>
      </c>
      <c r="V132" s="55">
        <v>0.38081679519452377</v>
      </c>
      <c r="W132" s="55">
        <v>4.2739021230956027E-2</v>
      </c>
      <c r="X132" s="55">
        <v>5.3767180271736728E-2</v>
      </c>
      <c r="Y132" s="55">
        <v>0</v>
      </c>
      <c r="Z132" s="55">
        <v>0</v>
      </c>
      <c r="AA132" s="55">
        <v>0.33402020722649711</v>
      </c>
      <c r="AB132" s="55">
        <f t="shared" si="10"/>
        <v>4.3</v>
      </c>
      <c r="AC132" s="56">
        <f t="shared" si="11"/>
        <v>12428788.726899995</v>
      </c>
      <c r="AD132" s="57">
        <v>-0.05</v>
      </c>
      <c r="AE132" s="57">
        <v>0.22942719219824001</v>
      </c>
      <c r="AF132" s="57">
        <v>0</v>
      </c>
      <c r="AG132" s="55">
        <v>0</v>
      </c>
      <c r="AH132" s="55">
        <v>0</v>
      </c>
      <c r="AI132" s="56">
        <f t="shared" si="12"/>
        <v>0</v>
      </c>
      <c r="AJ132" s="56">
        <f t="shared" si="12"/>
        <v>0</v>
      </c>
      <c r="AK132" s="55">
        <f t="shared" si="13"/>
        <v>4.3</v>
      </c>
      <c r="AL132" s="56">
        <f t="shared" si="14"/>
        <v>12428788.726899995</v>
      </c>
      <c r="AM132" s="58"/>
      <c r="AN132" s="58"/>
      <c r="AO132" s="46"/>
    </row>
    <row r="133" spans="1:43" s="26" customFormat="1" ht="15.75" x14ac:dyDescent="0.25">
      <c r="A133" s="47" t="s">
        <v>129</v>
      </c>
      <c r="B133" s="48">
        <v>884</v>
      </c>
      <c r="C133" s="47" t="s">
        <v>133</v>
      </c>
      <c r="D133" s="49">
        <v>5190000</v>
      </c>
      <c r="E133" s="50">
        <v>3.59</v>
      </c>
      <c r="F133" s="51">
        <v>1</v>
      </c>
      <c r="G133" s="51">
        <v>1.2356183497583251</v>
      </c>
      <c r="H133" s="52">
        <v>1.0235618349758324</v>
      </c>
      <c r="I133" s="53">
        <v>2539.7911233333334</v>
      </c>
      <c r="J133" s="53">
        <v>241.28015671666665</v>
      </c>
      <c r="K133" s="53">
        <v>205.72308099</v>
      </c>
      <c r="L133" s="54">
        <v>120</v>
      </c>
      <c r="M133" s="55">
        <v>3.6084837023573555</v>
      </c>
      <c r="N133" s="55">
        <v>2.1788411052860055</v>
      </c>
      <c r="O133" s="55">
        <v>0.29237409869952175</v>
      </c>
      <c r="P133" s="55">
        <v>0.75703724895423374</v>
      </c>
      <c r="Q133" s="56">
        <v>5223933.0793000003</v>
      </c>
      <c r="R133" s="56">
        <v>299655.34000000003</v>
      </c>
      <c r="S133" s="56">
        <v>34284.42</v>
      </c>
      <c r="T133" s="56">
        <v>51781.35</v>
      </c>
      <c r="U133" s="55">
        <v>3.6084837023573555</v>
      </c>
      <c r="V133" s="55">
        <v>0.20698990500217052</v>
      </c>
      <c r="W133" s="55">
        <v>2.3682301994661262E-2</v>
      </c>
      <c r="X133" s="55">
        <v>3.5768480738400166E-2</v>
      </c>
      <c r="Y133" s="55">
        <v>0.42999999999999972</v>
      </c>
      <c r="Z133" s="55">
        <v>0</v>
      </c>
      <c r="AA133" s="55">
        <v>8.9198645263424498E-2</v>
      </c>
      <c r="AB133" s="55">
        <f t="shared" si="10"/>
        <v>4.3</v>
      </c>
      <c r="AC133" s="56">
        <f t="shared" si="11"/>
        <v>6225028.0432900004</v>
      </c>
      <c r="AD133" s="57">
        <v>-0.05</v>
      </c>
      <c r="AE133" s="57">
        <v>0.22942719219824001</v>
      </c>
      <c r="AF133" s="57">
        <v>0.11111111111111104</v>
      </c>
      <c r="AG133" s="55">
        <v>0.43</v>
      </c>
      <c r="AH133" s="55">
        <v>0</v>
      </c>
      <c r="AI133" s="56">
        <f t="shared" si="12"/>
        <v>622502.80432900006</v>
      </c>
      <c r="AJ133" s="56">
        <f t="shared" si="12"/>
        <v>0</v>
      </c>
      <c r="AK133" s="55">
        <f t="shared" si="13"/>
        <v>4.3</v>
      </c>
      <c r="AL133" s="56">
        <f t="shared" si="14"/>
        <v>6225028.0432900004</v>
      </c>
      <c r="AM133" s="58"/>
      <c r="AN133" s="58"/>
      <c r="AO133" s="46"/>
    </row>
    <row r="134" spans="1:43" s="26" customFormat="1" ht="15.75" x14ac:dyDescent="0.25">
      <c r="A134" s="47" t="s">
        <v>129</v>
      </c>
      <c r="B134" s="48">
        <v>333</v>
      </c>
      <c r="C134" s="47" t="s">
        <v>134</v>
      </c>
      <c r="D134" s="49">
        <v>12783796.74</v>
      </c>
      <c r="E134" s="50">
        <v>3.56</v>
      </c>
      <c r="F134" s="51">
        <v>1.0122018986559222</v>
      </c>
      <c r="G134" s="51">
        <v>1.575545382206744</v>
      </c>
      <c r="H134" s="52">
        <v>1.0673160571454121</v>
      </c>
      <c r="I134" s="53">
        <v>6306.5666666666657</v>
      </c>
      <c r="J134" s="53">
        <v>1463.1234666666662</v>
      </c>
      <c r="K134" s="53">
        <v>2049.6341666666667</v>
      </c>
      <c r="L134" s="54">
        <v>340</v>
      </c>
      <c r="M134" s="55">
        <v>3.7627356412370219</v>
      </c>
      <c r="N134" s="55">
        <v>2.2719800779745949</v>
      </c>
      <c r="O134" s="55">
        <v>0.30487222126915769</v>
      </c>
      <c r="P134" s="55">
        <v>0.7893983382890789</v>
      </c>
      <c r="Q134" s="56">
        <v>13526067.6072</v>
      </c>
      <c r="R134" s="56">
        <v>1894786.8</v>
      </c>
      <c r="S134" s="56">
        <v>356179.62</v>
      </c>
      <c r="T134" s="56">
        <v>152985.4</v>
      </c>
      <c r="U134" s="55">
        <v>3.7627356412370219</v>
      </c>
      <c r="V134" s="55">
        <v>0.52709937809010587</v>
      </c>
      <c r="W134" s="55">
        <v>9.9083471912476268E-2</v>
      </c>
      <c r="X134" s="55">
        <v>4.2558090511734363E-2</v>
      </c>
      <c r="Y134" s="55">
        <v>0</v>
      </c>
      <c r="Z134" s="55">
        <v>0</v>
      </c>
      <c r="AA134" s="55">
        <v>0.27949502756809597</v>
      </c>
      <c r="AB134" s="55">
        <f t="shared" si="10"/>
        <v>4.43</v>
      </c>
      <c r="AC134" s="56">
        <f t="shared" si="11"/>
        <v>15924711.489999995</v>
      </c>
      <c r="AD134" s="57">
        <v>-0.05</v>
      </c>
      <c r="AE134" s="57">
        <v>0.22942719219824001</v>
      </c>
      <c r="AF134" s="57">
        <v>0</v>
      </c>
      <c r="AG134" s="55">
        <v>0</v>
      </c>
      <c r="AH134" s="55">
        <v>5.9999999999999609E-2</v>
      </c>
      <c r="AI134" s="56">
        <f t="shared" si="12"/>
        <v>0</v>
      </c>
      <c r="AJ134" s="56">
        <f t="shared" si="12"/>
        <v>215684.57999999859</v>
      </c>
      <c r="AK134" s="55">
        <f t="shared" si="13"/>
        <v>4.37</v>
      </c>
      <c r="AL134" s="56">
        <f t="shared" si="14"/>
        <v>15709026.909999998</v>
      </c>
      <c r="AM134" s="58"/>
      <c r="AN134" s="58"/>
      <c r="AO134" s="46"/>
      <c r="AP134" s="46"/>
      <c r="AQ134" s="46"/>
    </row>
    <row r="135" spans="1:43" s="26" customFormat="1" ht="15.75" x14ac:dyDescent="0.25">
      <c r="A135" s="47" t="s">
        <v>129</v>
      </c>
      <c r="B135" s="48">
        <v>893</v>
      </c>
      <c r="C135" s="47" t="s">
        <v>135</v>
      </c>
      <c r="D135" s="49">
        <v>7777000</v>
      </c>
      <c r="E135" s="50">
        <v>3.4</v>
      </c>
      <c r="F135" s="51">
        <v>1</v>
      </c>
      <c r="G135" s="51">
        <v>1</v>
      </c>
      <c r="H135" s="52">
        <v>1</v>
      </c>
      <c r="I135" s="53">
        <v>4015.7666666666682</v>
      </c>
      <c r="J135" s="53">
        <v>385.51360000000017</v>
      </c>
      <c r="K135" s="53">
        <v>140.55183333333341</v>
      </c>
      <c r="L135" s="54">
        <v>200</v>
      </c>
      <c r="M135" s="55">
        <v>3.5254183763529601</v>
      </c>
      <c r="N135" s="55">
        <v>2.1286853718392602</v>
      </c>
      <c r="O135" s="55">
        <v>0.28564380646961601</v>
      </c>
      <c r="P135" s="55">
        <v>0.7396106645302073</v>
      </c>
      <c r="Q135" s="56">
        <v>8069636.8329999996</v>
      </c>
      <c r="R135" s="56">
        <v>467763.18</v>
      </c>
      <c r="S135" s="56">
        <v>22884.22</v>
      </c>
      <c r="T135" s="56">
        <v>84315.62</v>
      </c>
      <c r="U135" s="55">
        <v>3.5254183763529601</v>
      </c>
      <c r="V135" s="55">
        <v>0.204353795696569</v>
      </c>
      <c r="W135" s="55">
        <v>9.9975332264365599E-3</v>
      </c>
      <c r="X135" s="55">
        <v>3.6835340592342204E-2</v>
      </c>
      <c r="Y135" s="55">
        <v>0.52</v>
      </c>
      <c r="Z135" s="55">
        <v>0</v>
      </c>
      <c r="AA135" s="55">
        <v>0</v>
      </c>
      <c r="AB135" s="55">
        <f t="shared" si="10"/>
        <v>4.3</v>
      </c>
      <c r="AC135" s="56">
        <f t="shared" si="11"/>
        <v>9842644.1000000034</v>
      </c>
      <c r="AD135" s="57">
        <v>-0.05</v>
      </c>
      <c r="AE135" s="57">
        <v>0.22942719219824001</v>
      </c>
      <c r="AF135" s="57">
        <v>0.13756613756613759</v>
      </c>
      <c r="AG135" s="55">
        <v>0.52</v>
      </c>
      <c r="AH135" s="55">
        <v>0</v>
      </c>
      <c r="AI135" s="56">
        <f t="shared" si="12"/>
        <v>1190273.2400000005</v>
      </c>
      <c r="AJ135" s="56">
        <f t="shared" si="12"/>
        <v>0</v>
      </c>
      <c r="AK135" s="55">
        <f t="shared" si="13"/>
        <v>4.3000000000000007</v>
      </c>
      <c r="AL135" s="56">
        <f t="shared" si="14"/>
        <v>9842644.1000000052</v>
      </c>
      <c r="AM135" s="58"/>
      <c r="AN135" s="58"/>
      <c r="AO135" s="46"/>
    </row>
    <row r="136" spans="1:43" s="26" customFormat="1" ht="15.75" x14ac:dyDescent="0.25">
      <c r="A136" s="47" t="s">
        <v>129</v>
      </c>
      <c r="B136" s="48">
        <v>334</v>
      </c>
      <c r="C136" s="47" t="s">
        <v>136</v>
      </c>
      <c r="D136" s="49">
        <v>6781000</v>
      </c>
      <c r="E136" s="50">
        <v>3.2</v>
      </c>
      <c r="F136" s="51">
        <v>1.0122018986559222</v>
      </c>
      <c r="G136" s="51">
        <v>2.0629168887268241</v>
      </c>
      <c r="H136" s="52">
        <v>1.1160532077974201</v>
      </c>
      <c r="I136" s="53">
        <v>3719.2113916666676</v>
      </c>
      <c r="J136" s="53">
        <v>554.16249735833344</v>
      </c>
      <c r="K136" s="53">
        <v>290.09848855000007</v>
      </c>
      <c r="L136" s="54">
        <v>230</v>
      </c>
      <c r="M136" s="55">
        <v>3.9345544877566936</v>
      </c>
      <c r="N136" s="55">
        <v>2.3757261376326504</v>
      </c>
      <c r="O136" s="55">
        <v>0.31879368649788042</v>
      </c>
      <c r="P136" s="55">
        <v>0.82544485467011941</v>
      </c>
      <c r="Q136" s="56">
        <v>8341060.727</v>
      </c>
      <c r="R136" s="56">
        <v>750426.85</v>
      </c>
      <c r="S136" s="56">
        <v>52714.49</v>
      </c>
      <c r="T136" s="56">
        <v>108215.82</v>
      </c>
      <c r="U136" s="55">
        <v>3.9345544877566945</v>
      </c>
      <c r="V136" s="55">
        <v>0.35398319450726484</v>
      </c>
      <c r="W136" s="55">
        <v>2.4865907546834678E-2</v>
      </c>
      <c r="X136" s="55">
        <v>5.1046390371763756E-2</v>
      </c>
      <c r="Y136" s="55">
        <v>0</v>
      </c>
      <c r="Z136" s="55">
        <v>0</v>
      </c>
      <c r="AA136" s="55">
        <v>0.45383895403265689</v>
      </c>
      <c r="AB136" s="55">
        <f t="shared" si="10"/>
        <v>4.3600000000000003</v>
      </c>
      <c r="AC136" s="56">
        <f t="shared" si="11"/>
        <v>9242984.1505700033</v>
      </c>
      <c r="AD136" s="57">
        <v>-0.05</v>
      </c>
      <c r="AE136" s="57">
        <v>0.22942719219824001</v>
      </c>
      <c r="AF136" s="57">
        <v>9.4147582697200929E-2</v>
      </c>
      <c r="AG136" s="55">
        <v>0</v>
      </c>
      <c r="AH136" s="55">
        <v>6.0000000000000497E-2</v>
      </c>
      <c r="AI136" s="56">
        <f t="shared" si="12"/>
        <v>0</v>
      </c>
      <c r="AJ136" s="56">
        <f t="shared" si="12"/>
        <v>127197.02959500109</v>
      </c>
      <c r="AK136" s="55">
        <f t="shared" si="13"/>
        <v>4.3</v>
      </c>
      <c r="AL136" s="56">
        <f t="shared" si="14"/>
        <v>9115787.1209750026</v>
      </c>
      <c r="AM136" s="58"/>
      <c r="AN136" s="58"/>
      <c r="AO136" s="46"/>
    </row>
    <row r="137" spans="1:43" s="26" customFormat="1" ht="15.75" x14ac:dyDescent="0.25">
      <c r="A137" s="47" t="s">
        <v>129</v>
      </c>
      <c r="B137" s="48">
        <v>860</v>
      </c>
      <c r="C137" s="47" t="s">
        <v>137</v>
      </c>
      <c r="D137" s="49">
        <v>25979000</v>
      </c>
      <c r="E137" s="50">
        <v>3.64</v>
      </c>
      <c r="F137" s="51">
        <v>1</v>
      </c>
      <c r="G137" s="51">
        <v>1.6094637321576257</v>
      </c>
      <c r="H137" s="52">
        <v>1.0609463732157627</v>
      </c>
      <c r="I137" s="53">
        <v>12522.133333333331</v>
      </c>
      <c r="J137" s="53">
        <v>1302.3018666666665</v>
      </c>
      <c r="K137" s="53">
        <v>851.50506666666661</v>
      </c>
      <c r="L137" s="54">
        <v>690</v>
      </c>
      <c r="M137" s="55">
        <v>3.7402798404598756</v>
      </c>
      <c r="N137" s="55">
        <v>2.2584210249703105</v>
      </c>
      <c r="O137" s="55">
        <v>0.3030527605054843</v>
      </c>
      <c r="P137" s="55">
        <v>0.78468725212502355</v>
      </c>
      <c r="Q137" s="56">
        <v>26696681.2337</v>
      </c>
      <c r="R137" s="56">
        <v>1676453.17</v>
      </c>
      <c r="S137" s="56">
        <v>147089.04999999999</v>
      </c>
      <c r="T137" s="56">
        <v>308617.5</v>
      </c>
      <c r="U137" s="55">
        <v>3.7402798404598752</v>
      </c>
      <c r="V137" s="55">
        <v>0.2348757865969123</v>
      </c>
      <c r="W137" s="55">
        <v>2.0607587714372929E-2</v>
      </c>
      <c r="X137" s="55">
        <v>4.3238175920471467E-2</v>
      </c>
      <c r="Y137" s="55">
        <v>0.25999999999999979</v>
      </c>
      <c r="Z137" s="55">
        <v>0</v>
      </c>
      <c r="AA137" s="55">
        <v>0.23202161050793713</v>
      </c>
      <c r="AB137" s="55">
        <f t="shared" si="10"/>
        <v>4.3</v>
      </c>
      <c r="AC137" s="56">
        <f t="shared" si="11"/>
        <v>30691748.799999993</v>
      </c>
      <c r="AD137" s="57">
        <v>-0.05</v>
      </c>
      <c r="AE137" s="57">
        <v>0.22942719219824001</v>
      </c>
      <c r="AF137" s="57">
        <v>6.4356435643564303E-2</v>
      </c>
      <c r="AG137" s="55">
        <v>0.26</v>
      </c>
      <c r="AH137" s="55">
        <v>0</v>
      </c>
      <c r="AI137" s="56">
        <f t="shared" si="12"/>
        <v>1855780.1599999997</v>
      </c>
      <c r="AJ137" s="56">
        <f t="shared" si="12"/>
        <v>0</v>
      </c>
      <c r="AK137" s="55">
        <f t="shared" si="13"/>
        <v>4.3</v>
      </c>
      <c r="AL137" s="56">
        <f t="shared" si="14"/>
        <v>30691748.799999993</v>
      </c>
      <c r="AM137" s="58"/>
      <c r="AN137" s="58"/>
      <c r="AO137" s="46"/>
    </row>
    <row r="138" spans="1:43" s="26" customFormat="1" ht="15.75" x14ac:dyDescent="0.25">
      <c r="A138" s="47" t="s">
        <v>129</v>
      </c>
      <c r="B138" s="48">
        <v>861</v>
      </c>
      <c r="C138" s="47" t="s">
        <v>138</v>
      </c>
      <c r="D138" s="49">
        <v>11917000</v>
      </c>
      <c r="E138" s="50">
        <v>4.8499999999999996</v>
      </c>
      <c r="F138" s="51">
        <v>1</v>
      </c>
      <c r="G138" s="51">
        <v>1.9193664506839454</v>
      </c>
      <c r="H138" s="52">
        <v>1.0919366450683945</v>
      </c>
      <c r="I138" s="53">
        <v>4308.6709700000001</v>
      </c>
      <c r="J138" s="53">
        <v>990.99432309999997</v>
      </c>
      <c r="K138" s="53">
        <v>891.89489078999998</v>
      </c>
      <c r="L138" s="54">
        <v>310</v>
      </c>
      <c r="M138" s="55">
        <v>3.8495335143373177</v>
      </c>
      <c r="N138" s="55">
        <v>2.3243895633323297</v>
      </c>
      <c r="O138" s="55">
        <v>0.31190493972099825</v>
      </c>
      <c r="P138" s="55">
        <v>0.80760798768392039</v>
      </c>
      <c r="Q138" s="56">
        <v>9454232.7817000002</v>
      </c>
      <c r="R138" s="56">
        <v>1312970.4099999999</v>
      </c>
      <c r="S138" s="56">
        <v>158566.26</v>
      </c>
      <c r="T138" s="56">
        <v>142704.32999999999</v>
      </c>
      <c r="U138" s="55">
        <v>3.8495335143373191</v>
      </c>
      <c r="V138" s="55">
        <v>0.53460959956643583</v>
      </c>
      <c r="W138" s="55">
        <v>6.4564322522246642E-2</v>
      </c>
      <c r="X138" s="55">
        <v>5.8105730960936047E-2</v>
      </c>
      <c r="Y138" s="55">
        <v>0</v>
      </c>
      <c r="Z138" s="55">
        <v>0</v>
      </c>
      <c r="AA138" s="55">
        <v>0.37945542393045023</v>
      </c>
      <c r="AB138" s="55">
        <f t="shared" ref="AB138:AB158" si="15">ROUND(SUM(U138:Z138),2)</f>
        <v>4.51</v>
      </c>
      <c r="AC138" s="56">
        <f t="shared" ref="AC138:AC158" si="16">AB138*I138*15*38</f>
        <v>11076300.462579001</v>
      </c>
      <c r="AD138" s="57">
        <v>-0.05</v>
      </c>
      <c r="AE138" s="57">
        <v>0.22942719219824001</v>
      </c>
      <c r="AF138" s="57">
        <v>0</v>
      </c>
      <c r="AG138" s="55">
        <v>0.1</v>
      </c>
      <c r="AH138" s="55">
        <v>0</v>
      </c>
      <c r="AI138" s="56">
        <f t="shared" ref="AI138:AJ158" si="17">AG138*$I138*15*38</f>
        <v>245594.24529000002</v>
      </c>
      <c r="AJ138" s="56">
        <f t="shared" si="17"/>
        <v>0</v>
      </c>
      <c r="AK138" s="55">
        <f t="shared" ref="AK138:AK158" si="18">IF(AG138&gt;0,AB138+AG138-Y138-Z138,IF(AH138&gt;0,MAX(4.3,AB138-AH138),AB138))</f>
        <v>4.6099999999999994</v>
      </c>
      <c r="AL138" s="56">
        <f t="shared" ref="AL138:AL158" si="19">AK138*I138*15*38</f>
        <v>11321894.707868999</v>
      </c>
      <c r="AM138" s="58"/>
      <c r="AN138" s="58"/>
      <c r="AO138" s="46"/>
    </row>
    <row r="139" spans="1:43" s="26" customFormat="1" ht="15.75" x14ac:dyDescent="0.25">
      <c r="A139" s="47" t="s">
        <v>129</v>
      </c>
      <c r="B139" s="48">
        <v>894</v>
      </c>
      <c r="C139" s="47" t="s">
        <v>139</v>
      </c>
      <c r="D139" s="49">
        <v>6877000</v>
      </c>
      <c r="E139" s="50">
        <v>4.03</v>
      </c>
      <c r="F139" s="51">
        <v>1</v>
      </c>
      <c r="G139" s="51">
        <v>2.0417893841219978</v>
      </c>
      <c r="H139" s="52">
        <v>1.1041789384121998</v>
      </c>
      <c r="I139" s="53">
        <v>2991.6333333333337</v>
      </c>
      <c r="J139" s="53">
        <v>490.62786666666665</v>
      </c>
      <c r="K139" s="53">
        <v>293.18006666666668</v>
      </c>
      <c r="L139" s="54">
        <v>170</v>
      </c>
      <c r="M139" s="55">
        <v>3.8926927202602726</v>
      </c>
      <c r="N139" s="55">
        <v>2.3504495540910533</v>
      </c>
      <c r="O139" s="55">
        <v>0.31540187499164046</v>
      </c>
      <c r="P139" s="55">
        <v>0.81666251839930593</v>
      </c>
      <c r="Q139" s="56">
        <v>6637940.3000999996</v>
      </c>
      <c r="R139" s="56">
        <v>657321.75</v>
      </c>
      <c r="S139" s="56">
        <v>52707.64</v>
      </c>
      <c r="T139" s="56">
        <v>79134.600000000006</v>
      </c>
      <c r="U139" s="55">
        <v>3.8926927202602726</v>
      </c>
      <c r="V139" s="55">
        <v>0.38547372687093268</v>
      </c>
      <c r="W139" s="55">
        <v>3.0909383749180761E-2</v>
      </c>
      <c r="X139" s="55">
        <v>4.6406966582763699E-2</v>
      </c>
      <c r="Y139" s="55">
        <v>0</v>
      </c>
      <c r="Z139" s="55">
        <v>0</v>
      </c>
      <c r="AA139" s="55">
        <v>0.41093844333310497</v>
      </c>
      <c r="AB139" s="55">
        <f t="shared" si="15"/>
        <v>4.3600000000000003</v>
      </c>
      <c r="AC139" s="56">
        <f t="shared" si="16"/>
        <v>7434807.1600000011</v>
      </c>
      <c r="AD139" s="57">
        <v>-0.05</v>
      </c>
      <c r="AE139" s="57">
        <v>0.22942719219824001</v>
      </c>
      <c r="AF139" s="57">
        <v>0</v>
      </c>
      <c r="AG139" s="55">
        <v>0</v>
      </c>
      <c r="AH139" s="55">
        <v>0</v>
      </c>
      <c r="AI139" s="56">
        <f t="shared" si="17"/>
        <v>0</v>
      </c>
      <c r="AJ139" s="56">
        <f t="shared" si="17"/>
        <v>0</v>
      </c>
      <c r="AK139" s="55">
        <f t="shared" si="18"/>
        <v>4.3600000000000003</v>
      </c>
      <c r="AL139" s="56">
        <f t="shared" si="19"/>
        <v>7434807.1600000011</v>
      </c>
      <c r="AM139" s="58"/>
      <c r="AN139" s="58"/>
      <c r="AO139" s="46"/>
    </row>
    <row r="140" spans="1:43" s="26" customFormat="1" ht="15.75" x14ac:dyDescent="0.25">
      <c r="A140" s="47" t="s">
        <v>129</v>
      </c>
      <c r="B140" s="48">
        <v>335</v>
      </c>
      <c r="C140" s="47" t="s">
        <v>140</v>
      </c>
      <c r="D140" s="49">
        <v>10998000</v>
      </c>
      <c r="E140" s="50">
        <v>3.93</v>
      </c>
      <c r="F140" s="51">
        <v>1.0122018986559222</v>
      </c>
      <c r="G140" s="51">
        <v>1.8906359111824416</v>
      </c>
      <c r="H140" s="52">
        <v>1.098825110042982</v>
      </c>
      <c r="I140" s="53">
        <v>4912.0999999999995</v>
      </c>
      <c r="J140" s="53">
        <v>1095.3982999999998</v>
      </c>
      <c r="K140" s="53">
        <v>1178.9039999999998</v>
      </c>
      <c r="L140" s="54">
        <v>310</v>
      </c>
      <c r="M140" s="55">
        <v>3.8738182353435922</v>
      </c>
      <c r="N140" s="55">
        <v>2.339052937958161</v>
      </c>
      <c r="O140" s="55">
        <v>0.31387258707707205</v>
      </c>
      <c r="P140" s="55">
        <v>0.81270276984136802</v>
      </c>
      <c r="Q140" s="56">
        <v>10846292.0557</v>
      </c>
      <c r="R140" s="56">
        <v>1460450.93</v>
      </c>
      <c r="S140" s="56">
        <v>210914.62</v>
      </c>
      <c r="T140" s="56">
        <v>143604.57999999999</v>
      </c>
      <c r="U140" s="55">
        <v>3.8738182353435922</v>
      </c>
      <c r="V140" s="55">
        <v>0.5216088051646699</v>
      </c>
      <c r="W140" s="55">
        <v>7.5329420898497298E-2</v>
      </c>
      <c r="X140" s="55">
        <v>5.1289236507975025E-2</v>
      </c>
      <c r="Y140" s="55">
        <v>0</v>
      </c>
      <c r="Z140" s="55">
        <v>0</v>
      </c>
      <c r="AA140" s="55">
        <v>0.40669953719781254</v>
      </c>
      <c r="AB140" s="55">
        <f t="shared" si="15"/>
        <v>4.5199999999999996</v>
      </c>
      <c r="AC140" s="56">
        <f t="shared" si="16"/>
        <v>12655534.439999998</v>
      </c>
      <c r="AD140" s="57">
        <v>-0.05</v>
      </c>
      <c r="AE140" s="57">
        <v>0.22942719219824001</v>
      </c>
      <c r="AF140" s="57">
        <v>0</v>
      </c>
      <c r="AG140" s="55">
        <v>0</v>
      </c>
      <c r="AH140" s="55">
        <v>0</v>
      </c>
      <c r="AI140" s="56">
        <f t="shared" si="17"/>
        <v>0</v>
      </c>
      <c r="AJ140" s="56">
        <f t="shared" si="17"/>
        <v>0</v>
      </c>
      <c r="AK140" s="55">
        <f t="shared" si="18"/>
        <v>4.5199999999999996</v>
      </c>
      <c r="AL140" s="56">
        <f t="shared" si="19"/>
        <v>12655534.439999998</v>
      </c>
      <c r="AM140" s="58"/>
      <c r="AN140" s="58"/>
      <c r="AO140" s="46"/>
    </row>
    <row r="141" spans="1:43" s="26" customFormat="1" ht="15.75" x14ac:dyDescent="0.25">
      <c r="A141" s="47" t="s">
        <v>129</v>
      </c>
      <c r="B141" s="48">
        <v>937</v>
      </c>
      <c r="C141" s="47" t="s">
        <v>141</v>
      </c>
      <c r="D141" s="49">
        <v>22181000</v>
      </c>
      <c r="E141" s="50">
        <v>4.5599999999999996</v>
      </c>
      <c r="F141" s="51">
        <v>1.025307427610908</v>
      </c>
      <c r="G141" s="51">
        <v>1.3998325621959167</v>
      </c>
      <c r="H141" s="52">
        <v>1.0602291983083181</v>
      </c>
      <c r="I141" s="53">
        <v>8526</v>
      </c>
      <c r="J141" s="53">
        <v>775.86599999999987</v>
      </c>
      <c r="K141" s="53">
        <v>835.54799999999989</v>
      </c>
      <c r="L141" s="54">
        <v>450</v>
      </c>
      <c r="M141" s="55">
        <v>3.7377514988621114</v>
      </c>
      <c r="N141" s="55">
        <v>2.2568943852357828</v>
      </c>
      <c r="O141" s="55">
        <v>0.30284790393501737</v>
      </c>
      <c r="P141" s="55">
        <v>0.78415682191514402</v>
      </c>
      <c r="Q141" s="56">
        <v>18164799.4892</v>
      </c>
      <c r="R141" s="56">
        <v>998097.14</v>
      </c>
      <c r="S141" s="56">
        <v>144235.06</v>
      </c>
      <c r="T141" s="56">
        <v>201136.22</v>
      </c>
      <c r="U141" s="55">
        <v>3.7377514988621114</v>
      </c>
      <c r="V141" s="55">
        <v>0.20537738905645619</v>
      </c>
      <c r="W141" s="55">
        <v>2.9679094585631696E-2</v>
      </c>
      <c r="X141" s="55">
        <v>4.1387587363571995E-2</v>
      </c>
      <c r="Y141" s="55">
        <v>0.1899999999999995</v>
      </c>
      <c r="Z141" s="55">
        <v>0.10000000000000053</v>
      </c>
      <c r="AA141" s="55">
        <v>0.22803727855420738</v>
      </c>
      <c r="AB141" s="55">
        <f t="shared" si="15"/>
        <v>4.3</v>
      </c>
      <c r="AC141" s="56">
        <f t="shared" si="16"/>
        <v>20897225.999999996</v>
      </c>
      <c r="AD141" s="57">
        <v>-0.05</v>
      </c>
      <c r="AE141" s="57">
        <v>0.22942719219824001</v>
      </c>
      <c r="AF141" s="57">
        <v>0</v>
      </c>
      <c r="AG141" s="55">
        <v>0.33</v>
      </c>
      <c r="AH141" s="55">
        <v>0</v>
      </c>
      <c r="AI141" s="56">
        <f t="shared" si="17"/>
        <v>1603740.5999999999</v>
      </c>
      <c r="AJ141" s="56">
        <f t="shared" si="17"/>
        <v>0</v>
      </c>
      <c r="AK141" s="55">
        <f t="shared" si="18"/>
        <v>4.34</v>
      </c>
      <c r="AL141" s="56">
        <f t="shared" si="19"/>
        <v>21091618.800000001</v>
      </c>
      <c r="AM141" s="58"/>
      <c r="AN141" s="58"/>
      <c r="AO141" s="46"/>
    </row>
    <row r="142" spans="1:43" s="26" customFormat="1" ht="15.75" x14ac:dyDescent="0.25">
      <c r="A142" s="47" t="s">
        <v>129</v>
      </c>
      <c r="B142" s="48">
        <v>336</v>
      </c>
      <c r="C142" s="47" t="s">
        <v>142</v>
      </c>
      <c r="D142" s="49">
        <v>11651032</v>
      </c>
      <c r="E142" s="50">
        <v>4.62</v>
      </c>
      <c r="F142" s="51">
        <v>1.0122018986559222</v>
      </c>
      <c r="G142" s="51">
        <v>2.1737810066103802</v>
      </c>
      <c r="H142" s="52">
        <v>1.1271396195857757</v>
      </c>
      <c r="I142" s="53">
        <v>4424.0648616666658</v>
      </c>
      <c r="J142" s="53">
        <v>1048.5033722149999</v>
      </c>
      <c r="K142" s="53">
        <v>1203.3456423733332</v>
      </c>
      <c r="L142" s="54">
        <v>270</v>
      </c>
      <c r="M142" s="55">
        <v>3.9736387276031784</v>
      </c>
      <c r="N142" s="55">
        <v>2.3993256202327093</v>
      </c>
      <c r="O142" s="55">
        <v>0.32196045136119594</v>
      </c>
      <c r="P142" s="55">
        <v>0.83364448306016059</v>
      </c>
      <c r="Q142" s="56">
        <v>10020392.216600001</v>
      </c>
      <c r="R142" s="56">
        <v>1433949.57</v>
      </c>
      <c r="S142" s="56">
        <v>220834.93</v>
      </c>
      <c r="T142" s="56">
        <v>128297.89</v>
      </c>
      <c r="U142" s="55">
        <v>3.9736387276031793</v>
      </c>
      <c r="V142" s="55">
        <v>0.56864017199515227</v>
      </c>
      <c r="W142" s="55">
        <v>8.7573242770245335E-2</v>
      </c>
      <c r="X142" s="55">
        <v>5.0877194947238663E-2</v>
      </c>
      <c r="Y142" s="55">
        <v>0</v>
      </c>
      <c r="Z142" s="55">
        <v>0</v>
      </c>
      <c r="AA142" s="55">
        <v>0.52797908705313301</v>
      </c>
      <c r="AB142" s="55">
        <f t="shared" si="15"/>
        <v>4.68</v>
      </c>
      <c r="AC142" s="56">
        <f t="shared" si="16"/>
        <v>11801635.424981998</v>
      </c>
      <c r="AD142" s="57">
        <v>-0.05</v>
      </c>
      <c r="AE142" s="57">
        <v>0.22942719219824001</v>
      </c>
      <c r="AF142" s="57">
        <v>0</v>
      </c>
      <c r="AG142" s="55">
        <v>0</v>
      </c>
      <c r="AH142" s="55">
        <v>0</v>
      </c>
      <c r="AI142" s="56">
        <f t="shared" si="17"/>
        <v>0</v>
      </c>
      <c r="AJ142" s="56">
        <f t="shared" si="17"/>
        <v>0</v>
      </c>
      <c r="AK142" s="55">
        <f t="shared" si="18"/>
        <v>4.68</v>
      </c>
      <c r="AL142" s="56">
        <f t="shared" si="19"/>
        <v>11801635.424981998</v>
      </c>
      <c r="AM142" s="58"/>
      <c r="AN142" s="58"/>
      <c r="AO142" s="46"/>
    </row>
    <row r="143" spans="1:43" s="26" customFormat="1" ht="15.75" x14ac:dyDescent="0.25">
      <c r="A143" s="47" t="s">
        <v>129</v>
      </c>
      <c r="B143" s="48">
        <v>885</v>
      </c>
      <c r="C143" s="47" t="s">
        <v>143</v>
      </c>
      <c r="D143" s="49">
        <v>16487000</v>
      </c>
      <c r="E143" s="50">
        <v>3.31</v>
      </c>
      <c r="F143" s="51">
        <v>1</v>
      </c>
      <c r="G143" s="51">
        <v>1.48328116389985</v>
      </c>
      <c r="H143" s="52">
        <v>1.0483281163899849</v>
      </c>
      <c r="I143" s="53">
        <v>8747.6763150000043</v>
      </c>
      <c r="J143" s="53">
        <v>1075.9641867450007</v>
      </c>
      <c r="K143" s="53">
        <v>717.30945783000027</v>
      </c>
      <c r="L143" s="54">
        <v>470</v>
      </c>
      <c r="M143" s="55">
        <v>3.6957952059687376</v>
      </c>
      <c r="N143" s="55">
        <v>2.2315607262471664</v>
      </c>
      <c r="O143" s="55">
        <v>0.29944843359475792</v>
      </c>
      <c r="P143" s="55">
        <v>0.7753546548088972</v>
      </c>
      <c r="Q143" s="56">
        <v>18427883.507399999</v>
      </c>
      <c r="R143" s="56">
        <v>1368615.27</v>
      </c>
      <c r="S143" s="56">
        <v>122434.4</v>
      </c>
      <c r="T143" s="56">
        <v>207717.51</v>
      </c>
      <c r="U143" s="55">
        <v>3.6957952059687376</v>
      </c>
      <c r="V143" s="55">
        <v>0.27448196932840152</v>
      </c>
      <c r="W143" s="55">
        <v>2.4554771554770149E-2</v>
      </c>
      <c r="X143" s="55">
        <v>4.1658684505198391E-2</v>
      </c>
      <c r="Y143" s="55">
        <v>0.25999999999999979</v>
      </c>
      <c r="Z143" s="55">
        <v>0</v>
      </c>
      <c r="AA143" s="55">
        <v>0.18608295054707921</v>
      </c>
      <c r="AB143" s="55">
        <f t="shared" si="15"/>
        <v>4.3</v>
      </c>
      <c r="AC143" s="56">
        <f t="shared" si="16"/>
        <v>21440554.648065008</v>
      </c>
      <c r="AD143" s="57">
        <v>-0.05</v>
      </c>
      <c r="AE143" s="57">
        <v>0.22942719219824001</v>
      </c>
      <c r="AF143" s="57">
        <v>6.4356435643564303E-2</v>
      </c>
      <c r="AG143" s="55">
        <v>0.26</v>
      </c>
      <c r="AH143" s="55">
        <v>0</v>
      </c>
      <c r="AI143" s="56">
        <f t="shared" si="17"/>
        <v>1296405.6298830006</v>
      </c>
      <c r="AJ143" s="56">
        <f t="shared" si="17"/>
        <v>0</v>
      </c>
      <c r="AK143" s="55">
        <f t="shared" si="18"/>
        <v>4.3</v>
      </c>
      <c r="AL143" s="56">
        <f t="shared" si="19"/>
        <v>21440554.648065008</v>
      </c>
      <c r="AM143" s="58"/>
      <c r="AN143" s="58"/>
      <c r="AO143" s="46"/>
    </row>
    <row r="144" spans="1:43" s="26" customFormat="1" ht="15.75" x14ac:dyDescent="0.25">
      <c r="A144" s="47" t="s">
        <v>144</v>
      </c>
      <c r="B144" s="48">
        <v>370</v>
      </c>
      <c r="C144" s="47" t="s">
        <v>145</v>
      </c>
      <c r="D144" s="49">
        <v>8753000</v>
      </c>
      <c r="E144" s="50">
        <v>3.92</v>
      </c>
      <c r="F144" s="51">
        <v>1</v>
      </c>
      <c r="G144" s="51">
        <v>1.46742587865698</v>
      </c>
      <c r="H144" s="52">
        <v>1.046742587865698</v>
      </c>
      <c r="I144" s="53">
        <v>3919.6666666666656</v>
      </c>
      <c r="J144" s="53">
        <v>834.88899999999978</v>
      </c>
      <c r="K144" s="53">
        <v>207.74233333333325</v>
      </c>
      <c r="L144" s="54">
        <v>310</v>
      </c>
      <c r="M144" s="55">
        <v>3.6902055545729846</v>
      </c>
      <c r="N144" s="55">
        <v>2.2281856348708828</v>
      </c>
      <c r="O144" s="55">
        <v>0.29899553719181449</v>
      </c>
      <c r="P144" s="55">
        <v>0.77418198100341773</v>
      </c>
      <c r="Q144" s="56">
        <v>8244694.1520999996</v>
      </c>
      <c r="R144" s="56">
        <v>1060363.98</v>
      </c>
      <c r="S144" s="56">
        <v>35405</v>
      </c>
      <c r="T144" s="56">
        <v>136797.96</v>
      </c>
      <c r="U144" s="55">
        <v>3.6902055545729842</v>
      </c>
      <c r="V144" s="55">
        <v>0.47460354022749801</v>
      </c>
      <c r="W144" s="55">
        <v>1.5846763471166165E-2</v>
      </c>
      <c r="X144" s="55">
        <v>6.122878155737551E-2</v>
      </c>
      <c r="Y144" s="55">
        <v>5.9999999999999609E-2</v>
      </c>
      <c r="Z144" s="55">
        <v>0</v>
      </c>
      <c r="AA144" s="55">
        <v>0.1894225646227384</v>
      </c>
      <c r="AB144" s="55">
        <f t="shared" si="15"/>
        <v>4.3</v>
      </c>
      <c r="AC144" s="56">
        <f t="shared" si="16"/>
        <v>9607102.9999999981</v>
      </c>
      <c r="AD144" s="57">
        <v>-0.05</v>
      </c>
      <c r="AE144" s="57">
        <v>0.22942719219824001</v>
      </c>
      <c r="AF144" s="57">
        <v>1.4150943396226322E-2</v>
      </c>
      <c r="AG144" s="55">
        <v>0.06</v>
      </c>
      <c r="AH144" s="55">
        <v>0</v>
      </c>
      <c r="AI144" s="56">
        <f t="shared" si="17"/>
        <v>134052.59999999995</v>
      </c>
      <c r="AJ144" s="56">
        <f t="shared" si="17"/>
        <v>0</v>
      </c>
      <c r="AK144" s="55">
        <f t="shared" si="18"/>
        <v>4.3</v>
      </c>
      <c r="AL144" s="56">
        <f t="shared" si="19"/>
        <v>9607102.9999999981</v>
      </c>
      <c r="AM144" s="58"/>
      <c r="AN144" s="58"/>
      <c r="AO144" s="46"/>
    </row>
    <row r="145" spans="1:41" s="26" customFormat="1" ht="15.75" x14ac:dyDescent="0.25">
      <c r="A145" s="47" t="s">
        <v>144</v>
      </c>
      <c r="B145" s="48">
        <v>380</v>
      </c>
      <c r="C145" s="47" t="s">
        <v>146</v>
      </c>
      <c r="D145" s="49">
        <v>29910400</v>
      </c>
      <c r="E145" s="50">
        <v>5.08</v>
      </c>
      <c r="F145" s="51">
        <v>1.0005836671810422</v>
      </c>
      <c r="G145" s="51">
        <v>2.1297070449240096</v>
      </c>
      <c r="H145" s="52">
        <v>1.1134376382372346</v>
      </c>
      <c r="I145" s="53">
        <v>10325.966666666673</v>
      </c>
      <c r="J145" s="53">
        <v>1899.9778666666678</v>
      </c>
      <c r="K145" s="53">
        <v>4398.8618000000033</v>
      </c>
      <c r="L145" s="54">
        <v>650</v>
      </c>
      <c r="M145" s="55">
        <v>3.9253335107645864</v>
      </c>
      <c r="N145" s="55">
        <v>2.3701584129708553</v>
      </c>
      <c r="O145" s="55">
        <v>0.31804656525262298</v>
      </c>
      <c r="P145" s="55">
        <v>0.82351035152958563</v>
      </c>
      <c r="Q145" s="56">
        <v>23103731.903000001</v>
      </c>
      <c r="R145" s="56">
        <v>2566851.66</v>
      </c>
      <c r="S145" s="56">
        <v>797454.45</v>
      </c>
      <c r="T145" s="56">
        <v>305110.59000000003</v>
      </c>
      <c r="U145" s="55">
        <v>3.9253335107645864</v>
      </c>
      <c r="V145" s="55">
        <v>0.43610914798663736</v>
      </c>
      <c r="W145" s="55">
        <v>0.13548783679761739</v>
      </c>
      <c r="X145" s="55">
        <v>5.1838413368326806E-2</v>
      </c>
      <c r="Y145" s="55">
        <v>0</v>
      </c>
      <c r="Z145" s="55">
        <v>2.0000000000000462E-2</v>
      </c>
      <c r="AA145" s="55">
        <v>0.46343107525217658</v>
      </c>
      <c r="AB145" s="55">
        <f t="shared" si="15"/>
        <v>4.57</v>
      </c>
      <c r="AC145" s="56">
        <f t="shared" si="16"/>
        <v>26898110.570000019</v>
      </c>
      <c r="AD145" s="57">
        <v>-0.05</v>
      </c>
      <c r="AE145" s="57">
        <v>0.22942719219824001</v>
      </c>
      <c r="AF145" s="57">
        <v>0</v>
      </c>
      <c r="AG145" s="55">
        <v>0.28000000000000003</v>
      </c>
      <c r="AH145" s="55">
        <v>0</v>
      </c>
      <c r="AI145" s="56">
        <f t="shared" si="17"/>
        <v>1648024.280000001</v>
      </c>
      <c r="AJ145" s="56">
        <f t="shared" si="17"/>
        <v>0</v>
      </c>
      <c r="AK145" s="55">
        <f t="shared" si="18"/>
        <v>4.83</v>
      </c>
      <c r="AL145" s="56">
        <f t="shared" si="19"/>
        <v>28428418.830000021</v>
      </c>
      <c r="AM145" s="58"/>
      <c r="AN145" s="58"/>
      <c r="AO145" s="46"/>
    </row>
    <row r="146" spans="1:41" s="26" customFormat="1" ht="15.75" x14ac:dyDescent="0.25">
      <c r="A146" s="47" t="s">
        <v>144</v>
      </c>
      <c r="B146" s="48">
        <v>381</v>
      </c>
      <c r="C146" s="47" t="s">
        <v>147</v>
      </c>
      <c r="D146" s="49">
        <v>9491000</v>
      </c>
      <c r="E146" s="50">
        <v>4.51</v>
      </c>
      <c r="F146" s="51">
        <v>1.0005836671810422</v>
      </c>
      <c r="G146" s="51">
        <v>1.84909731623384</v>
      </c>
      <c r="H146" s="52">
        <v>1.0853766653682178</v>
      </c>
      <c r="I146" s="53">
        <v>3690.0000000000023</v>
      </c>
      <c r="J146" s="53">
        <v>546.12000000000046</v>
      </c>
      <c r="K146" s="53">
        <v>616.23000000000036</v>
      </c>
      <c r="L146" s="54">
        <v>200</v>
      </c>
      <c r="M146" s="55">
        <v>3.8264068413538124</v>
      </c>
      <c r="N146" s="55">
        <v>2.3104254305050009</v>
      </c>
      <c r="O146" s="55">
        <v>0.31003112214907635</v>
      </c>
      <c r="P146" s="55">
        <v>0.80275615673856793</v>
      </c>
      <c r="Q146" s="56">
        <v>8048081.5093999999</v>
      </c>
      <c r="R146" s="56">
        <v>719208.64</v>
      </c>
      <c r="S146" s="56">
        <v>108898.77</v>
      </c>
      <c r="T146" s="56">
        <v>91514.2</v>
      </c>
      <c r="U146" s="55">
        <v>3.8264068413538128</v>
      </c>
      <c r="V146" s="55">
        <v>0.3419429637147402</v>
      </c>
      <c r="W146" s="55">
        <v>5.1775197398895752E-2</v>
      </c>
      <c r="X146" s="55">
        <v>4.3509818793418288E-2</v>
      </c>
      <c r="Y146" s="55">
        <v>4.0000000000000036E-2</v>
      </c>
      <c r="Z146" s="55">
        <v>0</v>
      </c>
      <c r="AA146" s="55">
        <v>0.33538119530474475</v>
      </c>
      <c r="AB146" s="55">
        <f t="shared" si="15"/>
        <v>4.3</v>
      </c>
      <c r="AC146" s="56">
        <f t="shared" si="16"/>
        <v>9044190.0000000056</v>
      </c>
      <c r="AD146" s="57">
        <v>-0.05</v>
      </c>
      <c r="AE146" s="57">
        <v>0.22942719219824001</v>
      </c>
      <c r="AF146" s="57">
        <v>2.3310023310022811E-3</v>
      </c>
      <c r="AG146" s="55">
        <v>0.04</v>
      </c>
      <c r="AH146" s="55">
        <v>0</v>
      </c>
      <c r="AI146" s="56">
        <f t="shared" si="17"/>
        <v>84132.000000000073</v>
      </c>
      <c r="AJ146" s="56">
        <f t="shared" si="17"/>
        <v>0</v>
      </c>
      <c r="AK146" s="55">
        <f t="shared" si="18"/>
        <v>4.3</v>
      </c>
      <c r="AL146" s="56">
        <f t="shared" si="19"/>
        <v>9044190.0000000056</v>
      </c>
      <c r="AM146" s="58"/>
      <c r="AN146" s="58"/>
      <c r="AO146" s="46"/>
    </row>
    <row r="147" spans="1:41" s="26" customFormat="1" ht="15.75" x14ac:dyDescent="0.25">
      <c r="A147" s="47" t="s">
        <v>144</v>
      </c>
      <c r="B147" s="48">
        <v>371</v>
      </c>
      <c r="C147" s="47" t="s">
        <v>148</v>
      </c>
      <c r="D147" s="49">
        <v>10654000</v>
      </c>
      <c r="E147" s="50">
        <v>3.87</v>
      </c>
      <c r="F147" s="51">
        <v>1</v>
      </c>
      <c r="G147" s="51">
        <v>2.2008647008774056</v>
      </c>
      <c r="H147" s="52">
        <v>1.1200864700877406</v>
      </c>
      <c r="I147" s="53">
        <v>4832.4666666666681</v>
      </c>
      <c r="J147" s="53">
        <v>869.84400000000039</v>
      </c>
      <c r="K147" s="53">
        <v>473.58173333333355</v>
      </c>
      <c r="L147" s="54">
        <v>300</v>
      </c>
      <c r="M147" s="55">
        <v>3.9487734247516411</v>
      </c>
      <c r="N147" s="55">
        <v>2.3843116840708465</v>
      </c>
      <c r="O147" s="55">
        <v>0.31994576289097792</v>
      </c>
      <c r="P147" s="55">
        <v>0.828427898472888</v>
      </c>
      <c r="Q147" s="56">
        <v>10876920.0911</v>
      </c>
      <c r="R147" s="56">
        <v>1182168.1499999999</v>
      </c>
      <c r="S147" s="56">
        <v>86366.67</v>
      </c>
      <c r="T147" s="56">
        <v>141661.17000000001</v>
      </c>
      <c r="U147" s="55">
        <v>3.9487734247516415</v>
      </c>
      <c r="V147" s="55">
        <v>0.42917610313275251</v>
      </c>
      <c r="W147" s="55">
        <v>3.1354684763315842E-2</v>
      </c>
      <c r="X147" s="55">
        <v>5.1428884394829351E-2</v>
      </c>
      <c r="Y147" s="55">
        <v>0</v>
      </c>
      <c r="Z147" s="55">
        <v>0</v>
      </c>
      <c r="AA147" s="55">
        <v>0.47824315883882801</v>
      </c>
      <c r="AB147" s="55">
        <f t="shared" si="15"/>
        <v>4.46</v>
      </c>
      <c r="AC147" s="56">
        <f t="shared" si="16"/>
        <v>12285096.760000004</v>
      </c>
      <c r="AD147" s="57">
        <v>-0.05</v>
      </c>
      <c r="AE147" s="57">
        <v>0.22942719219824001</v>
      </c>
      <c r="AF147" s="57">
        <v>0</v>
      </c>
      <c r="AG147" s="55">
        <v>0</v>
      </c>
      <c r="AH147" s="55">
        <v>0</v>
      </c>
      <c r="AI147" s="56">
        <f t="shared" si="17"/>
        <v>0</v>
      </c>
      <c r="AJ147" s="56">
        <f t="shared" si="17"/>
        <v>0</v>
      </c>
      <c r="AK147" s="55">
        <f t="shared" si="18"/>
        <v>4.46</v>
      </c>
      <c r="AL147" s="56">
        <f t="shared" si="19"/>
        <v>12285096.760000004</v>
      </c>
      <c r="AM147" s="58"/>
      <c r="AN147" s="58"/>
      <c r="AO147" s="46"/>
    </row>
    <row r="148" spans="1:41" s="26" customFormat="1" ht="15.75" x14ac:dyDescent="0.25">
      <c r="A148" s="47" t="s">
        <v>144</v>
      </c>
      <c r="B148" s="48">
        <v>811</v>
      </c>
      <c r="C148" s="47" t="s">
        <v>149</v>
      </c>
      <c r="D148" s="49">
        <v>11062000</v>
      </c>
      <c r="E148" s="50">
        <v>4.24</v>
      </c>
      <c r="F148" s="51">
        <v>1</v>
      </c>
      <c r="G148" s="51">
        <v>1.4741409778126842</v>
      </c>
      <c r="H148" s="52">
        <v>1.0474140977812685</v>
      </c>
      <c r="I148" s="53">
        <v>4580.3000000000011</v>
      </c>
      <c r="J148" s="53">
        <v>563.37690000000009</v>
      </c>
      <c r="K148" s="53">
        <v>174.0514</v>
      </c>
      <c r="L148" s="54">
        <v>210</v>
      </c>
      <c r="M148" s="55">
        <v>3.69257290796924</v>
      </c>
      <c r="N148" s="55">
        <v>2.2296150682052027</v>
      </c>
      <c r="O148" s="55">
        <v>0.29918734984018014</v>
      </c>
      <c r="P148" s="55">
        <v>0.77467863689831151</v>
      </c>
      <c r="Q148" s="56">
        <v>9640462.2634999994</v>
      </c>
      <c r="R148" s="56">
        <v>715984.77</v>
      </c>
      <c r="S148" s="56">
        <v>29682.17</v>
      </c>
      <c r="T148" s="56">
        <v>92729.03</v>
      </c>
      <c r="U148" s="55">
        <v>3.6925729079692404</v>
      </c>
      <c r="V148" s="55">
        <v>0.27424265338923992</v>
      </c>
      <c r="W148" s="55">
        <v>1.1369119293926843E-2</v>
      </c>
      <c r="X148" s="55">
        <v>3.5517873010205751E-2</v>
      </c>
      <c r="Y148" s="55">
        <v>0.29000000000000004</v>
      </c>
      <c r="Z148" s="55">
        <v>0</v>
      </c>
      <c r="AA148" s="55">
        <v>0.18169135373240689</v>
      </c>
      <c r="AB148" s="55">
        <f t="shared" si="15"/>
        <v>4.3</v>
      </c>
      <c r="AC148" s="56">
        <f t="shared" si="16"/>
        <v>11226315.300000004</v>
      </c>
      <c r="AD148" s="57">
        <v>-0.05</v>
      </c>
      <c r="AE148" s="57">
        <v>0.22942719219824001</v>
      </c>
      <c r="AF148" s="57">
        <v>6.6997518610421733E-2</v>
      </c>
      <c r="AG148" s="55">
        <v>0.28999999999999998</v>
      </c>
      <c r="AH148" s="55">
        <v>0</v>
      </c>
      <c r="AI148" s="56">
        <f t="shared" si="17"/>
        <v>757123.5900000002</v>
      </c>
      <c r="AJ148" s="56">
        <f t="shared" si="17"/>
        <v>0</v>
      </c>
      <c r="AK148" s="55">
        <f t="shared" si="18"/>
        <v>4.3</v>
      </c>
      <c r="AL148" s="56">
        <f t="shared" si="19"/>
        <v>11226315.300000004</v>
      </c>
      <c r="AM148" s="58"/>
      <c r="AN148" s="58"/>
      <c r="AO148" s="46"/>
    </row>
    <row r="149" spans="1:41" s="26" customFormat="1" ht="15.75" x14ac:dyDescent="0.25">
      <c r="A149" s="47" t="s">
        <v>144</v>
      </c>
      <c r="B149" s="48">
        <v>810</v>
      </c>
      <c r="C149" s="47" t="s">
        <v>150</v>
      </c>
      <c r="D149" s="49">
        <v>11032000</v>
      </c>
      <c r="E149" s="50">
        <v>4.08</v>
      </c>
      <c r="F149" s="51">
        <v>1</v>
      </c>
      <c r="G149" s="51">
        <v>1.3452772713247876</v>
      </c>
      <c r="H149" s="52">
        <v>1.0345277271324789</v>
      </c>
      <c r="I149" s="53">
        <v>4747.533333333331</v>
      </c>
      <c r="J149" s="53">
        <v>1144.1555333333329</v>
      </c>
      <c r="K149" s="53">
        <v>726.37259999999958</v>
      </c>
      <c r="L149" s="54">
        <v>270</v>
      </c>
      <c r="M149" s="55">
        <v>3.6471430600795016</v>
      </c>
      <c r="N149" s="55">
        <v>2.2021840395090253</v>
      </c>
      <c r="O149" s="55">
        <v>0.29550643787648151</v>
      </c>
      <c r="P149" s="55">
        <v>0.76514773973937766</v>
      </c>
      <c r="Q149" s="56">
        <v>9869511.9519999996</v>
      </c>
      <c r="R149" s="56">
        <v>1436195.4</v>
      </c>
      <c r="S149" s="56">
        <v>122349.23</v>
      </c>
      <c r="T149" s="56">
        <v>117756.24</v>
      </c>
      <c r="U149" s="55">
        <v>3.6471430600795012</v>
      </c>
      <c r="V149" s="55">
        <v>0.53072635352167508</v>
      </c>
      <c r="W149" s="55">
        <v>4.5212484995101665E-2</v>
      </c>
      <c r="X149" s="55">
        <v>4.3515205734128329E-2</v>
      </c>
      <c r="Y149" s="55">
        <v>3.0000000000000249E-2</v>
      </c>
      <c r="Z149" s="55">
        <v>0</v>
      </c>
      <c r="AA149" s="55">
        <v>0.14239918055253759</v>
      </c>
      <c r="AB149" s="55">
        <f t="shared" si="15"/>
        <v>4.3</v>
      </c>
      <c r="AC149" s="56">
        <f t="shared" si="16"/>
        <v>11636204.199999994</v>
      </c>
      <c r="AD149" s="57">
        <v>-0.05</v>
      </c>
      <c r="AE149" s="57">
        <v>0.22942719219824001</v>
      </c>
      <c r="AF149" s="57">
        <v>7.0257611241218388E-3</v>
      </c>
      <c r="AG149" s="55">
        <v>0.03</v>
      </c>
      <c r="AH149" s="55">
        <v>0</v>
      </c>
      <c r="AI149" s="56">
        <f t="shared" si="17"/>
        <v>81182.819999999963</v>
      </c>
      <c r="AJ149" s="56">
        <f t="shared" si="17"/>
        <v>0</v>
      </c>
      <c r="AK149" s="55">
        <f t="shared" si="18"/>
        <v>4.3</v>
      </c>
      <c r="AL149" s="56">
        <f t="shared" si="19"/>
        <v>11636204.199999994</v>
      </c>
      <c r="AM149" s="58"/>
      <c r="AN149" s="58"/>
      <c r="AO149" s="46"/>
    </row>
    <row r="150" spans="1:41" s="26" customFormat="1" ht="15.75" x14ac:dyDescent="0.25">
      <c r="A150" s="47" t="s">
        <v>144</v>
      </c>
      <c r="B150" s="48">
        <v>382</v>
      </c>
      <c r="C150" s="47" t="s">
        <v>151</v>
      </c>
      <c r="D150" s="49">
        <v>18537000</v>
      </c>
      <c r="E150" s="50">
        <v>4.47</v>
      </c>
      <c r="F150" s="51">
        <v>1.0005836671810422</v>
      </c>
      <c r="G150" s="51">
        <v>1.4309130178676615</v>
      </c>
      <c r="H150" s="52">
        <v>1.0435582355316</v>
      </c>
      <c r="I150" s="53">
        <v>7272.1271733333324</v>
      </c>
      <c r="J150" s="53">
        <v>1461.6975618399997</v>
      </c>
      <c r="K150" s="53">
        <v>1999.8349726666663</v>
      </c>
      <c r="L150" s="54">
        <v>340</v>
      </c>
      <c r="M150" s="55">
        <v>3.678979380337573</v>
      </c>
      <c r="N150" s="55">
        <v>2.2214071506385062</v>
      </c>
      <c r="O150" s="55">
        <v>0.2980859466699623</v>
      </c>
      <c r="P150" s="55">
        <v>0.77182680005749726</v>
      </c>
      <c r="Q150" s="56">
        <v>15249783.375499999</v>
      </c>
      <c r="R150" s="56">
        <v>1850804.49</v>
      </c>
      <c r="S150" s="56">
        <v>339789.94</v>
      </c>
      <c r="T150" s="56">
        <v>149580.03</v>
      </c>
      <c r="U150" s="55">
        <v>3.6789793803375725</v>
      </c>
      <c r="V150" s="55">
        <v>0.44650283727833973</v>
      </c>
      <c r="W150" s="55">
        <v>8.1973635334239625E-2</v>
      </c>
      <c r="X150" s="55">
        <v>3.6085880481001385E-2</v>
      </c>
      <c r="Y150" s="55">
        <v>5.9999999999999609E-2</v>
      </c>
      <c r="Z150" s="55">
        <v>0</v>
      </c>
      <c r="AA150" s="55">
        <v>0.17712589869870349</v>
      </c>
      <c r="AB150" s="55">
        <f t="shared" si="15"/>
        <v>4.3</v>
      </c>
      <c r="AC150" s="56">
        <f t="shared" si="16"/>
        <v>17823983.701839998</v>
      </c>
      <c r="AD150" s="57">
        <v>-0.05</v>
      </c>
      <c r="AE150" s="57">
        <v>0.22942719219824001</v>
      </c>
      <c r="AF150" s="57">
        <v>1.1764705882352899E-2</v>
      </c>
      <c r="AG150" s="55">
        <v>0.06</v>
      </c>
      <c r="AH150" s="55">
        <v>0</v>
      </c>
      <c r="AI150" s="56">
        <f t="shared" si="17"/>
        <v>248706.74932799995</v>
      </c>
      <c r="AJ150" s="56">
        <f t="shared" si="17"/>
        <v>0</v>
      </c>
      <c r="AK150" s="55">
        <f t="shared" si="18"/>
        <v>4.3</v>
      </c>
      <c r="AL150" s="56">
        <f t="shared" si="19"/>
        <v>17823983.701839998</v>
      </c>
      <c r="AM150" s="58"/>
      <c r="AN150" s="58"/>
      <c r="AO150" s="46"/>
    </row>
    <row r="151" spans="1:41" s="26" customFormat="1" ht="15.75" x14ac:dyDescent="0.25">
      <c r="A151" s="47" t="s">
        <v>144</v>
      </c>
      <c r="B151" s="48">
        <v>383</v>
      </c>
      <c r="C151" s="47" t="s">
        <v>152</v>
      </c>
      <c r="D151" s="49">
        <v>30768970.5</v>
      </c>
      <c r="E151" s="50">
        <v>4.01</v>
      </c>
      <c r="F151" s="51">
        <v>1.0005836671810422</v>
      </c>
      <c r="G151" s="51">
        <v>3.0049806002715687</v>
      </c>
      <c r="H151" s="52">
        <v>1.2009649937719906</v>
      </c>
      <c r="I151" s="53">
        <v>13459.427936666672</v>
      </c>
      <c r="J151" s="53">
        <v>2395.7781727266679</v>
      </c>
      <c r="K151" s="53">
        <v>2718.8044432066677</v>
      </c>
      <c r="L151" s="54">
        <v>720</v>
      </c>
      <c r="M151" s="55">
        <v>4.2339040584003937</v>
      </c>
      <c r="N151" s="55">
        <v>2.5564766143334645</v>
      </c>
      <c r="O151" s="55">
        <v>0.34304821225779009</v>
      </c>
      <c r="P151" s="55">
        <v>0.88824651712121827</v>
      </c>
      <c r="Q151" s="56">
        <v>32481978.141899999</v>
      </c>
      <c r="R151" s="56">
        <v>3491108</v>
      </c>
      <c r="S151" s="56">
        <v>531628.17000000004</v>
      </c>
      <c r="T151" s="56">
        <v>364536.37</v>
      </c>
      <c r="U151" s="55">
        <v>4.2339040584003937</v>
      </c>
      <c r="V151" s="55">
        <v>0.45505283735135676</v>
      </c>
      <c r="W151" s="55">
        <v>6.9295738876073584E-2</v>
      </c>
      <c r="X151" s="55">
        <v>4.751594906831258E-2</v>
      </c>
      <c r="Y151" s="55">
        <v>0</v>
      </c>
      <c r="Z151" s="55">
        <v>0</v>
      </c>
      <c r="AA151" s="55">
        <v>0.80417935451953937</v>
      </c>
      <c r="AB151" s="55">
        <f t="shared" si="15"/>
        <v>4.8099999999999996</v>
      </c>
      <c r="AC151" s="56">
        <f t="shared" si="16"/>
        <v>36901713.573959015</v>
      </c>
      <c r="AD151" s="57">
        <v>-0.05</v>
      </c>
      <c r="AE151" s="57">
        <v>0.22942719219824001</v>
      </c>
      <c r="AF151" s="57">
        <v>0</v>
      </c>
      <c r="AG151" s="55">
        <v>0</v>
      </c>
      <c r="AH151" s="55">
        <v>0</v>
      </c>
      <c r="AI151" s="56">
        <f t="shared" si="17"/>
        <v>0</v>
      </c>
      <c r="AJ151" s="56">
        <f t="shared" si="17"/>
        <v>0</v>
      </c>
      <c r="AK151" s="55">
        <f t="shared" si="18"/>
        <v>4.8099999999999996</v>
      </c>
      <c r="AL151" s="56">
        <f t="shared" si="19"/>
        <v>36901713.573959015</v>
      </c>
      <c r="AM151" s="58"/>
      <c r="AN151" s="58"/>
      <c r="AO151" s="46"/>
    </row>
    <row r="152" spans="1:41" s="26" customFormat="1" ht="15.75" x14ac:dyDescent="0.25">
      <c r="A152" s="47" t="s">
        <v>144</v>
      </c>
      <c r="B152" s="48">
        <v>812</v>
      </c>
      <c r="C152" s="47" t="s">
        <v>153</v>
      </c>
      <c r="D152" s="49">
        <v>5525000</v>
      </c>
      <c r="E152" s="50">
        <v>3.66</v>
      </c>
      <c r="F152" s="51">
        <v>1</v>
      </c>
      <c r="G152" s="51">
        <v>1.8377511617252438</v>
      </c>
      <c r="H152" s="52">
        <v>1.0837751161725244</v>
      </c>
      <c r="I152" s="53">
        <v>2646.666666666667</v>
      </c>
      <c r="J152" s="53">
        <v>471.10666666666674</v>
      </c>
      <c r="K152" s="53">
        <v>129.6866666666667</v>
      </c>
      <c r="L152" s="54">
        <v>160</v>
      </c>
      <c r="M152" s="55">
        <v>3.8207607103886816</v>
      </c>
      <c r="N152" s="55">
        <v>2.3070162361598476</v>
      </c>
      <c r="O152" s="55">
        <v>0.30957364954057015</v>
      </c>
      <c r="P152" s="55">
        <v>0.80157163387366337</v>
      </c>
      <c r="Q152" s="56">
        <v>5763999.6076999996</v>
      </c>
      <c r="R152" s="56">
        <v>619504.92000000004</v>
      </c>
      <c r="S152" s="56">
        <v>22884.12</v>
      </c>
      <c r="T152" s="56">
        <v>73103.33</v>
      </c>
      <c r="U152" s="55">
        <v>3.8207607103886807</v>
      </c>
      <c r="V152" s="55">
        <v>0.41064889003645294</v>
      </c>
      <c r="W152" s="55">
        <v>1.5169108827487938E-2</v>
      </c>
      <c r="X152" s="55">
        <v>4.8457731015032549E-2</v>
      </c>
      <c r="Y152" s="55">
        <v>0</v>
      </c>
      <c r="Z152" s="55">
        <v>0</v>
      </c>
      <c r="AA152" s="55">
        <v>0.33200354149058453</v>
      </c>
      <c r="AB152" s="55">
        <f t="shared" si="15"/>
        <v>4.3</v>
      </c>
      <c r="AC152" s="56">
        <f t="shared" si="16"/>
        <v>6486980.0000000009</v>
      </c>
      <c r="AD152" s="57">
        <v>-0.05</v>
      </c>
      <c r="AE152" s="57">
        <v>0.22942719219824001</v>
      </c>
      <c r="AF152" s="57">
        <v>0</v>
      </c>
      <c r="AG152" s="55">
        <v>0</v>
      </c>
      <c r="AH152" s="55">
        <v>0</v>
      </c>
      <c r="AI152" s="56">
        <f t="shared" si="17"/>
        <v>0</v>
      </c>
      <c r="AJ152" s="56">
        <f t="shared" si="17"/>
        <v>0</v>
      </c>
      <c r="AK152" s="55">
        <f t="shared" si="18"/>
        <v>4.3</v>
      </c>
      <c r="AL152" s="56">
        <f t="shared" si="19"/>
        <v>6486980.0000000009</v>
      </c>
      <c r="AM152" s="58"/>
      <c r="AN152" s="58"/>
      <c r="AO152" s="46"/>
    </row>
    <row r="153" spans="1:41" s="26" customFormat="1" ht="15.75" x14ac:dyDescent="0.25">
      <c r="A153" s="47" t="s">
        <v>144</v>
      </c>
      <c r="B153" s="48">
        <v>813</v>
      </c>
      <c r="C153" s="47" t="s">
        <v>154</v>
      </c>
      <c r="D153" s="49">
        <v>6004000</v>
      </c>
      <c r="E153" s="50">
        <v>4.24</v>
      </c>
      <c r="F153" s="51">
        <v>1</v>
      </c>
      <c r="G153" s="51">
        <v>1.3788122735305144</v>
      </c>
      <c r="H153" s="52">
        <v>1.0378812273530515</v>
      </c>
      <c r="I153" s="53">
        <v>2486.4000000000005</v>
      </c>
      <c r="J153" s="53">
        <v>367.98720000000009</v>
      </c>
      <c r="K153" s="53">
        <v>261.072</v>
      </c>
      <c r="L153" s="54">
        <v>150</v>
      </c>
      <c r="M153" s="55">
        <v>3.6589655513822126</v>
      </c>
      <c r="N153" s="55">
        <v>2.2093225863730184</v>
      </c>
      <c r="O153" s="55">
        <v>0.29646434444448261</v>
      </c>
      <c r="P153" s="55">
        <v>0.76762802426601762</v>
      </c>
      <c r="Q153" s="56">
        <v>5185661.6097999997</v>
      </c>
      <c r="R153" s="56">
        <v>463411.39</v>
      </c>
      <c r="S153" s="56">
        <v>44117.17</v>
      </c>
      <c r="T153" s="56">
        <v>65632.2</v>
      </c>
      <c r="U153" s="55">
        <v>3.658965551382213</v>
      </c>
      <c r="V153" s="55">
        <v>0.32697974278320674</v>
      </c>
      <c r="W153" s="55">
        <v>3.1128756166670667E-2</v>
      </c>
      <c r="X153" s="55">
        <v>4.6309605711029052E-2</v>
      </c>
      <c r="Y153" s="55">
        <v>0.24000000000000021</v>
      </c>
      <c r="Z153" s="55">
        <v>0</v>
      </c>
      <c r="AA153" s="55">
        <v>0.14830787573815823</v>
      </c>
      <c r="AB153" s="55">
        <f t="shared" si="15"/>
        <v>4.3</v>
      </c>
      <c r="AC153" s="56">
        <f t="shared" si="16"/>
        <v>6094166.4000000022</v>
      </c>
      <c r="AD153" s="57">
        <v>-0.05</v>
      </c>
      <c r="AE153" s="57">
        <v>0.22942719219824001</v>
      </c>
      <c r="AF153" s="57">
        <v>5.9113300492610897E-2</v>
      </c>
      <c r="AG153" s="55">
        <v>0.24</v>
      </c>
      <c r="AH153" s="55">
        <v>0</v>
      </c>
      <c r="AI153" s="56">
        <f t="shared" si="17"/>
        <v>340139.52000000002</v>
      </c>
      <c r="AJ153" s="56">
        <f t="shared" si="17"/>
        <v>0</v>
      </c>
      <c r="AK153" s="55">
        <f t="shared" si="18"/>
        <v>4.3</v>
      </c>
      <c r="AL153" s="56">
        <f t="shared" si="19"/>
        <v>6094166.4000000022</v>
      </c>
      <c r="AM153" s="58"/>
      <c r="AN153" s="58"/>
      <c r="AO153" s="46"/>
    </row>
    <row r="154" spans="1:41" s="26" customFormat="1" ht="15.75" x14ac:dyDescent="0.25">
      <c r="A154" s="47" t="s">
        <v>144</v>
      </c>
      <c r="B154" s="48">
        <v>815</v>
      </c>
      <c r="C154" s="47" t="s">
        <v>155</v>
      </c>
      <c r="D154" s="49">
        <v>20426000</v>
      </c>
      <c r="E154" s="50">
        <v>4.3099999999999996</v>
      </c>
      <c r="F154" s="51">
        <v>1</v>
      </c>
      <c r="G154" s="51">
        <v>1.6099377611921224</v>
      </c>
      <c r="H154" s="52">
        <v>1.0609937761192123</v>
      </c>
      <c r="I154" s="53">
        <v>8315.4333333333379</v>
      </c>
      <c r="J154" s="53">
        <v>648.60380000000032</v>
      </c>
      <c r="K154" s="53">
        <v>349.24820000000017</v>
      </c>
      <c r="L154" s="54">
        <v>390</v>
      </c>
      <c r="M154" s="55">
        <v>3.7404469555267896</v>
      </c>
      <c r="N154" s="55">
        <v>2.2585219308374662</v>
      </c>
      <c r="O154" s="55">
        <v>0.3030663008512634</v>
      </c>
      <c r="P154" s="55">
        <v>0.78472231181794461</v>
      </c>
      <c r="Q154" s="56">
        <v>17728959.258499999</v>
      </c>
      <c r="R154" s="56">
        <v>834984.97</v>
      </c>
      <c r="S154" s="56">
        <v>60331.86</v>
      </c>
      <c r="T154" s="56">
        <v>174443.77</v>
      </c>
      <c r="U154" s="55">
        <v>3.7404469555267887</v>
      </c>
      <c r="V154" s="55">
        <v>0.17616471060532235</v>
      </c>
      <c r="W154" s="55">
        <v>1.2728784635753061E-2</v>
      </c>
      <c r="X154" s="55">
        <v>3.6804059312482998E-2</v>
      </c>
      <c r="Y154" s="55">
        <v>0.32999999999999963</v>
      </c>
      <c r="Z154" s="55">
        <v>0</v>
      </c>
      <c r="AA154" s="55">
        <v>0.22800334530624283</v>
      </c>
      <c r="AB154" s="55">
        <f t="shared" si="15"/>
        <v>4.3</v>
      </c>
      <c r="AC154" s="56">
        <f t="shared" si="16"/>
        <v>20381127.100000009</v>
      </c>
      <c r="AD154" s="57">
        <v>-0.05</v>
      </c>
      <c r="AE154" s="57">
        <v>0.22942719219824001</v>
      </c>
      <c r="AF154" s="57">
        <v>5.1344743276283612E-2</v>
      </c>
      <c r="AG154" s="55">
        <v>0.33</v>
      </c>
      <c r="AH154" s="55">
        <v>0</v>
      </c>
      <c r="AI154" s="56">
        <f t="shared" si="17"/>
        <v>1564133.0100000009</v>
      </c>
      <c r="AJ154" s="56">
        <f t="shared" si="17"/>
        <v>0</v>
      </c>
      <c r="AK154" s="55">
        <f t="shared" si="18"/>
        <v>4.3000000000000007</v>
      </c>
      <c r="AL154" s="56">
        <f t="shared" si="19"/>
        <v>20381127.100000013</v>
      </c>
      <c r="AM154" s="58"/>
      <c r="AN154" s="58"/>
      <c r="AO154" s="46"/>
    </row>
    <row r="155" spans="1:41" s="26" customFormat="1" ht="15.75" x14ac:dyDescent="0.25">
      <c r="A155" s="47" t="s">
        <v>144</v>
      </c>
      <c r="B155" s="48">
        <v>372</v>
      </c>
      <c r="C155" s="47" t="s">
        <v>156</v>
      </c>
      <c r="D155" s="49">
        <v>9416000</v>
      </c>
      <c r="E155" s="50">
        <v>3.96</v>
      </c>
      <c r="F155" s="51">
        <v>1</v>
      </c>
      <c r="G155" s="51">
        <v>1.7989727903107466</v>
      </c>
      <c r="H155" s="52">
        <v>1.0798972790310746</v>
      </c>
      <c r="I155" s="53">
        <v>4168.5999999999985</v>
      </c>
      <c r="J155" s="53">
        <v>700.32479999999975</v>
      </c>
      <c r="K155" s="53">
        <v>466.88319999999976</v>
      </c>
      <c r="L155" s="54">
        <v>340</v>
      </c>
      <c r="M155" s="55">
        <v>3.8070897120697103</v>
      </c>
      <c r="N155" s="55">
        <v>2.2987615409624684</v>
      </c>
      <c r="O155" s="55">
        <v>0.3084659693786172</v>
      </c>
      <c r="P155" s="55">
        <v>0.79870354416853573</v>
      </c>
      <c r="Q155" s="56">
        <v>9046033.4790000003</v>
      </c>
      <c r="R155" s="56">
        <v>917631.44</v>
      </c>
      <c r="S155" s="56">
        <v>82090.02</v>
      </c>
      <c r="T155" s="56">
        <v>154788.75</v>
      </c>
      <c r="U155" s="55">
        <v>3.8070897120697098</v>
      </c>
      <c r="V155" s="55">
        <v>0.38619193888169473</v>
      </c>
      <c r="W155" s="55">
        <v>3.4548188570405126E-2</v>
      </c>
      <c r="X155" s="55">
        <v>6.5143982396320646E-2</v>
      </c>
      <c r="Y155" s="55">
        <v>9.9999999999997868E-3</v>
      </c>
      <c r="Z155" s="55">
        <v>0</v>
      </c>
      <c r="AA155" s="55">
        <v>0.31761995699317008</v>
      </c>
      <c r="AB155" s="55">
        <f t="shared" si="15"/>
        <v>4.3</v>
      </c>
      <c r="AC155" s="56">
        <f t="shared" si="16"/>
        <v>10217238.599999996</v>
      </c>
      <c r="AD155" s="57">
        <v>-0.05</v>
      </c>
      <c r="AE155" s="57">
        <v>0.22942719219824001</v>
      </c>
      <c r="AF155" s="57">
        <v>2.3310023310022811E-3</v>
      </c>
      <c r="AG155" s="55">
        <v>0.01</v>
      </c>
      <c r="AH155" s="55">
        <v>0</v>
      </c>
      <c r="AI155" s="56">
        <f t="shared" si="17"/>
        <v>23761.01999999999</v>
      </c>
      <c r="AJ155" s="56">
        <f t="shared" si="17"/>
        <v>0</v>
      </c>
      <c r="AK155" s="55">
        <f t="shared" si="18"/>
        <v>4.3</v>
      </c>
      <c r="AL155" s="56">
        <f t="shared" si="19"/>
        <v>10217238.599999996</v>
      </c>
      <c r="AM155" s="58"/>
      <c r="AN155" s="58"/>
      <c r="AO155" s="46"/>
    </row>
    <row r="156" spans="1:41" s="26" customFormat="1" ht="15.75" x14ac:dyDescent="0.25">
      <c r="A156" s="47" t="s">
        <v>144</v>
      </c>
      <c r="B156" s="48">
        <v>373</v>
      </c>
      <c r="C156" s="47" t="s">
        <v>157</v>
      </c>
      <c r="D156" s="49">
        <v>21604000</v>
      </c>
      <c r="E156" s="50">
        <v>4.33</v>
      </c>
      <c r="F156" s="51">
        <v>1</v>
      </c>
      <c r="G156" s="51">
        <v>2.2360882425593633</v>
      </c>
      <c r="H156" s="52">
        <v>1.1236088242559363</v>
      </c>
      <c r="I156" s="53">
        <v>8745.280686666667</v>
      </c>
      <c r="J156" s="53">
        <v>1705.3297339000003</v>
      </c>
      <c r="K156" s="53">
        <v>1958.9428738133333</v>
      </c>
      <c r="L156" s="54">
        <v>690</v>
      </c>
      <c r="M156" s="55">
        <v>3.9611911968642217</v>
      </c>
      <c r="N156" s="55">
        <v>2.391809667863122</v>
      </c>
      <c r="O156" s="55">
        <v>0.32095190154331549</v>
      </c>
      <c r="P156" s="55">
        <v>0.83103306917993802</v>
      </c>
      <c r="Q156" s="56">
        <v>19745785.456</v>
      </c>
      <c r="R156" s="56">
        <v>2324929.7599999998</v>
      </c>
      <c r="S156" s="56">
        <v>358374.07</v>
      </c>
      <c r="T156" s="56">
        <v>326845.31</v>
      </c>
      <c r="U156" s="55">
        <v>3.9611911968642213</v>
      </c>
      <c r="V156" s="55">
        <v>0.46640288523330875</v>
      </c>
      <c r="W156" s="55">
        <v>7.189322594570266E-2</v>
      </c>
      <c r="X156" s="55">
        <v>6.556825770136808E-2</v>
      </c>
      <c r="Y156" s="55">
        <v>0</v>
      </c>
      <c r="Z156" s="55">
        <v>0</v>
      </c>
      <c r="AA156" s="55">
        <v>0.50220427159637238</v>
      </c>
      <c r="AB156" s="55">
        <f t="shared" si="15"/>
        <v>4.57</v>
      </c>
      <c r="AC156" s="56">
        <f t="shared" si="16"/>
        <v>22780581.660698004</v>
      </c>
      <c r="AD156" s="57">
        <v>-0.05</v>
      </c>
      <c r="AE156" s="57">
        <v>0.22942719219824001</v>
      </c>
      <c r="AF156" s="57">
        <v>0</v>
      </c>
      <c r="AG156" s="55">
        <v>0</v>
      </c>
      <c r="AH156" s="55">
        <v>0</v>
      </c>
      <c r="AI156" s="56">
        <f t="shared" si="17"/>
        <v>0</v>
      </c>
      <c r="AJ156" s="56">
        <f t="shared" si="17"/>
        <v>0</v>
      </c>
      <c r="AK156" s="55">
        <f t="shared" si="18"/>
        <v>4.57</v>
      </c>
      <c r="AL156" s="56">
        <f t="shared" si="19"/>
        <v>22780581.660698004</v>
      </c>
      <c r="AM156" s="58"/>
      <c r="AN156" s="58"/>
      <c r="AO156" s="46"/>
    </row>
    <row r="157" spans="1:41" s="26" customFormat="1" ht="15.75" x14ac:dyDescent="0.25">
      <c r="A157" s="47" t="s">
        <v>144</v>
      </c>
      <c r="B157" s="48">
        <v>384</v>
      </c>
      <c r="C157" s="47" t="s">
        <v>158</v>
      </c>
      <c r="D157" s="49">
        <v>12966950</v>
      </c>
      <c r="E157" s="50">
        <v>4.03</v>
      </c>
      <c r="F157" s="51">
        <v>1.0005836671810422</v>
      </c>
      <c r="G157" s="51">
        <v>1.9645756921264481</v>
      </c>
      <c r="H157" s="52">
        <v>1.0969245029574786</v>
      </c>
      <c r="I157" s="53">
        <v>5641.8735950000037</v>
      </c>
      <c r="J157" s="53">
        <v>863.2066600350006</v>
      </c>
      <c r="K157" s="53">
        <v>558.54548590500042</v>
      </c>
      <c r="L157" s="54">
        <v>370</v>
      </c>
      <c r="M157" s="55">
        <v>3.8671178001981317</v>
      </c>
      <c r="N157" s="55">
        <v>2.335007143457636</v>
      </c>
      <c r="O157" s="55">
        <v>0.31332969043456577</v>
      </c>
      <c r="P157" s="55">
        <v>0.81129706057184803</v>
      </c>
      <c r="Q157" s="56">
        <v>12436140.189200001</v>
      </c>
      <c r="R157" s="56">
        <v>1148888.42</v>
      </c>
      <c r="S157" s="56">
        <v>99755.06</v>
      </c>
      <c r="T157" s="56">
        <v>171102.55</v>
      </c>
      <c r="U157" s="55">
        <v>3.8671178001981317</v>
      </c>
      <c r="V157" s="55">
        <v>0.35725609294901828</v>
      </c>
      <c r="W157" s="55">
        <v>3.1019639353022009E-2</v>
      </c>
      <c r="X157" s="55">
        <v>5.3205713909934477E-2</v>
      </c>
      <c r="Y157" s="55">
        <v>0</v>
      </c>
      <c r="Z157" s="55">
        <v>0</v>
      </c>
      <c r="AA157" s="55">
        <v>0.38070882661051741</v>
      </c>
      <c r="AB157" s="55">
        <f t="shared" si="15"/>
        <v>4.3099999999999996</v>
      </c>
      <c r="AC157" s="56">
        <f t="shared" si="16"/>
        <v>13860390.860836508</v>
      </c>
      <c r="AD157" s="57">
        <v>-0.05</v>
      </c>
      <c r="AE157" s="57">
        <v>0.22942719219824001</v>
      </c>
      <c r="AF157" s="57">
        <v>0</v>
      </c>
      <c r="AG157" s="55">
        <v>0</v>
      </c>
      <c r="AH157" s="55">
        <v>0</v>
      </c>
      <c r="AI157" s="56">
        <f t="shared" si="17"/>
        <v>0</v>
      </c>
      <c r="AJ157" s="56">
        <f t="shared" si="17"/>
        <v>0</v>
      </c>
      <c r="AK157" s="55">
        <f t="shared" si="18"/>
        <v>4.3099999999999996</v>
      </c>
      <c r="AL157" s="56">
        <f t="shared" si="19"/>
        <v>13860390.860836508</v>
      </c>
      <c r="AM157" s="58"/>
      <c r="AN157" s="58"/>
      <c r="AO157" s="46"/>
    </row>
    <row r="158" spans="1:41" s="26" customFormat="1" ht="16.5" thickBot="1" x14ac:dyDescent="0.3">
      <c r="A158" s="47" t="s">
        <v>144</v>
      </c>
      <c r="B158" s="48">
        <v>816</v>
      </c>
      <c r="C158" s="47" t="s">
        <v>159</v>
      </c>
      <c r="D158" s="49">
        <v>5725360</v>
      </c>
      <c r="E158" s="50">
        <v>3.67</v>
      </c>
      <c r="F158" s="51">
        <v>1</v>
      </c>
      <c r="G158" s="51">
        <v>2.3150598861182017</v>
      </c>
      <c r="H158" s="52">
        <v>1.1315059886118202</v>
      </c>
      <c r="I158" s="53">
        <v>2739.7938583333334</v>
      </c>
      <c r="J158" s="53">
        <v>249.32124110833334</v>
      </c>
      <c r="K158" s="53">
        <v>208.22433323333334</v>
      </c>
      <c r="L158" s="54">
        <v>120</v>
      </c>
      <c r="M158" s="55">
        <v>3.9890320052055341</v>
      </c>
      <c r="N158" s="55">
        <v>2.4086202461065023</v>
      </c>
      <c r="O158" s="55">
        <v>0.32320767763024633</v>
      </c>
      <c r="P158" s="55">
        <v>0.83687389615709751</v>
      </c>
      <c r="Q158" s="56">
        <v>6229601.4715</v>
      </c>
      <c r="R158" s="56">
        <v>342296.51</v>
      </c>
      <c r="S158" s="56">
        <v>38360.83</v>
      </c>
      <c r="T158" s="56">
        <v>57242.17</v>
      </c>
      <c r="U158" s="55">
        <v>3.9890320052055337</v>
      </c>
      <c r="V158" s="55">
        <v>0.21918444239569168</v>
      </c>
      <c r="W158" s="55">
        <v>2.4563783499898722E-2</v>
      </c>
      <c r="X158" s="55">
        <v>3.6654169157070079E-2</v>
      </c>
      <c r="Y158" s="55">
        <v>3.0000000000000249E-2</v>
      </c>
      <c r="Z158" s="55">
        <v>0</v>
      </c>
      <c r="AA158" s="55">
        <v>0.49620258069343981</v>
      </c>
      <c r="AB158" s="55">
        <f t="shared" si="15"/>
        <v>4.3</v>
      </c>
      <c r="AC158" s="56">
        <f t="shared" si="16"/>
        <v>6715234.7467750004</v>
      </c>
      <c r="AD158" s="57">
        <v>-0.05</v>
      </c>
      <c r="AE158" s="57">
        <v>0.22942719219824001</v>
      </c>
      <c r="AF158" s="57">
        <v>7.0257611241218388E-3</v>
      </c>
      <c r="AG158" s="55">
        <v>0.03</v>
      </c>
      <c r="AH158" s="55">
        <v>0</v>
      </c>
      <c r="AI158" s="56">
        <f t="shared" si="17"/>
        <v>46850.474977500002</v>
      </c>
      <c r="AJ158" s="56">
        <f t="shared" si="17"/>
        <v>0</v>
      </c>
      <c r="AK158" s="55">
        <f t="shared" si="18"/>
        <v>4.3</v>
      </c>
      <c r="AL158" s="56">
        <f t="shared" si="19"/>
        <v>6715234.7467750004</v>
      </c>
      <c r="AM158" s="58"/>
      <c r="AN158" s="58"/>
      <c r="AO158" s="46"/>
    </row>
    <row r="159" spans="1:41" x14ac:dyDescent="0.25">
      <c r="I159" s="59"/>
      <c r="J159" s="59"/>
      <c r="K159" s="59"/>
    </row>
  </sheetData>
  <autoFilter ref="A8:AO158">
    <filterColumn colId="0" showButton="0"/>
    <filterColumn colId="1" showButton="0"/>
  </autoFilter>
  <mergeCells count="10">
    <mergeCell ref="A8:C8"/>
    <mergeCell ref="H5:AC5"/>
    <mergeCell ref="AD5:AJ5"/>
    <mergeCell ref="AK5:AL6"/>
    <mergeCell ref="H6:L6"/>
    <mergeCell ref="M6:P6"/>
    <mergeCell ref="Q6:T6"/>
    <mergeCell ref="U6:Z6"/>
    <mergeCell ref="AD6:AF6"/>
    <mergeCell ref="AG6:AJ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WPSubjectTaxHTField0 xmlns="b2c58c46-1844-4e06-83a2-fa8c8b6c7df2">
      <Terms xmlns="http://schemas.microsoft.com/office/infopath/2007/PartnerControls"/>
    </IWPSubjectTaxHTField0>
    <TaxCatchAll xmlns="b8cb3cbd-ce5c-4a72-9da4-9013f91c5903">
      <Value>4</Value>
      <Value>3</Value>
      <Value>2</Value>
    </TaxCatchAll>
    <IWPFunctionTaxHTField0 xmlns="b2c58c46-1844-4e06-83a2-fa8c8b6c7df2">
      <Terms xmlns="http://schemas.microsoft.com/office/infopath/2007/PartnerControls"/>
    </IWPFunctionTaxHTField0>
    <IWPContributor xmlns="b2c58c46-1844-4e06-83a2-fa8c8b6c7df2">
      <UserInfo>
        <DisplayName/>
        <AccountId xsi:nil="true"/>
        <AccountType/>
      </UserInfo>
    </IWPContributor>
    <IWPRightsProtectiveMarkingTaxHTField0 xmlns="b2c58c46-1844-4e06-83a2-fa8c8b6c7df2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IWPRightsProtectiveMarkingTaxHTField0>
    <IWPOrganisationalUnitTaxHTField0 xmlns="b2c58c46-1844-4e06-83a2-fa8c8b6c7df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IWPOrganisationalUnitTaxHTField0>
    <IWPOwnerTaxHTField0 xmlns="b2c58c46-1844-4e06-83a2-fa8c8b6c7df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IWPOwnerTaxHTField0>
    <Comments xmlns="http://schemas.microsoft.com/sharepoint/v3" xsi:nil="true"/>
    <IWPSiteTypeTaxHTField0 xmlns="b2c58c46-1844-4e06-83a2-fa8c8b6c7df2">
      <Terms xmlns="http://schemas.microsoft.com/office/infopath/2007/PartnerControls"/>
    </IWPSiteTypeTaxHTField0>
    <_dlc_DocId xmlns="b8cb3cbd-ce5c-4a72-9da4-9013f91c5903">RTQ4ZUEHD5EN-9-5002</_dlc_DocId>
    <_dlc_DocIdUrl xmlns="b8cb3cbd-ce5c-4a72-9da4-9013f91c5903">
      <Url>http://workplaces/sites/efg/f/_layouts/DocIdRedir.aspx?ID=RTQ4ZUEHD5EN-9-5002</Url>
      <Description>RTQ4ZUEHD5EN-9-5002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15812350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rogramme and Project Management" ma:contentTypeID="0x0101007F645D6FBA204A029FECB8BFC6578C39005279853530254253B886E13194843F8A003AA4A7828D8545A79A93568015812350007B153BCC563082448A9E94F390BDBD8C" ma:contentTypeVersion="10" ma:contentTypeDescription="For programme or project documents. Records retained for 10 years." ma:contentTypeScope="" ma:versionID="ac30e6aeed4454bb5be06722700e0412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b2c58c46-1844-4e06-83a2-fa8c8b6c7df2" targetNamespace="http://schemas.microsoft.com/office/2006/metadata/properties" ma:root="true" ma:fieldsID="373e529595c675dee9bd7d3a94dfd09b" ns1:_="" ns2:_="" ns3:_="">
    <xsd:import namespace="http://schemas.microsoft.com/sharepoint/v3"/>
    <xsd:import namespace="b8cb3cbd-ce5c-4a72-9da4-9013f91c5903"/>
    <xsd:import namespace="b2c58c46-1844-4e06-83a2-fa8c8b6c7df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7229b42c-e768-40e4-ba3d-7faf0f6c67dc}" ma:internalName="TaxCatchAll" ma:showField="CatchAllData" ma:web="b2c58c46-1844-4e06-83a2-fa8c8b6c7d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7229b42c-e768-40e4-ba3d-7faf0f6c67dc}" ma:internalName="TaxCatchAllLabel" ma:readOnly="true" ma:showField="CatchAllDataLabel" ma:web="b2c58c46-1844-4e06-83a2-fa8c8b6c7d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58c46-1844-4e06-83a2-fa8c8b6c7df2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readOnly="false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2;#DfE|a484111e-5b24-4ad9-9778-c536c8c88985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3;#Official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4;#DfE|cc08a6d4-dfde-4d0f-bd85-069ebcef80d5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258D08-75B8-47D4-96F0-8B8F184521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876D47-940D-4F17-B63A-A5D798C55CBF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2c58c46-1844-4e06-83a2-fa8c8b6c7df2"/>
    <ds:schemaRef ds:uri="http://purl.org/dc/terms/"/>
    <ds:schemaRef ds:uri="http://www.w3.org/XML/1998/namespace"/>
    <ds:schemaRef ds:uri="b8cb3cbd-ce5c-4a72-9da4-9013f91c5903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CBCCD0B-CECB-4071-A204-1A37938CA21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665CE11-9F7F-48C7-85CA-7C7FB4384797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E6F081A-0F88-43F9-BF56-1621E406A6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cb3cbd-ce5c-4a72-9da4-9013f91c5903"/>
    <ds:schemaRef ds:uri="b2c58c46-1844-4e06-83a2-fa8c8b6c7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</vt:lpstr>
      <vt:lpstr>Step-by-step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EYNFF step-by-step</dc:title>
  <dc:creator>FIELDEN, Susan</dc:creator>
  <cp:lastModifiedBy>DELCUETO, Ale</cp:lastModifiedBy>
  <cp:lastPrinted>2016-06-29T12:28:31Z</cp:lastPrinted>
  <dcterms:created xsi:type="dcterms:W3CDTF">2015-12-18T19:39:51Z</dcterms:created>
  <dcterms:modified xsi:type="dcterms:W3CDTF">2016-12-01T12:10:41Z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0x0101007F645D6FBA204A029FECB8BFC6578C39005279853530254253B886E13194843F8A003AA4A7828D8545A79A93568015812350007B153BCC563082448A9E94F390BDBD8C</vt:lpwstr>
  </property>
  <property fmtid="{D5CDD505-2E9C-101B-9397-08002B2CF9AE}" pid="3" name="_dlc_DocIdItemGuid">
    <vt:lpwstr>08a23534-4eb0-487b-9b87-f33e99409855</vt:lpwstr>
  </property>
  <property fmtid="{D5CDD505-2E9C-101B-9397-08002B2CF9AE}" pid="4" name="IWPOrganisationalUnit">
    <vt:lpwstr>4;#DfE|cc08a6d4-dfde-4d0f-bd85-069ebcef80d5</vt:lpwstr>
  </property>
  <property fmtid="{D5CDD505-2E9C-101B-9397-08002B2CF9AE}" pid="5" name="IWPOwner">
    <vt:lpwstr>2;#DfE|a484111e-5b24-4ad9-9778-c536c8c88985</vt:lpwstr>
  </property>
  <property fmtid="{D5CDD505-2E9C-101B-9397-08002B2CF9AE}" pid="6" name="IWPSubject">
    <vt:lpwstr/>
  </property>
  <property fmtid="{D5CDD505-2E9C-101B-9397-08002B2CF9AE}" pid="7" name="IWPFunction">
    <vt:lpwstr/>
  </property>
  <property fmtid="{D5CDD505-2E9C-101B-9397-08002B2CF9AE}" pid="8" name="IWPSiteType">
    <vt:lpwstr/>
  </property>
  <property fmtid="{D5CDD505-2E9C-101B-9397-08002B2CF9AE}" pid="9" name="IWPRightsProtectiveMarking">
    <vt:lpwstr>3;#Official|0884c477-2e62-47ea-b19c-5af6e91124c5</vt:lpwstr>
  </property>
</Properties>
</file>