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15" yWindow="180" windowWidth="18480" windowHeight="10845"/>
  </bookViews>
  <sheets>
    <sheet name="Table 7" sheetId="1" r:id="rId1"/>
  </sheets>
  <externalReferences>
    <externalReference r:id="rId2"/>
    <externalReference r:id="rId3"/>
  </externalReferences>
  <definedNames>
    <definedName name="_xlnm.Print_Area" localSheetId="0">'Table 7'!$A$1:$G$24</definedName>
  </definedNames>
  <calcPr calcId="145621"/>
</workbook>
</file>

<file path=xl/calcChain.xml><?xml version="1.0" encoding="utf-8"?>
<calcChain xmlns="http://schemas.openxmlformats.org/spreadsheetml/2006/main">
  <c r="G11" i="1" l="1"/>
  <c r="D11" i="1" l="1"/>
  <c r="D10" i="1"/>
  <c r="G10" i="1"/>
  <c r="F11" i="1"/>
  <c r="F10" i="1"/>
  <c r="F9" i="1"/>
  <c r="F13" i="1"/>
  <c r="E5" i="1"/>
  <c r="F7" i="1"/>
  <c r="F5" i="1" s="1"/>
  <c r="G9" i="1" l="1"/>
  <c r="G18" i="1" l="1"/>
  <c r="G15" i="1"/>
  <c r="G7" i="1"/>
  <c r="G5" i="1"/>
  <c r="G19" i="1"/>
  <c r="G17" i="1"/>
  <c r="G16" i="1"/>
  <c r="G13" i="1" l="1"/>
</calcChain>
</file>

<file path=xl/sharedStrings.xml><?xml version="1.0" encoding="utf-8"?>
<sst xmlns="http://schemas.openxmlformats.org/spreadsheetml/2006/main" count="25" uniqueCount="25">
  <si>
    <t>£ million</t>
  </si>
  <si>
    <t xml:space="preserve">  of which:</t>
  </si>
  <si>
    <t xml:space="preserve">  London Boroughs</t>
  </si>
  <si>
    <t xml:space="preserve">  Shire Counties</t>
  </si>
  <si>
    <t xml:space="preserve">  Shire Districts</t>
  </si>
  <si>
    <t xml:space="preserve">  Unitaries</t>
  </si>
  <si>
    <t>Net debt: all authorities</t>
  </si>
  <si>
    <t xml:space="preserve">  of which: </t>
  </si>
  <si>
    <t xml:space="preserve">     Fire and rescue</t>
  </si>
  <si>
    <t xml:space="preserve">     Police</t>
  </si>
  <si>
    <t>Net debt: unitaries, upper tier, lower tier authorities</t>
  </si>
  <si>
    <t xml:space="preserve">     GLA</t>
  </si>
  <si>
    <t>2011-12</t>
  </si>
  <si>
    <t xml:space="preserve">  Metropolitan Districts</t>
  </si>
  <si>
    <r>
      <t xml:space="preserve">Net debt: GLA and single-purpose authorities </t>
    </r>
    <r>
      <rPr>
        <vertAlign val="superscript"/>
        <sz val="10"/>
        <rFont val="Arial"/>
        <family val="2"/>
      </rPr>
      <t>(a)</t>
    </r>
  </si>
  <si>
    <t>(b)</t>
  </si>
  <si>
    <t>(b) The HRA self-financing determination payments have had a particular impact on shire districts and this partly explains the large increase in net debt for this category of authorities in 2011-12</t>
  </si>
  <si>
    <t>2013-14</t>
  </si>
  <si>
    <t>2015-16</t>
  </si>
  <si>
    <t>Table 7: Local authority net debt as at 31 March: England: 2011-12 to 2015-16</t>
  </si>
  <si>
    <t>2012-13 (R)</t>
  </si>
  <si>
    <t>2014-15 (R)</t>
  </si>
  <si>
    <t>Source: DCLG COR returns from local authorities 2011-12 to 2015-16</t>
  </si>
  <si>
    <t>(R) highlights data that has been revised since the last release</t>
  </si>
  <si>
    <t>(a) Single purpose authorities include fire, park, police, transport, waste authorities and the Greater Manchester Combined Authority. GLA data is inclusive of MOPAC and LFEPA the police and fire authorities of London.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</si>
</sst>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_-"/>
    <numFmt numFmtId="166" formatCode="#,##0_ ;[Red]\-#,##0\ "/>
  </numFmts>
  <fonts count="13" x14ac:knownFonts="1">
    <font>
      <sz val="10"/>
      <name val="Arial"/>
    </font>
    <font>
      <sz val="10"/>
      <name val="Arial"/>
      <family val="2"/>
    </font>
    <font>
      <b/>
      <sz val="10"/>
      <color indexed="9"/>
      <name val="Arial"/>
      <family val="2"/>
    </font>
    <font>
      <b/>
      <sz val="9"/>
      <color indexed="8"/>
      <name val="Arial"/>
      <family val="2"/>
    </font>
    <font>
      <sz val="9"/>
      <color indexed="8"/>
      <name val="Arial"/>
      <family val="2"/>
    </font>
    <font>
      <b/>
      <sz val="9"/>
      <name val="Arial"/>
      <family val="2"/>
    </font>
    <font>
      <b/>
      <sz val="10"/>
      <name val="Arial"/>
      <family val="2"/>
    </font>
    <font>
      <vertAlign val="superscript"/>
      <sz val="10"/>
      <name val="Arial"/>
      <family val="2"/>
    </font>
    <font>
      <sz val="8"/>
      <name val="Arial"/>
      <family val="2"/>
    </font>
    <font>
      <sz val="8"/>
      <name val="Arial"/>
      <family val="2"/>
    </font>
    <font>
      <i/>
      <sz val="10"/>
      <name val="Arial"/>
      <family val="2"/>
    </font>
    <font>
      <b/>
      <sz val="8"/>
      <name val="Arial"/>
      <family val="2"/>
    </font>
    <font>
      <i/>
      <sz val="8"/>
      <name val="Arial"/>
      <family val="2"/>
    </font>
  </fonts>
  <fills count="5">
    <fill>
      <patternFill patternType="none"/>
    </fill>
    <fill>
      <patternFill patternType="gray125"/>
    </fill>
    <fill>
      <patternFill patternType="solid">
        <fgColor indexed="65"/>
        <bgColor indexed="64"/>
      </patternFill>
    </fill>
    <fill>
      <patternFill patternType="solid">
        <fgColor indexed="18"/>
        <bgColor indexed="64"/>
      </patternFill>
    </fill>
    <fill>
      <patternFill patternType="solid">
        <fgColor theme="0"/>
        <bgColor indexed="64"/>
      </patternFill>
    </fill>
  </fills>
  <borders count="12">
    <border>
      <left/>
      <right/>
      <top/>
      <bottom/>
      <diagonal/>
    </border>
    <border>
      <left style="thick">
        <color indexed="18"/>
      </left>
      <right/>
      <top/>
      <bottom/>
      <diagonal/>
    </border>
    <border>
      <left/>
      <right style="thick">
        <color indexed="18"/>
      </right>
      <top/>
      <bottom/>
      <diagonal/>
    </border>
    <border>
      <left/>
      <right style="thick">
        <color indexed="18"/>
      </right>
      <top/>
      <bottom style="thick">
        <color indexed="18"/>
      </bottom>
      <diagonal/>
    </border>
    <border>
      <left/>
      <right/>
      <top/>
      <bottom style="thick">
        <color indexed="18"/>
      </bottom>
      <diagonal/>
    </border>
    <border>
      <left style="thick">
        <color indexed="18"/>
      </left>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style="thick">
        <color indexed="18"/>
      </top>
      <bottom style="thick">
        <color indexed="18"/>
      </bottom>
      <diagonal/>
    </border>
    <border>
      <left/>
      <right/>
      <top style="thick">
        <color indexed="18"/>
      </top>
      <bottom style="thick">
        <color indexed="18"/>
      </bottom>
      <diagonal/>
    </border>
    <border>
      <left/>
      <right style="thick">
        <color indexed="18"/>
      </right>
      <top style="thick">
        <color indexed="18"/>
      </top>
      <bottom style="thick">
        <color indexed="18"/>
      </bottom>
      <diagonal/>
    </border>
  </borders>
  <cellStyleXfs count="2">
    <xf numFmtId="0" fontId="0" fillId="0" borderId="0"/>
    <xf numFmtId="164" fontId="1" fillId="0" borderId="0" applyFont="0" applyFill="0" applyBorder="0" applyAlignment="0" applyProtection="0"/>
  </cellStyleXfs>
  <cellXfs count="57">
    <xf numFmtId="0" fontId="0" fillId="0" borderId="0" xfId="0"/>
    <xf numFmtId="0" fontId="3" fillId="2" borderId="1" xfId="0" applyFont="1" applyFill="1" applyBorder="1" applyAlignment="1">
      <alignment horizontal="right" vertical="top" wrapText="1"/>
    </xf>
    <xf numFmtId="0" fontId="4" fillId="2" borderId="0" xfId="0" applyFont="1" applyFill="1" applyBorder="1" applyAlignment="1">
      <alignment horizontal="right" vertical="top" wrapText="1"/>
    </xf>
    <xf numFmtId="0" fontId="3" fillId="2" borderId="0" xfId="0" applyFont="1" applyFill="1" applyBorder="1" applyAlignment="1">
      <alignment horizontal="right" vertical="top" wrapText="1"/>
    </xf>
    <xf numFmtId="0" fontId="4" fillId="2" borderId="1" xfId="0" applyFont="1" applyFill="1" applyBorder="1" applyAlignment="1">
      <alignment horizontal="right" vertical="top" wrapText="1"/>
    </xf>
    <xf numFmtId="0" fontId="5" fillId="2" borderId="0" xfId="0" applyFont="1" applyFill="1" applyBorder="1" applyAlignment="1">
      <alignment horizontal="right" vertical="top" wrapText="1"/>
    </xf>
    <xf numFmtId="3" fontId="6" fillId="2" borderId="0" xfId="0" applyNumberFormat="1" applyFont="1" applyFill="1" applyBorder="1"/>
    <xf numFmtId="3" fontId="6" fillId="0" borderId="0" xfId="0" applyNumberFormat="1" applyFont="1" applyFill="1" applyBorder="1"/>
    <xf numFmtId="0" fontId="6" fillId="2" borderId="1" xfId="0" applyFont="1" applyFill="1" applyBorder="1" applyAlignment="1">
      <alignment wrapText="1"/>
    </xf>
    <xf numFmtId="0" fontId="0" fillId="0" borderId="3" xfId="0" applyBorder="1"/>
    <xf numFmtId="3" fontId="0" fillId="0" borderId="0" xfId="0" applyNumberFormat="1"/>
    <xf numFmtId="10" fontId="0" fillId="0" borderId="0" xfId="0" applyNumberFormat="1"/>
    <xf numFmtId="0" fontId="8" fillId="0" borderId="2" xfId="0" applyFont="1" applyBorder="1" applyAlignment="1"/>
    <xf numFmtId="3" fontId="10" fillId="0" borderId="0" xfId="0" applyNumberFormat="1" applyFont="1" applyFill="1" applyBorder="1"/>
    <xf numFmtId="0" fontId="10" fillId="2" borderId="1" xfId="0" applyFont="1" applyFill="1" applyBorder="1" applyAlignment="1">
      <alignment wrapText="1"/>
    </xf>
    <xf numFmtId="3" fontId="10" fillId="2" borderId="0" xfId="0" applyNumberFormat="1" applyFont="1" applyFill="1" applyBorder="1"/>
    <xf numFmtId="0" fontId="0" fillId="0" borderId="0" xfId="0" quotePrefix="1"/>
    <xf numFmtId="0" fontId="10" fillId="2" borderId="1" xfId="0" applyFont="1" applyFill="1" applyBorder="1"/>
    <xf numFmtId="3" fontId="6" fillId="0" borderId="0" xfId="0" applyNumberFormat="1" applyFont="1"/>
    <xf numFmtId="1" fontId="0" fillId="0" borderId="0" xfId="0" applyNumberFormat="1"/>
    <xf numFmtId="3" fontId="10" fillId="0" borderId="0" xfId="0" applyNumberFormat="1" applyFont="1"/>
    <xf numFmtId="0" fontId="5" fillId="2" borderId="2" xfId="0" applyFont="1" applyFill="1" applyBorder="1" applyAlignment="1">
      <alignment horizontal="right" vertical="top" wrapText="1"/>
    </xf>
    <xf numFmtId="0" fontId="8" fillId="2" borderId="0" xfId="0" applyFont="1" applyFill="1" applyBorder="1" applyAlignment="1">
      <alignment horizontal="right" vertical="top" wrapText="1"/>
    </xf>
    <xf numFmtId="166" fontId="0" fillId="0" borderId="0" xfId="0" applyNumberFormat="1"/>
    <xf numFmtId="0" fontId="6" fillId="2" borderId="1" xfId="0" applyFont="1" applyFill="1" applyBorder="1" applyAlignment="1">
      <alignment horizontal="left" wrapText="1"/>
    </xf>
    <xf numFmtId="3" fontId="10" fillId="4" borderId="0" xfId="0" applyNumberFormat="1" applyFont="1" applyFill="1" applyBorder="1"/>
    <xf numFmtId="0" fontId="8" fillId="2" borderId="5" xfId="0" applyFont="1" applyFill="1" applyBorder="1" applyAlignment="1">
      <alignment vertical="top" wrapText="1"/>
    </xf>
    <xf numFmtId="0" fontId="8" fillId="2" borderId="4" xfId="0" applyFont="1" applyFill="1" applyBorder="1" applyAlignment="1">
      <alignmen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2" fillId="3" borderId="9" xfId="0" applyFont="1" applyFill="1" applyBorder="1" applyAlignment="1">
      <alignment vertical="top" wrapText="1"/>
    </xf>
    <xf numFmtId="0" fontId="0" fillId="0" borderId="10" xfId="0" applyBorder="1" applyAlignment="1"/>
    <xf numFmtId="0" fontId="0" fillId="0" borderId="11" xfId="0" applyBorder="1" applyAlignment="1"/>
    <xf numFmtId="0" fontId="8" fillId="2" borderId="1" xfId="0" applyFont="1" applyFill="1" applyBorder="1" applyAlignment="1">
      <alignment horizontal="left" wrapText="1"/>
    </xf>
    <xf numFmtId="0" fontId="8" fillId="2" borderId="0" xfId="0" applyFont="1" applyFill="1" applyBorder="1" applyAlignment="1">
      <alignment horizontal="left" wrapText="1"/>
    </xf>
    <xf numFmtId="0" fontId="11" fillId="2" borderId="1" xfId="0" applyFont="1" applyFill="1" applyBorder="1" applyAlignment="1">
      <alignment horizontal="left" wrapText="1"/>
    </xf>
    <xf numFmtId="0" fontId="11" fillId="2" borderId="0" xfId="0" applyFont="1" applyFill="1" applyBorder="1" applyAlignment="1">
      <alignment horizontal="left" wrapText="1"/>
    </xf>
    <xf numFmtId="0" fontId="8" fillId="2" borderId="2" xfId="0" applyFont="1" applyFill="1" applyBorder="1" applyAlignment="1">
      <alignment horizontal="left" wrapText="1"/>
    </xf>
    <xf numFmtId="0" fontId="12" fillId="2" borderId="1" xfId="0" applyFont="1" applyFill="1" applyBorder="1" applyAlignment="1">
      <alignment horizontal="left" wrapText="1"/>
    </xf>
    <xf numFmtId="0" fontId="12" fillId="2" borderId="0" xfId="0" applyFont="1" applyFill="1" applyBorder="1" applyAlignment="1">
      <alignment horizontal="left" wrapText="1"/>
    </xf>
    <xf numFmtId="0" fontId="0" fillId="4" borderId="0" xfId="0" applyFill="1"/>
    <xf numFmtId="0" fontId="5" fillId="4" borderId="0" xfId="0" applyFont="1" applyFill="1" applyBorder="1" applyAlignment="1">
      <alignment horizontal="right" vertical="top" wrapText="1"/>
    </xf>
    <xf numFmtId="0" fontId="11" fillId="4" borderId="0" xfId="0" applyFont="1" applyFill="1" applyAlignment="1">
      <alignment horizontal="right"/>
    </xf>
    <xf numFmtId="0" fontId="0" fillId="4" borderId="0" xfId="0" applyFill="1" applyBorder="1"/>
    <xf numFmtId="0" fontId="0" fillId="4" borderId="2" xfId="0" applyFill="1" applyBorder="1"/>
    <xf numFmtId="3" fontId="6" fillId="4" borderId="0" xfId="0" applyNumberFormat="1" applyFont="1" applyFill="1"/>
    <xf numFmtId="3" fontId="6" fillId="4" borderId="0" xfId="0" applyNumberFormat="1" applyFont="1" applyFill="1" applyBorder="1"/>
    <xf numFmtId="3" fontId="6" fillId="4" borderId="2" xfId="0" applyNumberFormat="1" applyFont="1" applyFill="1" applyBorder="1"/>
    <xf numFmtId="165" fontId="6" fillId="4" borderId="0" xfId="1" applyNumberFormat="1" applyFont="1" applyFill="1"/>
    <xf numFmtId="3" fontId="10" fillId="4" borderId="2" xfId="0" applyNumberFormat="1" applyFont="1" applyFill="1" applyBorder="1"/>
    <xf numFmtId="165" fontId="10" fillId="4" borderId="0" xfId="1" applyNumberFormat="1" applyFont="1" applyFill="1"/>
    <xf numFmtId="3" fontId="1" fillId="4" borderId="0" xfId="0" applyNumberFormat="1" applyFont="1" applyFill="1" applyBorder="1"/>
    <xf numFmtId="3" fontId="1" fillId="4" borderId="2" xfId="0" applyNumberFormat="1" applyFont="1" applyFill="1" applyBorder="1"/>
    <xf numFmtId="3" fontId="10" fillId="4" borderId="4" xfId="0" applyNumberFormat="1" applyFont="1" applyFill="1" applyBorder="1"/>
    <xf numFmtId="0" fontId="5" fillId="4" borderId="0" xfId="0" applyFont="1" applyFill="1" applyBorder="1" applyAlignment="1">
      <alignment horizontal="right" vertical="top"/>
    </xf>
    <xf numFmtId="0" fontId="5" fillId="4" borderId="2" xfId="0" applyFont="1" applyFill="1" applyBorder="1" applyAlignment="1">
      <alignment horizontal="righ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F3Data/Capital%20statistics/COR/15-16/Data/Stats%20release%20workings/Stats%20release%20tables/LIVE-%20LA_drop-down_capital_expenditure_receipts_and_financing_COR4_2015-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65974/LA_drop-down_capital_expenditure_receipts_and_financing_COR4_20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OR4 LA dropdown"/>
      <sheetName val="Total expenditure"/>
      <sheetName val="Financing &amp; Memorandums "/>
      <sheetName val="Col Refs"/>
      <sheetName val="QA_Checks"/>
      <sheetName val="CORCol1"/>
      <sheetName val="CORCol2"/>
      <sheetName val="CORCol3"/>
      <sheetName val="CORCol4"/>
      <sheetName val="CORCol4Memo"/>
      <sheetName val="CORCol6"/>
      <sheetName val="CORCol7"/>
      <sheetName val="CORCol8"/>
      <sheetName val="Actual or grossed"/>
      <sheetName val="Sheet1"/>
    </sheetNames>
    <sheetDataSet>
      <sheetData sheetId="0"/>
      <sheetData sheetId="1"/>
      <sheetData sheetId="2"/>
      <sheetData sheetId="3">
        <row r="152">
          <cell r="AG152">
            <v>13261789</v>
          </cell>
          <cell r="AH152">
            <v>431825</v>
          </cell>
          <cell r="AI152">
            <v>4948013</v>
          </cell>
        </row>
        <row r="451">
          <cell r="AG451">
            <v>76305089.824148864</v>
          </cell>
          <cell r="AH451">
            <v>12238467.094433654</v>
          </cell>
          <cell r="AI451">
            <v>33510995.327688862</v>
          </cell>
        </row>
        <row r="455">
          <cell r="AG455">
            <v>9166923</v>
          </cell>
          <cell r="AH455">
            <v>1647633</v>
          </cell>
          <cell r="AI455">
            <v>8774148</v>
          </cell>
        </row>
        <row r="456">
          <cell r="AG456">
            <v>16599118</v>
          </cell>
          <cell r="AH456">
            <v>4310329</v>
          </cell>
          <cell r="AI456">
            <v>2358393</v>
          </cell>
        </row>
        <row r="457">
          <cell r="AG457">
            <v>13204439</v>
          </cell>
          <cell r="AH457">
            <v>2211395</v>
          </cell>
          <cell r="AI457">
            <v>4198809</v>
          </cell>
        </row>
        <row r="458">
          <cell r="AG458">
            <v>10838015</v>
          </cell>
          <cell r="AH458">
            <v>2580719</v>
          </cell>
          <cell r="AI458">
            <v>5381246</v>
          </cell>
        </row>
        <row r="459">
          <cell r="AG459">
            <v>10040322.824148873</v>
          </cell>
          <cell r="AH459">
            <v>161743.09443365387</v>
          </cell>
          <cell r="AI459">
            <v>5352539.3276888616</v>
          </cell>
        </row>
        <row r="460">
          <cell r="AG460">
            <v>16456272</v>
          </cell>
          <cell r="AH460">
            <v>1326648</v>
          </cell>
          <cell r="AI460">
            <v>7445860</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OR4 LA dropdown"/>
      <sheetName val="Total expenditure"/>
      <sheetName val="Financing &amp; Memorandums "/>
      <sheetName val="Col Refs"/>
    </sheetNames>
    <sheetDataSet>
      <sheetData sheetId="0" refreshError="1"/>
      <sheetData sheetId="1" refreshError="1"/>
      <sheetData sheetId="2" refreshError="1"/>
      <sheetData sheetId="3">
        <row r="151">
          <cell r="AE151">
            <v>12613875</v>
          </cell>
          <cell r="AF151">
            <v>374234</v>
          </cell>
          <cell r="AG151">
            <v>5530949</v>
          </cell>
        </row>
        <row r="459">
          <cell r="AE459">
            <v>15668510</v>
          </cell>
          <cell r="AF459">
            <v>1234781</v>
          </cell>
          <cell r="AG459">
            <v>7900625</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tabSelected="1" view="pageBreakPreview" zoomScale="145" zoomScaleNormal="100" zoomScaleSheetLayoutView="145" workbookViewId="0">
      <selection activeCell="J17" sqref="J17"/>
    </sheetView>
  </sheetViews>
  <sheetFormatPr defaultRowHeight="12.75" x14ac:dyDescent="0.2"/>
  <cols>
    <col min="1" max="1" width="44.42578125" customWidth="1"/>
    <col min="2" max="2" width="12" customWidth="1"/>
    <col min="3" max="3" width="2.28515625" customWidth="1"/>
    <col min="4" max="4" width="8.5703125" bestFit="1" customWidth="1"/>
    <col min="5" max="5" width="11.28515625" customWidth="1"/>
    <col min="6" max="6" width="7.7109375" customWidth="1"/>
    <col min="7" max="7" width="11" customWidth="1"/>
    <col min="9" max="9" width="12.28515625" bestFit="1" customWidth="1"/>
  </cols>
  <sheetData>
    <row r="1" spans="1:14" ht="13.5" customHeight="1" thickTop="1" thickBot="1" x14ac:dyDescent="0.25">
      <c r="A1" s="31" t="s">
        <v>19</v>
      </c>
      <c r="B1" s="32"/>
      <c r="C1" s="32"/>
      <c r="D1" s="32"/>
      <c r="E1" s="32"/>
      <c r="F1" s="32"/>
      <c r="G1" s="33"/>
    </row>
    <row r="2" spans="1:14" ht="13.5" thickTop="1" x14ac:dyDescent="0.2">
      <c r="A2" s="1"/>
      <c r="B2" s="2"/>
      <c r="C2" s="2"/>
      <c r="D2" s="2"/>
      <c r="F2" s="3"/>
      <c r="G2" s="21" t="s">
        <v>0</v>
      </c>
    </row>
    <row r="3" spans="1:14" ht="33.75" x14ac:dyDescent="0.2">
      <c r="A3" s="4"/>
      <c r="B3" s="5" t="s">
        <v>12</v>
      </c>
      <c r="C3" s="22" t="s">
        <v>15</v>
      </c>
      <c r="D3" s="42" t="s">
        <v>20</v>
      </c>
      <c r="E3" s="55" t="s">
        <v>17</v>
      </c>
      <c r="F3" s="42" t="s">
        <v>21</v>
      </c>
      <c r="G3" s="56" t="s">
        <v>18</v>
      </c>
    </row>
    <row r="4" spans="1:14" ht="4.1500000000000004" customHeight="1" x14ac:dyDescent="0.2">
      <c r="A4" s="4"/>
      <c r="C4" s="5"/>
      <c r="D4" s="43"/>
      <c r="E4" s="44"/>
      <c r="F4" s="44"/>
      <c r="G4" s="45"/>
    </row>
    <row r="5" spans="1:14" x14ac:dyDescent="0.2">
      <c r="A5" s="8" t="s">
        <v>6</v>
      </c>
      <c r="B5" s="18">
        <v>53718.913</v>
      </c>
      <c r="C5" s="7"/>
      <c r="D5" s="46">
        <v>54322.995999999992</v>
      </c>
      <c r="E5" s="47">
        <f>E7+E13</f>
        <v>52140.590470000003</v>
      </c>
      <c r="F5" s="47">
        <f>F7+F13</f>
        <v>53029.252</v>
      </c>
      <c r="G5" s="48">
        <f ca="1">(('[1]Financing &amp; Memorandums '!$AG$451+'[1]Financing &amp; Memorandums '!$AH$451)-'[1]Financing &amp; Memorandums '!$AI$451)/1000</f>
        <v>55032.561590893652</v>
      </c>
      <c r="I5" s="19"/>
    </row>
    <row r="6" spans="1:14" ht="7.15" customHeight="1" x14ac:dyDescent="0.2">
      <c r="A6" s="8"/>
      <c r="B6" s="10"/>
      <c r="C6" s="7"/>
      <c r="D6" s="41"/>
      <c r="E6" s="47"/>
      <c r="F6" s="47"/>
      <c r="G6" s="48"/>
      <c r="I6" s="19"/>
    </row>
    <row r="7" spans="1:14" ht="15" customHeight="1" x14ac:dyDescent="0.2">
      <c r="A7" s="24" t="s">
        <v>14</v>
      </c>
      <c r="B7" s="18">
        <v>7349.0859999999993</v>
      </c>
      <c r="C7" s="6"/>
      <c r="D7" s="49">
        <v>8000.4180000000006</v>
      </c>
      <c r="E7" s="47">
        <v>7652.3689999999997</v>
      </c>
      <c r="F7" s="47">
        <f>(('[2]Financing &amp; Memorandums '!$AE$459+'[2]Financing &amp; Memorandums '!$AF$459)-'[2]Financing &amp; Memorandums '!$AG$459)/1000</f>
        <v>9002.6659999999993</v>
      </c>
      <c r="G7" s="48">
        <f ca="1">(('[1]Financing &amp; Memorandums '!$AG$460+'[1]Financing &amp; Memorandums '!$AH$460)-'[1]Financing &amp; Memorandums '!$AI$460)/1000</f>
        <v>10337.06</v>
      </c>
      <c r="I7" s="19"/>
    </row>
    <row r="8" spans="1:14" ht="12.75" customHeight="1" x14ac:dyDescent="0.2">
      <c r="A8" s="14" t="s">
        <v>7</v>
      </c>
      <c r="B8" s="10"/>
      <c r="C8" s="13"/>
      <c r="D8" s="41"/>
      <c r="E8" s="25"/>
      <c r="F8" s="25"/>
      <c r="G8" s="50"/>
      <c r="I8" s="19"/>
    </row>
    <row r="9" spans="1:14" ht="12.75" customHeight="1" x14ac:dyDescent="0.2">
      <c r="A9" s="14" t="s">
        <v>11</v>
      </c>
      <c r="B9" s="20">
        <v>5442.9459999999999</v>
      </c>
      <c r="C9" s="13"/>
      <c r="D9" s="51">
        <v>6177.2290000000003</v>
      </c>
      <c r="E9" s="25">
        <v>6027.7529999999997</v>
      </c>
      <c r="F9" s="25">
        <f>(('[2]Financing &amp; Memorandums '!$AE$151+'[2]Financing &amp; Memorandums '!$AF$151)-'[2]Financing &amp; Memorandums '!$AG$151)/1000</f>
        <v>7457.16</v>
      </c>
      <c r="G9" s="50">
        <f ca="1">(('[1]Financing &amp; Memorandums '!$AG$152+'[1]Financing &amp; Memorandums '!$AH$152)-'[1]Financing &amp; Memorandums '!$AI$152)/1000</f>
        <v>8745.6010000000006</v>
      </c>
      <c r="I9" s="19"/>
    </row>
    <row r="10" spans="1:14" ht="12.75" customHeight="1" x14ac:dyDescent="0.2">
      <c r="A10" s="14" t="s">
        <v>8</v>
      </c>
      <c r="B10" s="20">
        <v>308.73299999999995</v>
      </c>
      <c r="C10" s="13"/>
      <c r="D10" s="51">
        <f>(572825-356293)/1000</f>
        <v>216.53200000000001</v>
      </c>
      <c r="E10" s="25">
        <v>169.29500000000002</v>
      </c>
      <c r="F10" s="25">
        <f>(543278-426840)/1000</f>
        <v>116.438</v>
      </c>
      <c r="G10" s="50">
        <f>(509749-454066)/1000</f>
        <v>55.683</v>
      </c>
      <c r="I10" s="23"/>
      <c r="J10" s="23"/>
      <c r="K10" s="23"/>
      <c r="L10" s="23"/>
      <c r="M10" s="23"/>
      <c r="N10" s="23"/>
    </row>
    <row r="11" spans="1:14" ht="12.75" customHeight="1" x14ac:dyDescent="0.2">
      <c r="A11" s="14" t="s">
        <v>9</v>
      </c>
      <c r="B11" s="20">
        <v>80.387</v>
      </c>
      <c r="C11" s="13"/>
      <c r="D11" s="51">
        <f>(1043684-962231)/1000</f>
        <v>81.453000000000003</v>
      </c>
      <c r="E11" s="25">
        <v>-153.45000000000005</v>
      </c>
      <c r="F11" s="25">
        <f>(1114893-1305860)/1000</f>
        <v>-190.96700000000001</v>
      </c>
      <c r="G11" s="50">
        <f>(1103717-1120381)/1000</f>
        <v>-16.664000000000001</v>
      </c>
      <c r="I11" s="23"/>
      <c r="J11" s="23"/>
      <c r="K11" s="23"/>
      <c r="L11" s="23"/>
      <c r="M11" s="23"/>
      <c r="N11" s="23"/>
    </row>
    <row r="12" spans="1:14" ht="6" customHeight="1" x14ac:dyDescent="0.2">
      <c r="A12" s="14"/>
      <c r="B12" s="10"/>
      <c r="C12" s="13"/>
      <c r="D12" s="41"/>
      <c r="E12" s="25"/>
      <c r="F12" s="25"/>
      <c r="G12" s="50"/>
      <c r="I12" s="23"/>
      <c r="J12" s="23"/>
      <c r="K12" s="23"/>
      <c r="L12" s="23"/>
      <c r="M12" s="23"/>
      <c r="N12" s="23"/>
    </row>
    <row r="13" spans="1:14" ht="25.5" x14ac:dyDescent="0.2">
      <c r="A13" s="8" t="s">
        <v>10</v>
      </c>
      <c r="B13" s="18">
        <v>46369.826999999997</v>
      </c>
      <c r="C13" s="6"/>
      <c r="D13" s="46">
        <v>46322.577999999994</v>
      </c>
      <c r="E13" s="47">
        <v>44488.221470000004</v>
      </c>
      <c r="F13" s="47">
        <f>F15+F16+F17+F18+F19</f>
        <v>44026.586000000003</v>
      </c>
      <c r="G13" s="48">
        <f ca="1">G15+G16+G17+G18+G19</f>
        <v>44695.501590893669</v>
      </c>
      <c r="I13" s="19"/>
    </row>
    <row r="14" spans="1:14" x14ac:dyDescent="0.2">
      <c r="A14" s="14" t="s">
        <v>1</v>
      </c>
      <c r="B14" s="10"/>
      <c r="C14" s="6"/>
      <c r="D14" s="41"/>
      <c r="E14" s="52"/>
      <c r="F14" s="52"/>
      <c r="G14" s="53"/>
      <c r="I14" s="19"/>
    </row>
    <row r="15" spans="1:14" x14ac:dyDescent="0.2">
      <c r="A15" s="14" t="s">
        <v>2</v>
      </c>
      <c r="B15" s="20">
        <v>5750.1260000000002</v>
      </c>
      <c r="C15" s="15"/>
      <c r="D15" s="51">
        <v>3981.7980000000002</v>
      </c>
      <c r="E15" s="25">
        <v>3314</v>
      </c>
      <c r="F15" s="25">
        <v>2755.3030000000003</v>
      </c>
      <c r="G15" s="50">
        <f ca="1">(('[1]Financing &amp; Memorandums '!$AG$455+'[1]Financing &amp; Memorandums '!$AH$455)-'[1]Financing &amp; Memorandums '!$AI$455)/1000</f>
        <v>2040.4079999999999</v>
      </c>
      <c r="I15" s="19"/>
    </row>
    <row r="16" spans="1:14" x14ac:dyDescent="0.2">
      <c r="A16" s="14" t="s">
        <v>13</v>
      </c>
      <c r="B16" s="20">
        <v>16412.666000000001</v>
      </c>
      <c r="C16" s="15"/>
      <c r="D16" s="51">
        <v>16681.547000000002</v>
      </c>
      <c r="E16" s="25">
        <v>17594.184000000005</v>
      </c>
      <c r="F16" s="25">
        <v>17873.569</v>
      </c>
      <c r="G16" s="50">
        <f ca="1">(('[1]Financing &amp; Memorandums '!$AG$456+'[1]Financing &amp; Memorandums '!$AH$456)-'[1]Financing &amp; Memorandums '!$AI$456)/1000</f>
        <v>18551.054</v>
      </c>
      <c r="I16" s="10"/>
      <c r="J16" s="10"/>
      <c r="K16" s="10"/>
      <c r="L16" s="10"/>
      <c r="M16" s="10"/>
      <c r="N16" s="10"/>
    </row>
    <row r="17" spans="1:14" x14ac:dyDescent="0.2">
      <c r="A17" s="14" t="s">
        <v>3</v>
      </c>
      <c r="B17" s="20">
        <v>8150.9350000000004</v>
      </c>
      <c r="C17" s="15"/>
      <c r="D17" s="51">
        <v>8890.9329999999991</v>
      </c>
      <c r="E17" s="25">
        <v>7833.4969999999994</v>
      </c>
      <c r="F17" s="25">
        <v>8420.8949999999986</v>
      </c>
      <c r="G17" s="50">
        <f ca="1">(('[1]Financing &amp; Memorandums '!$AG$458+'[1]Financing &amp; Memorandums '!$AH$458)-'[1]Financing &amp; Memorandums '!$AI$458)/1000</f>
        <v>8037.4880000000003</v>
      </c>
      <c r="I17" s="10"/>
      <c r="J17" s="10"/>
      <c r="K17" s="10"/>
      <c r="L17" s="10"/>
      <c r="M17" s="10"/>
      <c r="N17" s="10"/>
    </row>
    <row r="18" spans="1:14" x14ac:dyDescent="0.2">
      <c r="A18" s="14" t="s">
        <v>4</v>
      </c>
      <c r="B18" s="20">
        <v>5672.3959999999997</v>
      </c>
      <c r="C18" s="15"/>
      <c r="D18" s="51">
        <v>6202.8169999999991</v>
      </c>
      <c r="E18" s="25">
        <v>5622.3799999999974</v>
      </c>
      <c r="F18" s="25">
        <v>5011.627000000004</v>
      </c>
      <c r="G18" s="50">
        <f ca="1">(('[1]Financing &amp; Memorandums '!$AG$459+'[1]Financing &amp; Memorandums '!$AH$459)-'[1]Financing &amp; Memorandums '!$AI$459)/1000</f>
        <v>4849.5265908936653</v>
      </c>
      <c r="I18" s="10"/>
      <c r="J18" s="10"/>
      <c r="K18" s="10"/>
      <c r="L18" s="10"/>
      <c r="M18" s="10"/>
      <c r="N18" s="10"/>
    </row>
    <row r="19" spans="1:14" ht="13.5" thickBot="1" x14ac:dyDescent="0.25">
      <c r="A19" s="17" t="s">
        <v>5</v>
      </c>
      <c r="B19" s="20">
        <v>10383.704</v>
      </c>
      <c r="C19" s="13"/>
      <c r="D19" s="51">
        <v>10565.482999999997</v>
      </c>
      <c r="E19" s="54">
        <v>10124.160470000001</v>
      </c>
      <c r="F19" s="54">
        <v>9965.1920000000027</v>
      </c>
      <c r="G19" s="50">
        <f ca="1">(('[1]Financing &amp; Memorandums '!$AG$457+'[1]Financing &amp; Memorandums '!$AH$457)-'[1]Financing &amp; Memorandums '!$AI$457)/1000</f>
        <v>11217.025</v>
      </c>
      <c r="I19" s="10"/>
      <c r="J19" s="10"/>
      <c r="K19" s="10"/>
      <c r="L19" s="10"/>
      <c r="M19" s="10"/>
      <c r="N19" s="10"/>
    </row>
    <row r="20" spans="1:14" ht="26.25" customHeight="1" thickTop="1" x14ac:dyDescent="0.2">
      <c r="A20" s="28" t="s">
        <v>24</v>
      </c>
      <c r="B20" s="29"/>
      <c r="C20" s="29"/>
      <c r="D20" s="29"/>
      <c r="E20" s="29"/>
      <c r="F20" s="29"/>
      <c r="G20" s="30"/>
      <c r="I20" s="10"/>
      <c r="J20" s="10"/>
      <c r="K20" s="10"/>
      <c r="L20" s="10"/>
      <c r="M20" s="10"/>
      <c r="N20" s="10"/>
    </row>
    <row r="21" spans="1:14" ht="21" customHeight="1" x14ac:dyDescent="0.2">
      <c r="A21" s="34" t="s">
        <v>16</v>
      </c>
      <c r="B21" s="35"/>
      <c r="C21" s="35"/>
      <c r="D21" s="35"/>
      <c r="E21" s="35"/>
      <c r="F21" s="35"/>
      <c r="G21" s="38"/>
    </row>
    <row r="22" spans="1:14" ht="11.25" customHeight="1" x14ac:dyDescent="0.2">
      <c r="A22" s="36" t="s">
        <v>23</v>
      </c>
      <c r="B22" s="37"/>
      <c r="C22" s="37"/>
      <c r="D22" s="37"/>
      <c r="E22" s="37"/>
      <c r="F22" s="37"/>
      <c r="G22" s="12"/>
    </row>
    <row r="23" spans="1:14" ht="12.75" customHeight="1" x14ac:dyDescent="0.2">
      <c r="A23" s="39" t="s">
        <v>22</v>
      </c>
      <c r="B23" s="40"/>
      <c r="C23" s="40"/>
      <c r="D23" s="40"/>
      <c r="E23" s="40"/>
      <c r="F23" s="40"/>
      <c r="G23" s="12"/>
    </row>
    <row r="24" spans="1:14" ht="3" customHeight="1" thickBot="1" x14ac:dyDescent="0.25">
      <c r="A24" s="26"/>
      <c r="B24" s="27"/>
      <c r="C24" s="27"/>
      <c r="D24" s="27"/>
      <c r="E24" s="27"/>
      <c r="F24" s="27"/>
      <c r="G24" s="9"/>
    </row>
    <row r="25" spans="1:14" ht="13.5" thickTop="1" x14ac:dyDescent="0.2"/>
    <row r="26" spans="1:14" x14ac:dyDescent="0.2">
      <c r="A26" s="16"/>
    </row>
    <row r="27" spans="1:14" x14ac:dyDescent="0.2">
      <c r="A27" s="16"/>
    </row>
    <row r="28" spans="1:14" x14ac:dyDescent="0.2">
      <c r="A28" s="16"/>
    </row>
    <row r="29" spans="1:14" x14ac:dyDescent="0.2">
      <c r="A29" s="16"/>
    </row>
    <row r="30" spans="1:14" x14ac:dyDescent="0.2">
      <c r="A30" s="16"/>
    </row>
    <row r="31" spans="1:14" x14ac:dyDescent="0.2">
      <c r="A31" s="16"/>
    </row>
    <row r="32" spans="1:14" x14ac:dyDescent="0.2">
      <c r="A32" s="16"/>
    </row>
    <row r="33" spans="1:9" x14ac:dyDescent="0.2">
      <c r="A33" s="16"/>
    </row>
    <row r="34" spans="1:9" x14ac:dyDescent="0.2">
      <c r="A34" s="16"/>
    </row>
    <row r="35" spans="1:9" x14ac:dyDescent="0.2">
      <c r="A35" s="16"/>
    </row>
    <row r="36" spans="1:9" x14ac:dyDescent="0.2">
      <c r="A36" s="16"/>
    </row>
    <row r="37" spans="1:9" x14ac:dyDescent="0.2">
      <c r="A37" s="16"/>
    </row>
    <row r="38" spans="1:9" x14ac:dyDescent="0.2">
      <c r="A38" s="16"/>
    </row>
    <row r="39" spans="1:9" x14ac:dyDescent="0.2">
      <c r="A39" s="16"/>
    </row>
    <row r="40" spans="1:9" x14ac:dyDescent="0.2">
      <c r="A40" s="16"/>
    </row>
    <row r="42" spans="1:9" x14ac:dyDescent="0.2">
      <c r="B42" s="10"/>
      <c r="C42" s="10"/>
      <c r="D42" s="10"/>
      <c r="E42" s="10"/>
      <c r="F42" s="10"/>
      <c r="I42" s="11"/>
    </row>
    <row r="43" spans="1:9" x14ac:dyDescent="0.2">
      <c r="B43" s="10"/>
      <c r="C43" s="10"/>
      <c r="D43" s="10"/>
      <c r="E43" s="10"/>
      <c r="F43" s="10"/>
      <c r="I43" s="11"/>
    </row>
    <row r="45" spans="1:9" x14ac:dyDescent="0.2">
      <c r="B45" s="10"/>
      <c r="C45" s="10"/>
      <c r="D45" s="10"/>
      <c r="E45" s="10"/>
      <c r="F45" s="10"/>
      <c r="I45" s="11"/>
    </row>
  </sheetData>
  <mergeCells count="6">
    <mergeCell ref="A24:F24"/>
    <mergeCell ref="A20:G20"/>
    <mergeCell ref="A1:G1"/>
    <mergeCell ref="A22:F22"/>
    <mergeCell ref="A23:F23"/>
    <mergeCell ref="A21:G21"/>
  </mergeCells>
  <phoneticPr fontId="9" type="noConversion"/>
  <pageMargins left="0.75" right="0.75" top="1" bottom="1" header="0.5" footer="0.5"/>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E7B9DB0-2935-409B-A66B-AC2A5C62883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7</vt:lpstr>
      <vt:lpstr>'Table 7'!Print_Area</vt:lpstr>
    </vt:vector>
  </TitlesOfParts>
  <Manager>rchatterjee</Manager>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jwallis</dc:creator>
  <cp:lastModifiedBy>Danielle Ryan</cp:lastModifiedBy>
  <cp:lastPrinted>2015-09-10T12:35:23Z</cp:lastPrinted>
  <dcterms:created xsi:type="dcterms:W3CDTF">2008-11-12T14:26:36Z</dcterms:created>
  <dcterms:modified xsi:type="dcterms:W3CDTF">2016-09-12T14:04:38Z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0bf0ed8a-57a5-4771-aa62-65335d419a1b</vt:lpwstr>
  </property>
  <property fmtid="{D5CDD505-2E9C-101B-9397-08002B2CF9AE}" pid="3" name="bjSaver">
    <vt:lpwstr>LfwVsfENo7Jkk2eN1j1Ow2AQTBH+F7kM</vt:lpwstr>
  </property>
  <property fmtid="{D5CDD505-2E9C-101B-9397-08002B2CF9AE}" pid="4" name="bjDocumentSecurityLabel">
    <vt:lpwstr>No Marking</vt:lpwstr>
  </property>
</Properties>
</file>