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whitehead\Documents\Companies Register Activities 2015-16\"/>
    </mc:Choice>
  </mc:AlternateContent>
  <bookViews>
    <workbookView xWindow="0" yWindow="0" windowWidth="19200" windowHeight="6760"/>
  </bookViews>
  <sheets>
    <sheet name="Metadata" sheetId="32" r:id="rId1"/>
    <sheet name="Contents" sheetId="1" r:id="rId2"/>
    <sheet name="Table A1" sheetId="2" r:id="rId3"/>
    <sheet name="Table A2" sheetId="3" r:id="rId4"/>
    <sheet name="Table A3" sheetId="4" r:id="rId5"/>
    <sheet name="Table A4" sheetId="5" r:id="rId6"/>
    <sheet name="Table A5" sheetId="6" r:id="rId7"/>
    <sheet name="Table A6" sheetId="7" r:id="rId8"/>
    <sheet name="Table A7" sheetId="8" r:id="rId9"/>
    <sheet name="Table A8" sheetId="9" r:id="rId10"/>
    <sheet name="Table A9" sheetId="10" r:id="rId11"/>
    <sheet name="Table A10" sheetId="11" r:id="rId12"/>
    <sheet name="Table B1" sheetId="12" r:id="rId13"/>
    <sheet name="Table B2" sheetId="13" r:id="rId14"/>
    <sheet name="Table B3" sheetId="14" r:id="rId15"/>
    <sheet name="Table C1" sheetId="15" r:id="rId16"/>
    <sheet name="Table C2" sheetId="16" r:id="rId17"/>
    <sheet name="Table D1" sheetId="17" r:id="rId18"/>
    <sheet name="Table D2" sheetId="18" r:id="rId19"/>
    <sheet name="Table D3" sheetId="19" r:id="rId20"/>
    <sheet name="Table D4" sheetId="20" r:id="rId21"/>
    <sheet name="Table D5" sheetId="21" r:id="rId22"/>
    <sheet name="Table D6" sheetId="22" r:id="rId23"/>
    <sheet name="Table E1" sheetId="23" r:id="rId24"/>
    <sheet name="Table E2" sheetId="24" r:id="rId25"/>
    <sheet name="Table E3" sheetId="25" r:id="rId26"/>
    <sheet name="Table F1" sheetId="26" r:id="rId27"/>
    <sheet name="Table F2" sheetId="27" r:id="rId28"/>
    <sheet name="Table G1" sheetId="30" r:id="rId29"/>
    <sheet name="Table G2" sheetId="28" r:id="rId30"/>
    <sheet name="Table G3" sheetId="29" r:id="rId31"/>
  </sheets>
  <calcPr calcId="152511"/>
</workbook>
</file>

<file path=xl/calcChain.xml><?xml version="1.0" encoding="utf-8"?>
<calcChain xmlns="http://schemas.openxmlformats.org/spreadsheetml/2006/main">
  <c r="AN30" i="30" l="1"/>
  <c r="BB29" i="30"/>
  <c r="BA29" i="30"/>
  <c r="AZ29" i="30"/>
  <c r="AY29" i="30"/>
  <c r="AX29" i="30"/>
  <c r="AW29" i="30"/>
  <c r="AV29" i="30"/>
  <c r="AU29" i="30"/>
  <c r="AT29" i="30"/>
  <c r="AS29" i="30"/>
  <c r="AR29" i="30"/>
  <c r="AQ29" i="30"/>
  <c r="AP29" i="30"/>
  <c r="AO29" i="30"/>
  <c r="O29" i="30"/>
  <c r="N29" i="30"/>
  <c r="M29" i="30"/>
  <c r="L29" i="30"/>
  <c r="K29" i="30"/>
  <c r="J29" i="30"/>
  <c r="I29" i="30"/>
  <c r="H29" i="30"/>
  <c r="G29" i="30"/>
  <c r="F29" i="30"/>
  <c r="E29" i="30"/>
  <c r="D29" i="30"/>
  <c r="C29" i="30"/>
  <c r="B29" i="30"/>
  <c r="BB28" i="30"/>
  <c r="BA28" i="30"/>
  <c r="AZ28" i="30"/>
  <c r="AY28" i="30"/>
  <c r="AX28" i="30"/>
  <c r="AW28" i="30"/>
  <c r="AV28" i="30"/>
  <c r="AU28" i="30"/>
  <c r="AT28" i="30"/>
  <c r="AS28" i="30"/>
  <c r="AR28" i="30"/>
  <c r="AQ28" i="30"/>
  <c r="AP28" i="30"/>
  <c r="AO28" i="30"/>
  <c r="O28" i="30"/>
  <c r="N28" i="30"/>
  <c r="M28" i="30"/>
  <c r="L28" i="30"/>
  <c r="K28" i="30"/>
  <c r="J28" i="30"/>
  <c r="I28" i="30"/>
  <c r="H28" i="30"/>
  <c r="G28" i="30"/>
  <c r="F28" i="30"/>
  <c r="E28" i="30"/>
  <c r="D28" i="30"/>
  <c r="C28" i="30"/>
  <c r="B28" i="30"/>
  <c r="BB27" i="30"/>
  <c r="BA27" i="30"/>
  <c r="AZ27" i="30"/>
  <c r="AY27" i="30"/>
  <c r="AX27" i="30"/>
  <c r="AW27" i="30"/>
  <c r="AV27" i="30"/>
  <c r="AU27" i="30"/>
  <c r="AT27" i="30"/>
  <c r="AS27" i="30"/>
  <c r="AR27" i="30"/>
  <c r="AQ27" i="30"/>
  <c r="AP27" i="30"/>
  <c r="AO27" i="30"/>
  <c r="O27" i="30"/>
  <c r="N27" i="30"/>
  <c r="M27" i="30"/>
  <c r="L27" i="30"/>
  <c r="K27" i="30"/>
  <c r="J27" i="30"/>
  <c r="I27" i="30"/>
  <c r="H27" i="30"/>
  <c r="G27" i="30"/>
  <c r="F27" i="30"/>
  <c r="E27" i="30"/>
  <c r="D27" i="30"/>
  <c r="C27" i="30"/>
  <c r="B27" i="30"/>
  <c r="BB26" i="30"/>
  <c r="BA26" i="30"/>
  <c r="AZ26" i="30"/>
  <c r="AY26" i="30"/>
  <c r="AX26" i="30"/>
  <c r="AW26" i="30"/>
  <c r="AV26" i="30"/>
  <c r="AU26" i="30"/>
  <c r="AT26" i="30"/>
  <c r="AS26" i="30"/>
  <c r="AR26" i="30"/>
  <c r="AQ26" i="30"/>
  <c r="AP26" i="30"/>
  <c r="AO26" i="30"/>
  <c r="O26" i="30"/>
  <c r="N26" i="30"/>
  <c r="M26" i="30"/>
  <c r="L26" i="30"/>
  <c r="K26" i="30"/>
  <c r="J26" i="30"/>
  <c r="I26" i="30"/>
  <c r="H26" i="30"/>
  <c r="G26" i="30"/>
  <c r="F26" i="30"/>
  <c r="E26" i="30"/>
  <c r="D26" i="30"/>
  <c r="C26" i="30"/>
  <c r="B26" i="30"/>
  <c r="BB25" i="30"/>
  <c r="BA25" i="30"/>
  <c r="AZ25" i="30"/>
  <c r="AY25" i="30"/>
  <c r="AX25" i="30"/>
  <c r="AW25" i="30"/>
  <c r="AV25" i="30"/>
  <c r="AU25" i="30"/>
  <c r="AT25" i="30"/>
  <c r="AS25" i="30"/>
  <c r="AR25" i="30"/>
  <c r="AQ25" i="30"/>
  <c r="AP25" i="30"/>
  <c r="AO25" i="30"/>
  <c r="O25" i="30"/>
  <c r="N25" i="30"/>
  <c r="M25" i="30"/>
  <c r="L25" i="30"/>
  <c r="K25" i="30"/>
  <c r="J25" i="30"/>
  <c r="I25" i="30"/>
  <c r="H25" i="30"/>
  <c r="G25" i="30"/>
  <c r="F25" i="30"/>
  <c r="E25" i="30"/>
  <c r="D25" i="30"/>
  <c r="C25" i="30"/>
  <c r="B25" i="30"/>
  <c r="BB24" i="30"/>
  <c r="BA24" i="30"/>
  <c r="AZ24" i="30"/>
  <c r="AY24" i="30"/>
  <c r="AX24" i="30"/>
  <c r="AW24" i="30"/>
  <c r="AV24" i="30"/>
  <c r="AU24" i="30"/>
  <c r="AT24" i="30"/>
  <c r="AS24" i="30"/>
  <c r="AR24" i="30"/>
  <c r="AQ24" i="30"/>
  <c r="AP24" i="30"/>
  <c r="AO24" i="30"/>
  <c r="O24" i="30"/>
  <c r="N24" i="30"/>
  <c r="M24" i="30"/>
  <c r="L24" i="30"/>
  <c r="K24" i="30"/>
  <c r="J24" i="30"/>
  <c r="I24" i="30"/>
  <c r="H24" i="30"/>
  <c r="G24" i="30"/>
  <c r="F24" i="30"/>
  <c r="E24" i="30"/>
  <c r="D24" i="30"/>
  <c r="C24" i="30"/>
  <c r="B24" i="30"/>
  <c r="BB23" i="30"/>
  <c r="BA23" i="30"/>
  <c r="AZ23" i="30"/>
  <c r="AY23" i="30"/>
  <c r="AX23" i="30"/>
  <c r="AW23" i="30"/>
  <c r="AV23" i="30"/>
  <c r="AU23" i="30"/>
  <c r="AT23" i="30"/>
  <c r="AS23" i="30"/>
  <c r="AR23" i="30"/>
  <c r="AQ23" i="30"/>
  <c r="AP23" i="30"/>
  <c r="AO23" i="30"/>
  <c r="O23" i="30"/>
  <c r="N23" i="30"/>
  <c r="M23" i="30"/>
  <c r="L23" i="30"/>
  <c r="K23" i="30"/>
  <c r="J23" i="30"/>
  <c r="I23" i="30"/>
  <c r="H23" i="30"/>
  <c r="G23" i="30"/>
  <c r="F23" i="30"/>
  <c r="E23" i="30"/>
  <c r="D23" i="30"/>
  <c r="C23" i="30"/>
  <c r="B23" i="30"/>
  <c r="BB22" i="30"/>
  <c r="BA22" i="30"/>
  <c r="AZ22" i="30"/>
  <c r="AY22" i="30"/>
  <c r="L22" i="30"/>
  <c r="AX22" i="30"/>
  <c r="AW22" i="30"/>
  <c r="AV22" i="30"/>
  <c r="AU22" i="30"/>
  <c r="AT22" i="30"/>
  <c r="AS22" i="30"/>
  <c r="AR22" i="30"/>
  <c r="AQ22" i="30"/>
  <c r="AP22" i="30"/>
  <c r="AO22" i="30"/>
  <c r="O22" i="30"/>
  <c r="N22" i="30"/>
  <c r="M22" i="30"/>
  <c r="K22" i="30"/>
  <c r="J22" i="30"/>
  <c r="I22" i="30"/>
  <c r="H22" i="30"/>
  <c r="G22" i="30"/>
  <c r="F22" i="30"/>
  <c r="E22" i="30"/>
  <c r="D22" i="30"/>
  <c r="C22" i="30"/>
  <c r="B22" i="30"/>
  <c r="BB21" i="30"/>
  <c r="BA21" i="30"/>
  <c r="AZ21" i="30"/>
  <c r="M21" i="30"/>
  <c r="AY21" i="30"/>
  <c r="L21" i="30"/>
  <c r="AX21" i="30"/>
  <c r="AW21" i="30"/>
  <c r="AV21" i="30"/>
  <c r="I21" i="30"/>
  <c r="AU21" i="30"/>
  <c r="AT21" i="30"/>
  <c r="AS21" i="30"/>
  <c r="AR21" i="30"/>
  <c r="AQ21" i="30"/>
  <c r="AP21" i="30"/>
  <c r="AO21" i="30"/>
  <c r="O21" i="30"/>
  <c r="N21" i="30"/>
  <c r="K21" i="30"/>
  <c r="J21" i="30"/>
  <c r="H21" i="30"/>
  <c r="G21" i="30"/>
  <c r="F21" i="30"/>
  <c r="E21" i="30"/>
  <c r="D21" i="30"/>
  <c r="C21" i="30"/>
  <c r="B21" i="30"/>
  <c r="BB20" i="30"/>
  <c r="BA20" i="30"/>
  <c r="AZ20" i="30"/>
  <c r="M20" i="30"/>
  <c r="AY20" i="30"/>
  <c r="L20" i="30"/>
  <c r="AX20" i="30"/>
  <c r="AW20" i="30"/>
  <c r="AV20" i="30"/>
  <c r="I20" i="30"/>
  <c r="AU20" i="30"/>
  <c r="H20" i="30"/>
  <c r="AT20" i="30"/>
  <c r="AS20" i="30"/>
  <c r="AR20" i="30"/>
  <c r="E20" i="30"/>
  <c r="AQ20" i="30"/>
  <c r="AP20" i="30"/>
  <c r="AO20" i="30"/>
  <c r="O20" i="30"/>
  <c r="N20" i="30"/>
  <c r="K20" i="30"/>
  <c r="J20" i="30"/>
  <c r="G20" i="30"/>
  <c r="F20" i="30"/>
  <c r="D20" i="30"/>
  <c r="C20" i="30"/>
  <c r="B20" i="30"/>
  <c r="BB19" i="30"/>
  <c r="BA19" i="30"/>
  <c r="AZ19" i="30"/>
  <c r="M19" i="30"/>
  <c r="AY19" i="30"/>
  <c r="L19" i="30"/>
  <c r="AX19" i="30"/>
  <c r="AW19" i="30"/>
  <c r="AV19" i="30"/>
  <c r="I19" i="30"/>
  <c r="AU19" i="30"/>
  <c r="H19" i="30"/>
  <c r="AT19" i="30"/>
  <c r="AS19" i="30"/>
  <c r="AR19" i="30"/>
  <c r="E19" i="30"/>
  <c r="AQ19" i="30"/>
  <c r="D19" i="30"/>
  <c r="AP19" i="30"/>
  <c r="AO19" i="30"/>
  <c r="O19" i="30"/>
  <c r="N19" i="30"/>
  <c r="K19" i="30"/>
  <c r="J19" i="30"/>
  <c r="G19" i="30"/>
  <c r="F19" i="30"/>
  <c r="C19" i="30"/>
  <c r="B19" i="30"/>
  <c r="BB18" i="30"/>
  <c r="BA18" i="30"/>
  <c r="AZ18" i="30"/>
  <c r="AY18" i="30"/>
  <c r="AX18" i="30"/>
  <c r="AW18" i="30"/>
  <c r="AV18" i="30"/>
  <c r="AU18" i="30"/>
  <c r="AT18" i="30"/>
  <c r="AS18" i="30"/>
  <c r="AR18" i="30"/>
  <c r="AQ18" i="30"/>
  <c r="AP18" i="30"/>
  <c r="AO18" i="30"/>
  <c r="O18" i="30"/>
  <c r="N18" i="30"/>
  <c r="M18" i="30"/>
  <c r="L18" i="30"/>
  <c r="K18" i="30"/>
  <c r="J18" i="30"/>
  <c r="I18" i="30"/>
  <c r="H18" i="30"/>
  <c r="G18" i="30"/>
  <c r="F18" i="30"/>
  <c r="E18" i="30"/>
  <c r="D18" i="30"/>
  <c r="C18" i="30"/>
  <c r="B18" i="30"/>
  <c r="BB17" i="30"/>
  <c r="BA17" i="30"/>
  <c r="AZ17" i="30"/>
  <c r="M17" i="30"/>
  <c r="AY17" i="30"/>
  <c r="L17" i="30"/>
  <c r="AX17" i="30"/>
  <c r="AW17" i="30"/>
  <c r="AV17" i="30"/>
  <c r="I17" i="30"/>
  <c r="AU17" i="30"/>
  <c r="H17" i="30"/>
  <c r="AT17" i="30"/>
  <c r="AS17" i="30"/>
  <c r="AR17" i="30"/>
  <c r="E17" i="30"/>
  <c r="AQ17" i="30"/>
  <c r="D17" i="30"/>
  <c r="AP17" i="30"/>
  <c r="AO17" i="30"/>
  <c r="O17" i="30"/>
  <c r="N17" i="30"/>
  <c r="K17" i="30"/>
  <c r="J17" i="30"/>
  <c r="G17" i="30"/>
  <c r="F17" i="30"/>
  <c r="C17" i="30"/>
  <c r="B17" i="30"/>
  <c r="BB16" i="30"/>
  <c r="BA16" i="30"/>
  <c r="AZ16" i="30"/>
  <c r="M16" i="30"/>
  <c r="AY16" i="30"/>
  <c r="L16" i="30"/>
  <c r="AX16" i="30"/>
  <c r="AW16" i="30"/>
  <c r="AV16" i="30"/>
  <c r="I16" i="30"/>
  <c r="AU16" i="30"/>
  <c r="H16" i="30"/>
  <c r="AT16" i="30"/>
  <c r="AS16" i="30"/>
  <c r="AR16" i="30"/>
  <c r="E16" i="30"/>
  <c r="AQ16" i="30"/>
  <c r="D16" i="30"/>
  <c r="AP16" i="30"/>
  <c r="AO16" i="30"/>
  <c r="O16" i="30"/>
  <c r="N16" i="30"/>
  <c r="K16" i="30"/>
  <c r="J16" i="30"/>
  <c r="G16" i="30"/>
  <c r="F16" i="30"/>
  <c r="C16" i="30"/>
  <c r="B16" i="30"/>
  <c r="BB15" i="30"/>
  <c r="BA15" i="30"/>
  <c r="AZ15" i="30"/>
  <c r="AY15" i="30"/>
  <c r="AX15" i="30"/>
  <c r="AW15" i="30"/>
  <c r="AV15" i="30"/>
  <c r="I15" i="30"/>
  <c r="AU15" i="30"/>
  <c r="H15" i="30"/>
  <c r="AT15" i="30"/>
  <c r="AS15" i="30"/>
  <c r="AR15" i="30"/>
  <c r="E15" i="30"/>
  <c r="AQ15" i="30"/>
  <c r="D15" i="30"/>
  <c r="AP15" i="30"/>
  <c r="AO15" i="30"/>
  <c r="O15" i="30"/>
  <c r="N15" i="30"/>
  <c r="M15" i="30"/>
  <c r="L15" i="30"/>
  <c r="K15" i="30"/>
  <c r="J15" i="30"/>
  <c r="G15" i="30"/>
  <c r="F15" i="30"/>
  <c r="C15" i="30"/>
  <c r="B15" i="30"/>
  <c r="BB14" i="30"/>
  <c r="BA14" i="30"/>
  <c r="AZ14" i="30"/>
  <c r="M14" i="30"/>
  <c r="AY14" i="30"/>
  <c r="L14" i="30"/>
  <c r="AX14" i="30"/>
  <c r="AW14" i="30"/>
  <c r="AV14" i="30"/>
  <c r="I14" i="30"/>
  <c r="AU14" i="30"/>
  <c r="H14" i="30"/>
  <c r="AT14" i="30"/>
  <c r="AS14" i="30"/>
  <c r="AR14" i="30"/>
  <c r="E14" i="30"/>
  <c r="AQ14" i="30"/>
  <c r="D14" i="30"/>
  <c r="AP14" i="30"/>
  <c r="AO14" i="30"/>
  <c r="O14" i="30"/>
  <c r="N14" i="30"/>
  <c r="K14" i="30"/>
  <c r="J14" i="30"/>
  <c r="G14" i="30"/>
  <c r="F14" i="30"/>
  <c r="C14" i="30"/>
  <c r="B14" i="30"/>
  <c r="BB13" i="30"/>
  <c r="BA13" i="30"/>
  <c r="AZ13" i="30"/>
  <c r="M13" i="30"/>
  <c r="AY13" i="30"/>
  <c r="L13" i="30"/>
  <c r="AX13" i="30"/>
  <c r="AW13" i="30"/>
  <c r="AV13" i="30"/>
  <c r="I13" i="30"/>
  <c r="AU13" i="30"/>
  <c r="H13" i="30"/>
  <c r="AT13" i="30"/>
  <c r="AS13" i="30"/>
  <c r="AR13" i="30"/>
  <c r="E13" i="30"/>
  <c r="AQ13" i="30"/>
  <c r="D13" i="30"/>
  <c r="AP13" i="30"/>
  <c r="AO13" i="30"/>
  <c r="O13" i="30"/>
  <c r="N13" i="30"/>
  <c r="K13" i="30"/>
  <c r="J13" i="30"/>
  <c r="G13" i="30"/>
  <c r="F13" i="30"/>
  <c r="C13" i="30"/>
  <c r="B13" i="30"/>
  <c r="BB12" i="30"/>
  <c r="BA12" i="30"/>
  <c r="AZ12" i="30"/>
  <c r="M12" i="30"/>
  <c r="AY12" i="30"/>
  <c r="L12" i="30"/>
  <c r="AX12" i="30"/>
  <c r="AW12" i="30"/>
  <c r="AV12" i="30"/>
  <c r="I12" i="30"/>
  <c r="AU12" i="30"/>
  <c r="H12" i="30"/>
  <c r="AT12" i="30"/>
  <c r="AS12" i="30"/>
  <c r="AR12" i="30"/>
  <c r="E12" i="30"/>
  <c r="AQ12" i="30"/>
  <c r="D12" i="30"/>
  <c r="AP12" i="30"/>
  <c r="AO12" i="30"/>
  <c r="O12" i="30"/>
  <c r="N12" i="30"/>
  <c r="K12" i="30"/>
  <c r="J12" i="30"/>
  <c r="G12" i="30"/>
  <c r="F12" i="30"/>
  <c r="C12" i="30"/>
  <c r="B12" i="30"/>
  <c r="BB11" i="30"/>
  <c r="BA11" i="30"/>
  <c r="AZ11" i="30"/>
  <c r="M11" i="30"/>
  <c r="AY11" i="30"/>
  <c r="L11" i="30"/>
  <c r="AX11" i="30"/>
  <c r="AW11" i="30"/>
  <c r="AV11" i="30"/>
  <c r="I11" i="30"/>
  <c r="AU11" i="30"/>
  <c r="H11" i="30"/>
  <c r="AT11" i="30"/>
  <c r="AS11" i="30"/>
  <c r="AR11" i="30"/>
  <c r="E11" i="30"/>
  <c r="AQ11" i="30"/>
  <c r="D11" i="30"/>
  <c r="AP11" i="30"/>
  <c r="AO11" i="30"/>
  <c r="O11" i="30"/>
  <c r="N11" i="30"/>
  <c r="K11" i="30"/>
  <c r="J11" i="30"/>
  <c r="G11" i="30"/>
  <c r="F11" i="30"/>
  <c r="C11" i="30"/>
  <c r="B11" i="30"/>
  <c r="BB10" i="30"/>
  <c r="BA10" i="30"/>
  <c r="AZ10" i="30"/>
  <c r="M10" i="30"/>
  <c r="AY10" i="30"/>
  <c r="L10" i="30"/>
  <c r="AX10" i="30"/>
  <c r="AW10" i="30"/>
  <c r="AV10" i="30"/>
  <c r="I10" i="30"/>
  <c r="AU10" i="30"/>
  <c r="H10" i="30"/>
  <c r="AT10" i="30"/>
  <c r="AS10" i="30"/>
  <c r="AR10" i="30"/>
  <c r="E10" i="30"/>
  <c r="AQ10" i="30"/>
  <c r="D10" i="30"/>
  <c r="AP10" i="30"/>
  <c r="AO10" i="30"/>
  <c r="O10" i="30"/>
  <c r="N10" i="30"/>
  <c r="K10" i="30"/>
  <c r="J10" i="30"/>
  <c r="G10" i="30"/>
  <c r="F10" i="30"/>
  <c r="C10" i="30"/>
  <c r="B10" i="30"/>
  <c r="BB9" i="30"/>
  <c r="BA9" i="30"/>
  <c r="AZ9" i="30"/>
  <c r="M9" i="30"/>
  <c r="AY9" i="30"/>
  <c r="L9" i="30"/>
  <c r="AX9" i="30"/>
  <c r="AW9" i="30"/>
  <c r="AV9" i="30"/>
  <c r="I9" i="30"/>
  <c r="AU9" i="30"/>
  <c r="H9" i="30"/>
  <c r="AT9" i="30"/>
  <c r="AS9" i="30"/>
  <c r="AR9" i="30"/>
  <c r="E9" i="30"/>
  <c r="AQ9" i="30"/>
  <c r="D9" i="30"/>
  <c r="AP9" i="30"/>
  <c r="AO9" i="30"/>
  <c r="O9" i="30"/>
  <c r="N9" i="30"/>
  <c r="K9" i="30"/>
  <c r="J9" i="30"/>
  <c r="G9" i="30"/>
  <c r="F9" i="30"/>
  <c r="C9" i="30"/>
  <c r="B9" i="30"/>
  <c r="BB8" i="30"/>
  <c r="BA8" i="30"/>
  <c r="AZ8" i="30"/>
  <c r="M8" i="30"/>
  <c r="AY8" i="30"/>
  <c r="L8" i="30"/>
  <c r="AX8" i="30"/>
  <c r="AW8" i="30"/>
  <c r="AV8" i="30"/>
  <c r="I8" i="30"/>
  <c r="AU8" i="30"/>
  <c r="H8" i="30"/>
  <c r="AT8" i="30"/>
  <c r="AS8" i="30"/>
  <c r="AR8" i="30"/>
  <c r="E8" i="30"/>
  <c r="AQ8" i="30"/>
  <c r="D8" i="30"/>
  <c r="AP8" i="30"/>
  <c r="AO8" i="30"/>
  <c r="O8" i="30"/>
  <c r="N8" i="30"/>
  <c r="K8" i="30"/>
  <c r="J8" i="30"/>
  <c r="G8" i="30"/>
  <c r="F8" i="30"/>
  <c r="C8" i="30"/>
  <c r="B8" i="30"/>
  <c r="BB7" i="30"/>
  <c r="BA7" i="30"/>
  <c r="AZ7" i="30"/>
  <c r="M7" i="30"/>
  <c r="AY7" i="30"/>
  <c r="L7" i="30"/>
  <c r="AX7" i="30"/>
  <c r="AW7" i="30"/>
  <c r="AV7" i="30"/>
  <c r="I7" i="30"/>
  <c r="AU7" i="30"/>
  <c r="H7" i="30"/>
  <c r="AT7" i="30"/>
  <c r="AS7" i="30"/>
  <c r="AR7" i="30"/>
  <c r="E7" i="30"/>
  <c r="AQ7" i="30"/>
  <c r="D7" i="30"/>
  <c r="AP7" i="30"/>
  <c r="AO7" i="30"/>
  <c r="O7" i="30"/>
  <c r="N7" i="30"/>
  <c r="K7" i="30"/>
  <c r="J7" i="30"/>
  <c r="G7" i="30"/>
  <c r="F7" i="30"/>
  <c r="C7" i="30"/>
  <c r="B7" i="30"/>
  <c r="BB6" i="30"/>
  <c r="BA6" i="30"/>
  <c r="AZ6" i="30"/>
  <c r="M6" i="30"/>
  <c r="AY6" i="30"/>
  <c r="L6" i="30"/>
  <c r="AX6" i="30"/>
  <c r="AW6" i="30"/>
  <c r="AV6" i="30"/>
  <c r="I6" i="30"/>
  <c r="AU6" i="30"/>
  <c r="H6" i="30"/>
  <c r="AT6" i="30"/>
  <c r="AS6" i="30"/>
  <c r="AR6" i="30"/>
  <c r="E6" i="30"/>
  <c r="AQ6" i="30"/>
  <c r="D6" i="30"/>
  <c r="AP6" i="30"/>
  <c r="AO6" i="30"/>
  <c r="O6" i="30"/>
  <c r="N6" i="30"/>
  <c r="K6" i="30"/>
  <c r="J6" i="30"/>
  <c r="G6" i="30"/>
  <c r="F6" i="30"/>
  <c r="C6" i="30"/>
  <c r="B6" i="30"/>
  <c r="BB5" i="30"/>
  <c r="BB30" i="30"/>
  <c r="BA5" i="30"/>
  <c r="BA30" i="30"/>
  <c r="N30" i="30"/>
  <c r="AZ5" i="30"/>
  <c r="M5" i="30"/>
  <c r="AY5" i="30"/>
  <c r="L5" i="30"/>
  <c r="AX5" i="30"/>
  <c r="AX30" i="30"/>
  <c r="K30" i="30"/>
  <c r="AW5" i="30"/>
  <c r="AW30" i="30"/>
  <c r="J30" i="30"/>
  <c r="AV5" i="30"/>
  <c r="I5" i="30"/>
  <c r="AU5" i="30"/>
  <c r="H5" i="30"/>
  <c r="AT5" i="30"/>
  <c r="AT30" i="30"/>
  <c r="G30" i="30"/>
  <c r="AS5" i="30"/>
  <c r="AS30" i="30"/>
  <c r="F30" i="30"/>
  <c r="AR5" i="30"/>
  <c r="E5" i="30"/>
  <c r="AQ5" i="30"/>
  <c r="D5" i="30"/>
  <c r="AP5" i="30"/>
  <c r="AP30" i="30"/>
  <c r="C30" i="30"/>
  <c r="AO5" i="30"/>
  <c r="AO30" i="30"/>
  <c r="B30" i="30"/>
  <c r="O5" i="30"/>
  <c r="N5" i="30"/>
  <c r="K5" i="30"/>
  <c r="J5" i="30"/>
  <c r="G5" i="30"/>
  <c r="F5" i="30"/>
  <c r="C5" i="30"/>
  <c r="B5" i="30"/>
  <c r="D101" i="17"/>
  <c r="C101" i="17"/>
  <c r="AG23" i="7"/>
  <c r="AH23" i="7"/>
  <c r="AI23" i="7"/>
  <c r="AJ23" i="7"/>
  <c r="AM23" i="7"/>
  <c r="AK23" i="7"/>
  <c r="AL23" i="7"/>
  <c r="Z24" i="7"/>
  <c r="AA24" i="7"/>
  <c r="AB24" i="7"/>
  <c r="AC24" i="7"/>
  <c r="AD24" i="7"/>
  <c r="AE24" i="7"/>
  <c r="AF24" i="7"/>
  <c r="C15" i="26"/>
  <c r="B15" i="26"/>
  <c r="L46" i="24"/>
  <c r="L45" i="24"/>
  <c r="L44" i="24"/>
  <c r="L43" i="24"/>
  <c r="L42" i="24"/>
  <c r="L41" i="24"/>
  <c r="L40" i="24"/>
  <c r="L38" i="24"/>
  <c r="L36" i="24"/>
  <c r="M32" i="24"/>
  <c r="J36" i="24"/>
  <c r="M33" i="24"/>
  <c r="M29" i="24"/>
  <c r="L25" i="24"/>
  <c r="M18" i="24"/>
  <c r="J25" i="24"/>
  <c r="L14" i="24"/>
  <c r="M12" i="24"/>
  <c r="J14" i="24"/>
  <c r="M13" i="24"/>
  <c r="M11" i="24"/>
  <c r="M9" i="24"/>
  <c r="M7" i="24"/>
  <c r="M22" i="24"/>
  <c r="M20" i="24"/>
  <c r="M24" i="24"/>
  <c r="M19" i="24"/>
  <c r="M23" i="24"/>
  <c r="M16" i="24"/>
  <c r="B43" i="23"/>
  <c r="B33" i="23"/>
  <c r="B23" i="23"/>
  <c r="B13" i="23"/>
  <c r="F20" i="21"/>
  <c r="E20" i="21"/>
  <c r="F18" i="21"/>
  <c r="E18" i="21"/>
  <c r="F12" i="21"/>
  <c r="E12" i="21"/>
  <c r="F10" i="21"/>
  <c r="E10" i="21"/>
  <c r="G77" i="16"/>
  <c r="G76" i="16"/>
  <c r="G78" i="16"/>
  <c r="G73" i="16"/>
  <c r="G72" i="16"/>
  <c r="G69" i="16"/>
  <c r="G68" i="16"/>
  <c r="G67" i="16"/>
  <c r="G65" i="16"/>
  <c r="G62" i="16"/>
  <c r="G61" i="16"/>
  <c r="G60" i="16"/>
  <c r="G58" i="16"/>
  <c r="G53" i="16"/>
  <c r="G49" i="16"/>
  <c r="G27" i="16"/>
  <c r="G23" i="16"/>
  <c r="E23" i="16"/>
  <c r="D23" i="16"/>
  <c r="C23" i="16"/>
  <c r="C7" i="16"/>
  <c r="AM21" i="7"/>
  <c r="AL21" i="7"/>
  <c r="AK21" i="7"/>
  <c r="AJ21" i="7"/>
  <c r="AI21" i="7"/>
  <c r="AH21" i="7"/>
  <c r="AG21" i="7"/>
  <c r="AM20" i="7"/>
  <c r="AL20" i="7"/>
  <c r="AK20" i="7"/>
  <c r="AJ20" i="7"/>
  <c r="AI20" i="7"/>
  <c r="AH20" i="7"/>
  <c r="AG20" i="7"/>
  <c r="AM19" i="7"/>
  <c r="AL19" i="7"/>
  <c r="AK19" i="7"/>
  <c r="AJ19" i="7"/>
  <c r="AI19" i="7"/>
  <c r="AH19" i="7"/>
  <c r="AG19" i="7"/>
  <c r="H19" i="7"/>
  <c r="G19" i="7"/>
  <c r="F19" i="7"/>
  <c r="E19" i="7"/>
  <c r="D19" i="7"/>
  <c r="C19" i="7"/>
  <c r="B19" i="7"/>
  <c r="H18" i="7"/>
  <c r="G18" i="7"/>
  <c r="F18" i="7"/>
  <c r="E18" i="7"/>
  <c r="D18" i="7"/>
  <c r="C18" i="7"/>
  <c r="B18" i="7"/>
  <c r="AM17" i="7"/>
  <c r="AL17" i="7"/>
  <c r="AK17" i="7"/>
  <c r="AJ17" i="7"/>
  <c r="AI17" i="7"/>
  <c r="AH17" i="7"/>
  <c r="AG17" i="7"/>
  <c r="H17" i="7"/>
  <c r="G17" i="7"/>
  <c r="F17" i="7"/>
  <c r="E17" i="7"/>
  <c r="D17" i="7"/>
  <c r="C17" i="7"/>
  <c r="B17" i="7"/>
  <c r="AM16" i="7"/>
  <c r="AL16" i="7"/>
  <c r="AK16" i="7"/>
  <c r="AJ16" i="7"/>
  <c r="AI16" i="7"/>
  <c r="AH16" i="7"/>
  <c r="AG16" i="7"/>
  <c r="H16" i="7"/>
  <c r="G16" i="7"/>
  <c r="F16" i="7"/>
  <c r="E16" i="7"/>
  <c r="D16" i="7"/>
  <c r="C16" i="7"/>
  <c r="B16" i="7"/>
  <c r="AM15" i="7"/>
  <c r="AL15" i="7"/>
  <c r="AK15" i="7"/>
  <c r="AJ15" i="7"/>
  <c r="AI15" i="7"/>
  <c r="AH15" i="7"/>
  <c r="AG15" i="7"/>
  <c r="H15" i="7"/>
  <c r="G15" i="7"/>
  <c r="F15" i="7"/>
  <c r="E15" i="7"/>
  <c r="D15" i="7"/>
  <c r="C15" i="7"/>
  <c r="B15" i="7"/>
  <c r="H14" i="7"/>
  <c r="G14" i="7"/>
  <c r="F14" i="7"/>
  <c r="E14" i="7"/>
  <c r="D14" i="7"/>
  <c r="C14" i="7"/>
  <c r="B14" i="7"/>
  <c r="AM13" i="7"/>
  <c r="AL13" i="7"/>
  <c r="AK13" i="7"/>
  <c r="AJ13" i="7"/>
  <c r="AI13" i="7"/>
  <c r="AH13" i="7"/>
  <c r="AG13" i="7"/>
  <c r="H13" i="7"/>
  <c r="G13" i="7"/>
  <c r="F13" i="7"/>
  <c r="E13" i="7"/>
  <c r="D13" i="7"/>
  <c r="C13" i="7"/>
  <c r="B13" i="7"/>
  <c r="AM12" i="7"/>
  <c r="AL12" i="7"/>
  <c r="AK12" i="7"/>
  <c r="AJ12" i="7"/>
  <c r="AI12" i="7"/>
  <c r="AH12" i="7"/>
  <c r="AG12" i="7"/>
  <c r="H12" i="7"/>
  <c r="G12" i="7"/>
  <c r="F12" i="7"/>
  <c r="E12" i="7"/>
  <c r="D12" i="7"/>
  <c r="C12" i="7"/>
  <c r="B12" i="7"/>
  <c r="AM11" i="7"/>
  <c r="AL11" i="7"/>
  <c r="AK11" i="7"/>
  <c r="AJ11" i="7"/>
  <c r="AI11" i="7"/>
  <c r="AH11" i="7"/>
  <c r="AG11" i="7"/>
  <c r="H11" i="7"/>
  <c r="G11" i="7"/>
  <c r="F11" i="7"/>
  <c r="E11" i="7"/>
  <c r="D11" i="7"/>
  <c r="C11" i="7"/>
  <c r="B11" i="7"/>
  <c r="H10" i="7"/>
  <c r="G10" i="7"/>
  <c r="F10" i="7"/>
  <c r="E10" i="7"/>
  <c r="D10" i="7"/>
  <c r="C10" i="7"/>
  <c r="B10" i="7"/>
  <c r="AM9" i="7"/>
  <c r="AL9" i="7"/>
  <c r="AK9" i="7"/>
  <c r="AJ9" i="7"/>
  <c r="AI9" i="7"/>
  <c r="AH9" i="7"/>
  <c r="AG9" i="7"/>
  <c r="H9" i="7"/>
  <c r="G9" i="7"/>
  <c r="F9" i="7"/>
  <c r="E9" i="7"/>
  <c r="D9" i="7"/>
  <c r="C9" i="7"/>
  <c r="B9" i="7"/>
  <c r="AM8" i="7"/>
  <c r="AL8" i="7"/>
  <c r="AK8" i="7"/>
  <c r="AJ8" i="7"/>
  <c r="AI8" i="7"/>
  <c r="AH8" i="7"/>
  <c r="AG8" i="7"/>
  <c r="H8" i="7"/>
  <c r="G8" i="7"/>
  <c r="F8" i="7"/>
  <c r="E8" i="7"/>
  <c r="D8" i="7"/>
  <c r="C8" i="7"/>
  <c r="B8" i="7"/>
  <c r="AM7" i="7"/>
  <c r="AL7" i="7"/>
  <c r="AK7" i="7"/>
  <c r="AJ7" i="7"/>
  <c r="AI7" i="7"/>
  <c r="AH7" i="7"/>
  <c r="AG7" i="7"/>
  <c r="H7" i="7"/>
  <c r="G7" i="7"/>
  <c r="F7" i="7"/>
  <c r="E7" i="7"/>
  <c r="D7" i="7"/>
  <c r="C7" i="7"/>
  <c r="B7" i="7"/>
  <c r="H5" i="7"/>
  <c r="M5" i="24"/>
  <c r="M10" i="24"/>
  <c r="M21" i="24"/>
  <c r="M30" i="24"/>
  <c r="M34" i="24"/>
  <c r="L47" i="24"/>
  <c r="M31" i="24"/>
  <c r="M35" i="24"/>
  <c r="M8" i="24"/>
  <c r="M27" i="24"/>
  <c r="M44" i="24"/>
  <c r="M40" i="24"/>
  <c r="M43" i="24"/>
  <c r="M42" i="24"/>
  <c r="M45" i="24"/>
  <c r="M38" i="24"/>
  <c r="M46" i="24"/>
  <c r="M41" i="24"/>
  <c r="G74" i="16"/>
  <c r="O30" i="30"/>
  <c r="AQ30" i="30"/>
  <c r="D30" i="30"/>
  <c r="AU30" i="30"/>
  <c r="H30" i="30"/>
  <c r="AY30" i="30"/>
  <c r="L30" i="30"/>
  <c r="AR30" i="30"/>
  <c r="E30" i="30"/>
  <c r="AV30" i="30"/>
  <c r="I30" i="30"/>
  <c r="AZ30" i="30"/>
  <c r="M30" i="30"/>
</calcChain>
</file>

<file path=xl/sharedStrings.xml><?xml version="1.0" encoding="utf-8"?>
<sst xmlns="http://schemas.openxmlformats.org/spreadsheetml/2006/main" count="1667" uniqueCount="772">
  <si>
    <t>Table A4: Analysis of Companies on The Register by Period of Incorporation</t>
  </si>
  <si>
    <t>Table A1: Summary of Changes in the Number of Companies on The Register 2011-12 to 2015-16</t>
  </si>
  <si>
    <t>Table A2: Summary of Changes in the Number of Private Companies on The Register 2011-12 to 2015-16</t>
  </si>
  <si>
    <t>Table A7: Compliance Rates for Annual Returns and Annual Accounts 2011-12 to 2015-16</t>
  </si>
  <si>
    <t>Table A8: Civil Penalties for Late Filing of Annual Accounts by Private Limited and Public Limited Company 2015-16</t>
  </si>
  <si>
    <t>Table A3: Summary of Changes in the Number of Public Limited Companies on The Register 2011-12 to 2015-16</t>
  </si>
  <si>
    <t>Table A5: Percentage of Companies on The Register at 31 March 2016 by Age Since Incorporation</t>
  </si>
  <si>
    <t>Table A6: Companies on The Register at 31 March 2016: Analysis of Accounting Reference Date (ARD) by Period of Incorporation</t>
  </si>
  <si>
    <t>Table A9: Typical Company Profile as at 31 March 2016</t>
  </si>
  <si>
    <t>Table B2: Liquidations and Receiverships Notified 2011-12 to 2015-16</t>
  </si>
  <si>
    <t>Table B3: Average Age of Dissolved Companies 2011-12 to 2015-16</t>
  </si>
  <si>
    <t>Table C1: Disqualification Orders Notified to The Secretary of State: 2011-12 to 2015-16</t>
  </si>
  <si>
    <t>Table C2:  Prosecutions by the Department under the Companies Act 2006</t>
  </si>
  <si>
    <t>SECTION C: LEGAL PROCEEDINGS</t>
  </si>
  <si>
    <t>SECTION D: OTHER CORPORATE BODIES ADMINISTERED AT COMPANIES HOUSE</t>
  </si>
  <si>
    <t>Table D3: Other Corporate Bodies Administered by Companies House</t>
  </si>
  <si>
    <t>Table D5: Compliance rates for annual returns and accounts for Limited Liability Partnerships 2011-12 to 2015-16</t>
  </si>
  <si>
    <t>SECTION E: WORKLOAD OF COMPANIES HOUSE</t>
  </si>
  <si>
    <t>Table E1: Number of Documents Filed at Companies House 2011-12 to 2015-16</t>
  </si>
  <si>
    <t>Table E2: Annual Accounts Registered at Companies House by Accounts Type  2011-12 to 2015-16</t>
  </si>
  <si>
    <t>SECTION F: FINANCE</t>
  </si>
  <si>
    <t>2011-12</t>
  </si>
  <si>
    <t>2012-13</t>
  </si>
  <si>
    <t>2013-14</t>
  </si>
  <si>
    <t>2014-15</t>
  </si>
  <si>
    <t>2015-16</t>
  </si>
  <si>
    <t>England and Wales</t>
  </si>
  <si>
    <t>On register at start of period</t>
  </si>
  <si>
    <t xml:space="preserve">  Incorporations</t>
  </si>
  <si>
    <t xml:space="preserve">  Dissolved</t>
  </si>
  <si>
    <t>On register at end of period</t>
  </si>
  <si>
    <t>Change on previous year</t>
  </si>
  <si>
    <t>Of which: in liquidation</t>
  </si>
  <si>
    <t xml:space="preserve">                in course of removal</t>
  </si>
  <si>
    <t>Effective numbers on register at end of period</t>
  </si>
  <si>
    <t xml:space="preserve">   Change on previous year</t>
  </si>
  <si>
    <t>Scotland</t>
  </si>
  <si>
    <t xml:space="preserve"> Incorporations</t>
  </si>
  <si>
    <t xml:space="preserve">  Restored to the register</t>
  </si>
  <si>
    <t>Northern Ireland</t>
  </si>
  <si>
    <t>United Kingdom</t>
  </si>
  <si>
    <t>Notes</t>
  </si>
  <si>
    <t xml:space="preserve"> </t>
  </si>
  <si>
    <r>
      <t>Section A - ANALYSIS OF THE COMPANIES</t>
    </r>
    <r>
      <rPr>
        <b/>
        <vertAlign val="superscript"/>
        <sz val="12"/>
        <rFont val="Times New Roman"/>
        <family val="1"/>
      </rPr>
      <t>1</t>
    </r>
    <r>
      <rPr>
        <b/>
        <sz val="12"/>
        <rFont val="Times New Roman"/>
        <family val="1"/>
      </rPr>
      <t xml:space="preserve"> REGISTER</t>
    </r>
  </si>
  <si>
    <t>PRIVATE COMPANIES</t>
  </si>
  <si>
    <t>ENGLAND &amp; WALES</t>
  </si>
  <si>
    <t xml:space="preserve">   Incorporations</t>
  </si>
  <si>
    <t xml:space="preserve">   Dissolved</t>
  </si>
  <si>
    <t xml:space="preserve">   In liquidation/course of removal</t>
  </si>
  <si>
    <t>Effective number on register at end of period</t>
  </si>
  <si>
    <t xml:space="preserve">   Of which: Unlimited</t>
  </si>
  <si>
    <t>Public Companies as percentage of England &amp; Wales effective register</t>
  </si>
  <si>
    <t>SCOTLAND</t>
  </si>
  <si>
    <t>Public Companies as percentage of Scotland effective register</t>
  </si>
  <si>
    <t>NORTHERN IRELAND</t>
  </si>
  <si>
    <t>Public Companies as percentage of Northern Ireland effective register</t>
  </si>
  <si>
    <t>UNITED KINGDOM</t>
  </si>
  <si>
    <t>PUBLIC COMPANIES</t>
  </si>
  <si>
    <r>
      <t>SECTION A - ANALYSIS OF THE COMPANIES</t>
    </r>
    <r>
      <rPr>
        <vertAlign val="superscript"/>
        <sz val="12"/>
        <rFont val="Times New Roman"/>
        <family val="1"/>
      </rPr>
      <t>1</t>
    </r>
    <r>
      <rPr>
        <b/>
        <sz val="12"/>
        <rFont val="Times New Roman"/>
        <family val="1"/>
      </rPr>
      <t xml:space="preserve"> REGISTER</t>
    </r>
  </si>
  <si>
    <t>Thousands</t>
  </si>
  <si>
    <t>On The Register at 1 April 2015</t>
  </si>
  <si>
    <t>On The Register at 31 March 2016</t>
  </si>
  <si>
    <t>Companies</t>
  </si>
  <si>
    <t>Total Register Companies</t>
  </si>
  <si>
    <t>In Liquidation/Course of Dissolution</t>
  </si>
  <si>
    <t>1862-69</t>
  </si>
  <si>
    <t>1870-79</t>
  </si>
  <si>
    <t>1880-89</t>
  </si>
  <si>
    <t>1890-99</t>
  </si>
  <si>
    <t>1900-09</t>
  </si>
  <si>
    <t>1910-19</t>
  </si>
  <si>
    <t>1920-29</t>
  </si>
  <si>
    <t>1930-39</t>
  </si>
  <si>
    <t>1940-49</t>
  </si>
  <si>
    <t>1950-59</t>
  </si>
  <si>
    <t>1960-69</t>
  </si>
  <si>
    <t>1970-79</t>
  </si>
  <si>
    <t>1980-89</t>
  </si>
  <si>
    <t>1990-99</t>
  </si>
  <si>
    <t>1 January - 31 March 2016</t>
  </si>
  <si>
    <t>All companies</t>
  </si>
  <si>
    <r>
      <t xml:space="preserve"> SECTION A - ANALYSIS OF THE COMPANIES</t>
    </r>
    <r>
      <rPr>
        <b/>
        <vertAlign val="superscript"/>
        <sz val="12"/>
        <rFont val="Times New Roman"/>
        <family val="1"/>
      </rPr>
      <t>1</t>
    </r>
    <r>
      <rPr>
        <b/>
        <sz val="12"/>
        <rFont val="Times New Roman"/>
        <family val="1"/>
      </rPr>
      <t xml:space="preserve"> REGISTER</t>
    </r>
  </si>
  <si>
    <t>Table A5: Percentage of Companies on The Register in the United Kingdom at 31 March 2016 by Age Since Incorporation</t>
  </si>
  <si>
    <t>As at 31st March 2016</t>
  </si>
  <si>
    <t>Total Register</t>
  </si>
  <si>
    <t>In liquidation/Course of  Dissolution</t>
  </si>
  <si>
    <t>Percentage of Companies aged more than 50 years</t>
  </si>
  <si>
    <t xml:space="preserve">Average Age of Companies </t>
  </si>
  <si>
    <t>Years</t>
  </si>
  <si>
    <t>Number of Companies (000s)</t>
  </si>
  <si>
    <t>Average Age Historic Data</t>
  </si>
  <si>
    <t>As at 31 March 2000</t>
  </si>
  <si>
    <t>years</t>
  </si>
  <si>
    <t>As at 31 March 2001</t>
  </si>
  <si>
    <t>As at 31 March 2002</t>
  </si>
  <si>
    <t>As at 31 March 2003</t>
  </si>
  <si>
    <t>As at 31 March 2004</t>
  </si>
  <si>
    <t>As at 31 March 2005</t>
  </si>
  <si>
    <t>As at 31 March 2006</t>
  </si>
  <si>
    <t>As at 31 March 2007</t>
  </si>
  <si>
    <t>As at 31 March 2008</t>
  </si>
  <si>
    <t>As at 31 March 2009</t>
  </si>
  <si>
    <t>As at 31 March 2010</t>
  </si>
  <si>
    <t>As at 31 March 2011</t>
  </si>
  <si>
    <t>As at 31 March 2012</t>
  </si>
  <si>
    <t>As at 31 March 2013</t>
  </si>
  <si>
    <t>As at 31 March 2014</t>
  </si>
  <si>
    <t>As at 31 March 2015</t>
  </si>
  <si>
    <r>
      <t>SECTION A - ANALYSIS OF THE COMPANIES</t>
    </r>
    <r>
      <rPr>
        <b/>
        <vertAlign val="superscript"/>
        <sz val="12"/>
        <rFont val="Times New Roman"/>
        <family val="1"/>
      </rPr>
      <t>1</t>
    </r>
    <r>
      <rPr>
        <b/>
        <sz val="12"/>
        <rFont val="Times New Roman"/>
        <family val="1"/>
      </rPr>
      <t xml:space="preserve"> REGISTER</t>
    </r>
  </si>
  <si>
    <t>Table A6: Companies on The Register in the United Kingdom at 31 March 2016: Analysis of Accounting Reference Date (ARD) by Period of Incorporation</t>
  </si>
  <si>
    <t>LOOK UP TABLES VOLUMES &amp; PERCENTAGE</t>
  </si>
  <si>
    <t>LOOKUP DROP DOWN</t>
  </si>
  <si>
    <t>SELECT VOLUMES OR PERCENTAGE:</t>
  </si>
  <si>
    <t>VOLUMES</t>
  </si>
  <si>
    <t>Percentage</t>
  </si>
  <si>
    <t>Period of Incorporation</t>
  </si>
  <si>
    <t xml:space="preserve">Month of ARD </t>
  </si>
  <si>
    <t xml:space="preserve"> Up to1969</t>
  </si>
  <si>
    <t>1970 to 1979</t>
  </si>
  <si>
    <t>1980 to1989</t>
  </si>
  <si>
    <t>1990 to 1999</t>
  </si>
  <si>
    <t>2000 to 2009</t>
  </si>
  <si>
    <t>2010 to 2016</t>
  </si>
  <si>
    <t>All Companies</t>
  </si>
  <si>
    <t>Total</t>
  </si>
  <si>
    <t>January</t>
  </si>
  <si>
    <t>PERCENTAGE</t>
  </si>
  <si>
    <t>February</t>
  </si>
  <si>
    <t>March</t>
  </si>
  <si>
    <t>April</t>
  </si>
  <si>
    <t>May</t>
  </si>
  <si>
    <t>June</t>
  </si>
  <si>
    <t>July</t>
  </si>
  <si>
    <t>August</t>
  </si>
  <si>
    <t>September</t>
  </si>
  <si>
    <t>October</t>
  </si>
  <si>
    <t>November</t>
  </si>
  <si>
    <t>December</t>
  </si>
  <si>
    <t>ENGLAND AND WALES</t>
  </si>
  <si>
    <t>Net Effective register</t>
  </si>
  <si>
    <t>Companies up-to-date- in filing:</t>
  </si>
  <si>
    <t xml:space="preserve">   Annual returns</t>
  </si>
  <si>
    <t xml:space="preserve">   Accounts</t>
  </si>
  <si>
    <t>Number and Value of Late Filing Penalties Issued</t>
  </si>
  <si>
    <t>PRIVATE LIMITED COMPANIES</t>
  </si>
  <si>
    <t xml:space="preserve">  ENGLAND AND WALES</t>
  </si>
  <si>
    <t xml:space="preserve">                SCOTLAND</t>
  </si>
  <si>
    <t xml:space="preserve">     NORTHERN IRELAND</t>
  </si>
  <si>
    <t>Issued</t>
  </si>
  <si>
    <t>Cancelled</t>
  </si>
  <si>
    <t>Number</t>
  </si>
  <si>
    <t>Value (£m)</t>
  </si>
  <si>
    <t xml:space="preserve">Number </t>
  </si>
  <si>
    <t>Penalty Band</t>
  </si>
  <si>
    <t>Penalty(£)</t>
  </si>
  <si>
    <t>Companies Act 2006 penalty bands</t>
  </si>
  <si>
    <t xml:space="preserve">0-1 Month </t>
  </si>
  <si>
    <t>1-3 Months</t>
  </si>
  <si>
    <t>3-6 Months</t>
  </si>
  <si>
    <t>Over 6 Months</t>
  </si>
  <si>
    <t>Double Penalty Band</t>
  </si>
  <si>
    <t>PUBLIC LIMITED COMPANIES</t>
  </si>
  <si>
    <t>Table A9: Typical UK Company Profile as at 31 March 2016</t>
  </si>
  <si>
    <t>As at 31 March 2016</t>
  </si>
  <si>
    <t>Total Companies on The Register</t>
  </si>
  <si>
    <t>Average Age of Companies on The Register</t>
  </si>
  <si>
    <t xml:space="preserve">    that were In Liquidation or Course of Removal</t>
  </si>
  <si>
    <t>Total Number of Directors on The Register</t>
  </si>
  <si>
    <t>on Companies Register</t>
  </si>
  <si>
    <t>Average Number of Directors per Company</t>
  </si>
  <si>
    <t>Average Number of Shareholders per company</t>
  </si>
  <si>
    <t xml:space="preserve">Professional, scientific and technical activities </t>
  </si>
  <si>
    <t xml:space="preserve">of  Companies Registered </t>
  </si>
  <si>
    <t>Administrative and support service activities</t>
  </si>
  <si>
    <t xml:space="preserve">Information and communication </t>
  </si>
  <si>
    <t xml:space="preserve">Construction </t>
  </si>
  <si>
    <t>Wholesale and retail trade; repair of motor vehicles and motorcycles</t>
  </si>
  <si>
    <t>GREAT BRITAIN</t>
  </si>
  <si>
    <t>Year Ending</t>
  </si>
  <si>
    <t>Effective Register</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</si>
  <si>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</si>
  <si>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</si>
  <si>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</si>
  <si>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</si>
  <si>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</si>
  <si>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</si>
  <si>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</si>
  <si>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</si>
  <si>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</si>
  <si>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</si>
  <si>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</si>
  <si>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</si>
  <si>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</si>
  <si>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</si>
  <si>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</si>
  <si>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</si>
  <si>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</si>
  <si>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</si>
  <si>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</si>
  <si>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</si>
  <si>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</si>
  <si>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</si>
  <si>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</si>
  <si>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</si>
  <si>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</si>
  <si>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r>
      <t>SECTION B: COMPANIES</t>
    </r>
    <r>
      <rPr>
        <b/>
        <vertAlign val="superscript"/>
        <sz val="12"/>
        <rFont val="Times New Roman"/>
        <family val="1"/>
      </rPr>
      <t>1</t>
    </r>
    <r>
      <rPr>
        <b/>
        <sz val="12"/>
        <rFont val="Times New Roman"/>
        <family val="1"/>
      </rPr>
      <t xml:space="preserve"> REMOVED FROM THE REGISTER AND LIQUIDATIONS</t>
    </r>
  </si>
  <si>
    <t>Struck off and dissolved</t>
  </si>
  <si>
    <t>Wound up voluntarily or subject to the supervision  of the Court under the Companies Acts</t>
  </si>
  <si>
    <t>Total removed from the register</t>
  </si>
  <si>
    <t>Less:</t>
  </si>
  <si>
    <t xml:space="preserve"> Restorations to the register</t>
  </si>
  <si>
    <t>Net total of removals</t>
  </si>
  <si>
    <t>Compulsory liquidations</t>
  </si>
  <si>
    <t>Creditors' voluntary liquidations</t>
  </si>
  <si>
    <t>Administration Orders converted To Creditors Voluntary Liquidations</t>
  </si>
  <si>
    <t>Total Insolvent Liquidations</t>
  </si>
  <si>
    <r>
      <t xml:space="preserve">Members' voluntary liquidations </t>
    </r>
    <r>
      <rPr>
        <b/>
        <vertAlign val="superscript"/>
        <sz val="10"/>
        <rFont val="Times New Roman"/>
        <family val="1"/>
      </rPr>
      <t>2</t>
    </r>
  </si>
  <si>
    <t>Total Liquidations</t>
  </si>
  <si>
    <t>Receiverships notified</t>
  </si>
  <si>
    <t>Administrator appointments</t>
  </si>
  <si>
    <t>Company voluntary arrangements</t>
  </si>
  <si>
    <t>Total of Other Insolvency Proceedings</t>
  </si>
  <si>
    <t>Total England &amp; Wales Liquidations &amp; Other Insolvency Proceedings</t>
  </si>
  <si>
    <t>Total liquidations</t>
  </si>
  <si>
    <t>Company Admin Appt</t>
  </si>
  <si>
    <t>Total Scotland Liquidations &amp; Other Insolvency Proceedings</t>
  </si>
  <si>
    <t>Total Northern Ireland Liquidations &amp; Other Insolvency Proceedings</t>
  </si>
  <si>
    <t>2014-16</t>
  </si>
  <si>
    <t>Total United Kingdom Liquidations &amp; Other Insolvency Proceedings</t>
  </si>
  <si>
    <t>Corporate Body Type</t>
  </si>
  <si>
    <t>*Private Limited</t>
  </si>
  <si>
    <t>*Private Limited by Guarantee/No Share Capital</t>
  </si>
  <si>
    <t>*Private Limited by Guarantee/No Share Capital/(Use of Limited Exemption)</t>
  </si>
  <si>
    <t>*Private Limited by Shares/(Section 30 Exemption)</t>
  </si>
  <si>
    <t xml:space="preserve"> -</t>
  </si>
  <si>
    <t>*Private Unlimited</t>
  </si>
  <si>
    <t>*Private Unlimited/No Share Capital</t>
  </si>
  <si>
    <t>*Public Limited Company</t>
  </si>
  <si>
    <t>Table C1: Disqualification Orders Notified to The Secretary of State in the United Kingdom: 2011-12 to 2015-16</t>
  </si>
  <si>
    <t xml:space="preserve">Act </t>
  </si>
  <si>
    <t>Description</t>
  </si>
  <si>
    <t>Insolvency Act 2000</t>
  </si>
  <si>
    <t>Disqualification of directors by Undertaking</t>
  </si>
  <si>
    <t>Company Directors Disqualification Act 1986</t>
  </si>
  <si>
    <t xml:space="preserve">s2-5   </t>
  </si>
  <si>
    <t>Disqualification on conviction of indictable offence for: persistent breaches of companies legislation; fraud in winding-up and on summary conviction</t>
  </si>
  <si>
    <t>Disqualification of unfit directors of insolvent companies</t>
  </si>
  <si>
    <t>s8</t>
  </si>
  <si>
    <t>Disqualification following investigation of companies</t>
  </si>
  <si>
    <t>s10</t>
  </si>
  <si>
    <t>Disqualification for wrongful trading</t>
  </si>
  <si>
    <t>Notes:</t>
  </si>
  <si>
    <t>Count</t>
  </si>
  <si>
    <t>Offence</t>
  </si>
  <si>
    <t>Convictions</t>
  </si>
  <si>
    <t>Number of directors summonsed to Court</t>
  </si>
  <si>
    <t>Number of directors convicted</t>
  </si>
  <si>
    <t>% directors convicted</t>
  </si>
  <si>
    <t>Number of companies involved in  proceedings</t>
  </si>
  <si>
    <t>Number of companies in which  directors were convicted</t>
  </si>
  <si>
    <t>% companies in which directors convicted</t>
  </si>
  <si>
    <t xml:space="preserve"> - </t>
  </si>
  <si>
    <r>
      <t>2014-15</t>
    </r>
    <r>
      <rPr>
        <sz val="10"/>
        <rFont val="Arial"/>
        <family val="2"/>
      </rPr>
      <t/>
    </r>
  </si>
  <si>
    <r>
      <t>2015-16</t>
    </r>
    <r>
      <rPr>
        <sz val="10"/>
        <rFont val="Arial"/>
        <family val="2"/>
      </rPr>
      <t/>
    </r>
  </si>
  <si>
    <t>Failure to deliver Annual Returns</t>
  </si>
  <si>
    <t xml:space="preserve"> - denotes where no offences or outcome has taken place.</t>
  </si>
  <si>
    <t>Where incorporated</t>
  </si>
  <si>
    <t>New</t>
  </si>
  <si>
    <t>Rest of UK</t>
  </si>
  <si>
    <t>Channel Islands</t>
  </si>
  <si>
    <t>Isle of Man</t>
  </si>
  <si>
    <t>Rest of EC</t>
  </si>
  <si>
    <t xml:space="preserve">Austria </t>
  </si>
  <si>
    <t>Belgium</t>
  </si>
  <si>
    <t>Bulgaria</t>
  </si>
  <si>
    <t>Croatia</t>
  </si>
  <si>
    <t>Cyprus</t>
  </si>
  <si>
    <t>Czech Republic</t>
  </si>
  <si>
    <t>Denmark</t>
  </si>
  <si>
    <t>Estonia</t>
  </si>
  <si>
    <t>Finland</t>
  </si>
  <si>
    <t>France</t>
  </si>
  <si>
    <t>Germany</t>
  </si>
  <si>
    <t>Greece</t>
  </si>
  <si>
    <t>Hungary</t>
  </si>
  <si>
    <t>Italy</t>
  </si>
  <si>
    <t>Latvia</t>
  </si>
  <si>
    <t>Lithuania</t>
  </si>
  <si>
    <t>Luxembourg</t>
  </si>
  <si>
    <t>Malta</t>
  </si>
  <si>
    <t>Netherlands</t>
  </si>
  <si>
    <t>Poland</t>
  </si>
  <si>
    <t>Portugal</t>
  </si>
  <si>
    <t>Republic of Ireland</t>
  </si>
  <si>
    <t>Romania</t>
  </si>
  <si>
    <t>Slovakia</t>
  </si>
  <si>
    <t>Slovenia</t>
  </si>
  <si>
    <t>Spain</t>
  </si>
  <si>
    <t>Sweden</t>
  </si>
  <si>
    <t>Commonwealth</t>
  </si>
  <si>
    <t>Australia</t>
  </si>
  <si>
    <t>Bahamas</t>
  </si>
  <si>
    <t>Bangladesh</t>
  </si>
  <si>
    <t>Barbados</t>
  </si>
  <si>
    <t>Belize</t>
  </si>
  <si>
    <t>Bermuda</t>
  </si>
  <si>
    <t>Canada</t>
  </si>
  <si>
    <t>Cayman Islands</t>
  </si>
  <si>
    <t>Ghana</t>
  </si>
  <si>
    <t>Gibraltar</t>
  </si>
  <si>
    <t>India</t>
  </si>
  <si>
    <t>Jamaica</t>
  </si>
  <si>
    <t>Kenya</t>
  </si>
  <si>
    <t>Malaysia</t>
  </si>
  <si>
    <t>Mauritius</t>
  </si>
  <si>
    <t>New Zealand</t>
  </si>
  <si>
    <t>Nigeria</t>
  </si>
  <si>
    <t>Pakistan</t>
  </si>
  <si>
    <t>Seychelles</t>
  </si>
  <si>
    <t>Singapore</t>
  </si>
  <si>
    <t>South Africa</t>
  </si>
  <si>
    <t>Sri Lanka</t>
  </si>
  <si>
    <t>St Kitts-Nevis</t>
  </si>
  <si>
    <t>Trinidad &amp; Tobago</t>
  </si>
  <si>
    <t>Turks &amp; Caicos</t>
  </si>
  <si>
    <t>Uganda</t>
  </si>
  <si>
    <t>Zambia</t>
  </si>
  <si>
    <t>Zimbabwe</t>
  </si>
  <si>
    <t xml:space="preserve">Other </t>
  </si>
  <si>
    <t>Rest of World</t>
  </si>
  <si>
    <t>Azerbaijan</t>
  </si>
  <si>
    <t>Bahrain</t>
  </si>
  <si>
    <t>Brazil</t>
  </si>
  <si>
    <t>China (People's Republic)</t>
  </si>
  <si>
    <t>Curacao</t>
  </si>
  <si>
    <t>Egypt</t>
  </si>
  <si>
    <t>Hong Kong</t>
  </si>
  <si>
    <t>Iceland</t>
  </si>
  <si>
    <t>Indonesia</t>
  </si>
  <si>
    <t>Iran</t>
  </si>
  <si>
    <t>Israel</t>
  </si>
  <si>
    <t>Japan</t>
  </si>
  <si>
    <t>Kazakhstan</t>
  </si>
  <si>
    <t>Kuwait</t>
  </si>
  <si>
    <t>Lebanon</t>
  </si>
  <si>
    <t>Liberia</t>
  </si>
  <si>
    <t>Liechtenstein</t>
  </si>
  <si>
    <t>Mexico</t>
  </si>
  <si>
    <t>Monaco</t>
  </si>
  <si>
    <t>Norway</t>
  </si>
  <si>
    <t>Panama</t>
  </si>
  <si>
    <t>Philippines</t>
  </si>
  <si>
    <t>Qatar</t>
  </si>
  <si>
    <t>Russia</t>
  </si>
  <si>
    <t>Saudi Arabia</t>
  </si>
  <si>
    <t>South Korea</t>
  </si>
  <si>
    <t>Switzerland</t>
  </si>
  <si>
    <t>Taiwan</t>
  </si>
  <si>
    <t>Thailand</t>
  </si>
  <si>
    <t>Turkey</t>
  </si>
  <si>
    <t>Ukraine</t>
  </si>
  <si>
    <t>United Arab Emirates</t>
  </si>
  <si>
    <t>USA</t>
  </si>
  <si>
    <t>Other</t>
  </si>
  <si>
    <t>Summary</t>
  </si>
  <si>
    <t>http://www.companieshouse.gov.uk/about/gbhtml/gpo1.shtml</t>
  </si>
  <si>
    <t>Table D2:  Limited Partnerships in the United Kingdom Registered under the Limited Partnership Act 1907</t>
  </si>
  <si>
    <t xml:space="preserve"> - Denotes where no incorporation or closed registration activity has occurred </t>
  </si>
  <si>
    <t>Table D3: Other Corporate Bodies in the United Kingdom Administered by Companies House</t>
  </si>
  <si>
    <t xml:space="preserve">Closed </t>
  </si>
  <si>
    <t>On The Register</t>
  </si>
  <si>
    <t xml:space="preserve">Companies Incorporated Other than under the Companies Act 2006: </t>
  </si>
  <si>
    <t xml:space="preserve"> - Denotes where no new or closed registration activity has occurred </t>
  </si>
  <si>
    <t>Table D4:  Summary of changes in Limited Liability Partnerships 2011-12 to 2015-16</t>
  </si>
  <si>
    <t xml:space="preserve">                      in course of dissolution</t>
  </si>
  <si>
    <t>March 03</t>
  </si>
  <si>
    <t>March 04</t>
  </si>
  <si>
    <t>March 06</t>
  </si>
  <si>
    <t>March 07</t>
  </si>
  <si>
    <t xml:space="preserve">Table D5: Compliance Rates for Annual Returns and Accounts for Limited Liability Partnerships </t>
  </si>
  <si>
    <t>Table D6:  Civil Penalties for Late Filing of Annual Accounts by Limited Liability Partnerships 2015-16</t>
  </si>
  <si>
    <t>LIMITED LIABILITY PARTNERSHIP</t>
  </si>
  <si>
    <t>Value (£'s)</t>
  </si>
  <si>
    <t xml:space="preserve"> Percentage</t>
  </si>
  <si>
    <t xml:space="preserve"> Filed Electronically 2015-16</t>
  </si>
  <si>
    <t>Incorporations</t>
  </si>
  <si>
    <t>Changes of name</t>
  </si>
  <si>
    <t>Annual returns</t>
  </si>
  <si>
    <t>Annual accounts</t>
  </si>
  <si>
    <t>Mortgage documents</t>
  </si>
  <si>
    <t>Liquidation documents</t>
  </si>
  <si>
    <t>n/a</t>
  </si>
  <si>
    <t>Total documents</t>
  </si>
  <si>
    <t xml:space="preserve">         2010-11</t>
  </si>
  <si>
    <t xml:space="preserve">         2011-12</t>
  </si>
  <si>
    <t xml:space="preserve">         2012-13</t>
  </si>
  <si>
    <t xml:space="preserve">        2013-14</t>
  </si>
  <si>
    <t xml:space="preserve">         2014-15</t>
  </si>
  <si>
    <t xml:space="preserve">         2015-16</t>
  </si>
  <si>
    <t>Volumes (Thousands)</t>
  </si>
  <si>
    <t>Full</t>
  </si>
  <si>
    <t>Abbreviated:</t>
  </si>
  <si>
    <t xml:space="preserve">  Small</t>
  </si>
  <si>
    <t xml:space="preserve">  Medium</t>
  </si>
  <si>
    <t>Group</t>
  </si>
  <si>
    <t>Dormant</t>
  </si>
  <si>
    <t>Interim/initial</t>
  </si>
  <si>
    <t>Audit Exempt</t>
  </si>
  <si>
    <r>
      <t xml:space="preserve"> - </t>
    </r>
    <r>
      <rPr>
        <sz val="10"/>
        <rFont val="Times New Roman"/>
        <family val="1"/>
      </rPr>
      <t>denotes where no Annual Accounts were registered.</t>
    </r>
  </si>
  <si>
    <t xml:space="preserve">Table E3:  Searches of United Kingdom Company Records at Companies House 2011-12 to 2015-16 </t>
  </si>
  <si>
    <t>PAID SEARCHES</t>
  </si>
  <si>
    <t>Image searches inc additional docs</t>
  </si>
  <si>
    <t xml:space="preserve">CHD Screen Enquiries </t>
  </si>
  <si>
    <t>Director by Person</t>
  </si>
  <si>
    <t>Mortgage Details</t>
  </si>
  <si>
    <t>Mortgage Index for full details</t>
  </si>
  <si>
    <t xml:space="preserve">Total </t>
  </si>
  <si>
    <t xml:space="preserve">CHD Company Reports Breakdown </t>
  </si>
  <si>
    <t>Company Record</t>
  </si>
  <si>
    <t>Mortgage Statements</t>
  </si>
  <si>
    <t>Internal</t>
  </si>
  <si>
    <t>External</t>
  </si>
  <si>
    <t>Total Paid searches</t>
  </si>
  <si>
    <t>FREE DATA REQUESTS</t>
  </si>
  <si>
    <t>CHD &amp; WEB</t>
  </si>
  <si>
    <t>TOTAL FREE DATA REQUESTS</t>
  </si>
  <si>
    <t xml:space="preserve">GRAND TOTAL </t>
  </si>
  <si>
    <t>£million</t>
  </si>
  <si>
    <t>Annual Returns</t>
  </si>
  <si>
    <t>Mortgage Registrations</t>
  </si>
  <si>
    <t>Changes of Name</t>
  </si>
  <si>
    <t>Searches</t>
  </si>
  <si>
    <t>Copies and certificates</t>
  </si>
  <si>
    <t>Other Income</t>
  </si>
  <si>
    <t>Dissolution</t>
  </si>
  <si>
    <t>Limited Liability Partnership</t>
  </si>
  <si>
    <t>Total Income</t>
  </si>
  <si>
    <t>Table F2:  Costs Incurred by Companies House in Administering the System of Late Filing Penalties</t>
  </si>
  <si>
    <t>Penalty Income Collected &amp; Remitted to HM Treasury</t>
  </si>
  <si>
    <t>Salaries/ Staff Costs</t>
  </si>
  <si>
    <t>Companies House</t>
  </si>
  <si>
    <t xml:space="preserve">Table G1: Register Size by Corporate Body Type from 1989 to 2016 </t>
  </si>
  <si>
    <t>Table G2: Standard Industrial Classification (SIC) Codes by Corporate Body Type</t>
  </si>
  <si>
    <t>Table G3: Average Age of Dissolved Corporate Bodies 2011-12 to 2015-16</t>
  </si>
  <si>
    <t>Table G1: Register Size in the United Kingdom by Corporate Body Type from 1989 to 2016</t>
  </si>
  <si>
    <t>PLEASE SELECT PERCENTAGE OR VOLUMES OPTION IN THE DROP DOWN MENU:</t>
  </si>
  <si>
    <t>LOOK UP TABLE</t>
  </si>
  <si>
    <t>as at 31 March</t>
  </si>
  <si>
    <t>Investment Company with Variable Capital (Umbrella)</t>
  </si>
  <si>
    <t>Investment Company with Variable Capital (Securities)</t>
  </si>
  <si>
    <t>European Public Limited-Liability Company (SE)</t>
  </si>
  <si>
    <t>Other Type of Company (in Northern Ireland)</t>
  </si>
  <si>
    <t>Industrial and Provident Society</t>
  </si>
  <si>
    <t>Investment Company with Variable Capital</t>
  </si>
  <si>
    <t>Other Company Type</t>
  </si>
  <si>
    <t>Assurance Company</t>
  </si>
  <si>
    <t>Limited Partnership</t>
  </si>
  <si>
    <t>European Economic Interest Grouping (EEIG)</t>
  </si>
  <si>
    <t>Unregistered Company</t>
  </si>
  <si>
    <t>Converted/Closed</t>
  </si>
  <si>
    <t>Royal Charter Company</t>
  </si>
  <si>
    <t>Overseas Company</t>
  </si>
  <si>
    <t>Old Public Company</t>
  </si>
  <si>
    <t>Northern Ireland Company</t>
  </si>
  <si>
    <t>Registered Society</t>
  </si>
  <si>
    <t>Total of Corporate Body Types</t>
  </si>
  <si>
    <t>Section</t>
  </si>
  <si>
    <t>Division</t>
  </si>
  <si>
    <t>Standard Industrial Classification (SIC) Code Section Description</t>
  </si>
  <si>
    <t>A</t>
  </si>
  <si>
    <t xml:space="preserve"> 01 - 03</t>
  </si>
  <si>
    <t>Agriculture, Forestry and Fishing</t>
  </si>
  <si>
    <t>B</t>
  </si>
  <si>
    <t xml:space="preserve"> 05 - 09</t>
  </si>
  <si>
    <t>Mining and Quarrying</t>
  </si>
  <si>
    <t>C</t>
  </si>
  <si>
    <t xml:space="preserve"> 10 - 33</t>
  </si>
  <si>
    <t xml:space="preserve">Manufacturing </t>
  </si>
  <si>
    <t>D</t>
  </si>
  <si>
    <t>Electricity, gas, steam and air conditioning supply</t>
  </si>
  <si>
    <t>E</t>
  </si>
  <si>
    <t>36 - 39</t>
  </si>
  <si>
    <t>Water supply, sewerage, waste management and remediation activities</t>
  </si>
  <si>
    <t>F</t>
  </si>
  <si>
    <t>41 - 43</t>
  </si>
  <si>
    <t xml:space="preserve">G </t>
  </si>
  <si>
    <t>45 - 47</t>
  </si>
  <si>
    <t>H</t>
  </si>
  <si>
    <t>49 - 53</t>
  </si>
  <si>
    <t>Transportation and Storage</t>
  </si>
  <si>
    <t>I</t>
  </si>
  <si>
    <t>55, 56,</t>
  </si>
  <si>
    <t>Accommodation and food service activities</t>
  </si>
  <si>
    <t>J</t>
  </si>
  <si>
    <t>58 - 63</t>
  </si>
  <si>
    <t>K</t>
  </si>
  <si>
    <t>64 - 66</t>
  </si>
  <si>
    <t>Financial and insurance activities</t>
  </si>
  <si>
    <t>L</t>
  </si>
  <si>
    <t>Real estate activities</t>
  </si>
  <si>
    <t>M</t>
  </si>
  <si>
    <t>69 - 75</t>
  </si>
  <si>
    <t>N</t>
  </si>
  <si>
    <t>77 - 82</t>
  </si>
  <si>
    <t>O</t>
  </si>
  <si>
    <t>Public administration and defence; compulsory social security</t>
  </si>
  <si>
    <t>P</t>
  </si>
  <si>
    <t>Education</t>
  </si>
  <si>
    <t>Q</t>
  </si>
  <si>
    <t>86 - 88</t>
  </si>
  <si>
    <t>Human health and social work activities</t>
  </si>
  <si>
    <t>R</t>
  </si>
  <si>
    <t>90 - 93</t>
  </si>
  <si>
    <t xml:space="preserve">Arts, entertainment and recreation </t>
  </si>
  <si>
    <t>S</t>
  </si>
  <si>
    <t>94 - 96</t>
  </si>
  <si>
    <t>Other service activities</t>
  </si>
  <si>
    <t>T</t>
  </si>
  <si>
    <t>97 - 98</t>
  </si>
  <si>
    <t>Activities of households as employers; undifferentiated goods- and services-producing activities of households for own use</t>
  </si>
  <si>
    <t>U</t>
  </si>
  <si>
    <t>Activities of extraterritorial organisations and bodies</t>
  </si>
  <si>
    <t>Grand Total</t>
  </si>
  <si>
    <t>Table G3: Average Age of Dissolved/Closed Corporate Bodies in the United Kingdom 2011-12 to 2015-16</t>
  </si>
  <si>
    <t>**Average All Corporate Body Types</t>
  </si>
  <si>
    <t>MetaData</t>
  </si>
  <si>
    <t>Title:</t>
  </si>
  <si>
    <t>Data:</t>
  </si>
  <si>
    <t>Date taken:</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</si>
  <si>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</si>
  <si>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</si>
  <si>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</si>
  <si>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</si>
  <si>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</si>
  <si>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</si>
  <si>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</si>
  <si>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</si>
  <si>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More information about the Open Data products can be accessed from the GOV.UK website at</t>
  </si>
  <si>
    <t>Paid for Services</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</si>
  <si>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</si>
  <si>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</si>
  <si>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</si>
  <si>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</si>
  <si>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https://www.gov.uk/government/organisations/companies-house/about/about-our-services#bespoke-fee</t>
  </si>
  <si>
    <r>
      <t xml:space="preserve">1. </t>
    </r>
    <r>
      <rPr>
        <sz val="10"/>
        <rFont val="Times New Roman"/>
        <family val="1"/>
      </rPr>
      <t>Unless otherwise stated, "Companies" refers to companies registered under the Companies Act 2006.</t>
    </r>
  </si>
  <si>
    <r>
      <rPr>
        <b/>
        <sz val="10"/>
        <rFont val="Times New Roman"/>
        <family val="1"/>
      </rPr>
      <t xml:space="preserve">2. </t>
    </r>
    <r>
      <rPr>
        <sz val="10"/>
        <rFont val="Times New Roman"/>
        <family val="1"/>
      </rPr>
      <t>Definitions of the terms found in these tables can be found in the accompanying document "Definitions to accompany Companies House official statistics releases".</t>
    </r>
  </si>
  <si>
    <r>
      <rPr>
        <b/>
        <sz val="10"/>
        <rFont val="Times New Roman"/>
        <family val="1"/>
      </rPr>
      <t xml:space="preserve">4. </t>
    </r>
    <r>
      <rPr>
        <sz val="10"/>
        <rFont val="Times New Roman"/>
        <family val="1"/>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</si>
  <si>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Times New Roman"/>
        <family val="1"/>
      </rPr>
      <t xml:space="preserve">5. </t>
    </r>
    <r>
      <rPr>
        <sz val="10"/>
        <rFont val="Times New Roman"/>
        <family val="1"/>
      </rPr>
      <t>Companies Registered in the Channel Islands and the Isle of Man are excluded from UK Companies Register.</t>
    </r>
  </si>
  <si>
    <t>Private Companies as percentage of England &amp; Wales effective register</t>
  </si>
  <si>
    <t>Private Companies as percentage of Scotland effective register</t>
  </si>
  <si>
    <t>Private Companies as percentage of Northern Ireland effective register</t>
  </si>
  <si>
    <t>Private companies as percentage of United Kingdom effective register</t>
  </si>
  <si>
    <t>Public companies as percentage of United Kingdom effective register</t>
  </si>
  <si>
    <r>
      <t>Effective Register</t>
    </r>
    <r>
      <rPr>
        <b/>
        <sz val="10"/>
        <rFont val="Times New Roman"/>
        <family val="1"/>
      </rPr>
      <t xml:space="preserve"> Companies</t>
    </r>
  </si>
  <si>
    <r>
      <t>Table A4: Analysis of Companies on The Register in the United Kingdom</t>
    </r>
    <r>
      <rPr>
        <b/>
        <vertAlign val="superscript"/>
        <sz val="12"/>
        <rFont val="Times New Roman"/>
        <family val="1"/>
      </rPr>
      <t>2</t>
    </r>
    <r>
      <rPr>
        <b/>
        <sz val="12"/>
        <rFont val="Times New Roman"/>
        <family val="1"/>
      </rPr>
      <t xml:space="preserve"> by Period of Incorporation</t>
    </r>
    <r>
      <rPr>
        <b/>
        <vertAlign val="superscript"/>
        <sz val="12"/>
        <rFont val="Times New Roman"/>
        <family val="1"/>
      </rPr>
      <t>3</t>
    </r>
  </si>
  <si>
    <r>
      <t>2.</t>
    </r>
    <r>
      <rPr>
        <sz val="10"/>
        <rFont val="Times New Roman"/>
        <family val="1"/>
      </rPr>
      <t xml:space="preserve"> In October 2009, the Northern Ireland Register merged with the Register for Great Britain to create a UK Register. UK figures are from 2010 onwards.</t>
    </r>
  </si>
  <si>
    <r>
      <t>3.</t>
    </r>
    <r>
      <rPr>
        <sz val="10"/>
        <rFont val="Times New Roman"/>
        <family val="1"/>
      </rPr>
      <t xml:space="preserve"> Period of incorporation is in calendar years (1 January - 31 December). Figures published are a snapshot at 31 December.</t>
    </r>
  </si>
  <si>
    <r>
      <rPr>
        <b/>
        <sz val="10"/>
        <rFont val="Times New Roman"/>
        <family val="1"/>
      </rPr>
      <t xml:space="preserve">4. </t>
    </r>
    <r>
      <rPr>
        <sz val="10"/>
        <rFont val="Times New Roman"/>
        <family val="1"/>
      </rPr>
      <t>Definitions of the terms found in these tables can be found in the accompanying document "Definitions to accompany Companies House official statistics releases".</t>
    </r>
  </si>
  <si>
    <r>
      <rPr>
        <b/>
        <sz val="10"/>
        <rFont val="Times New Roman"/>
        <family val="1"/>
      </rPr>
      <t xml:space="preserve">6. </t>
    </r>
    <r>
      <rPr>
        <sz val="10"/>
        <rFont val="Times New Roman"/>
        <family val="1"/>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</si>
  <si>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Times New Roman"/>
        <family val="1"/>
      </rPr>
      <t xml:space="preserve">7. </t>
    </r>
    <r>
      <rPr>
        <sz val="10"/>
        <rFont val="Times New Roman"/>
        <family val="1"/>
      </rPr>
      <t>Companies Registered in the Channel Islands and the Isle of Man are excluded from UK Companies Register.</t>
    </r>
  </si>
  <si>
    <r>
      <rPr>
        <b/>
        <sz val="10"/>
        <rFont val="Times New Roman"/>
        <family val="1"/>
      </rPr>
      <t xml:space="preserve">3. </t>
    </r>
    <r>
      <rPr>
        <sz val="10"/>
        <rFont val="Times New Roman"/>
        <family val="1"/>
      </rPr>
      <t xml:space="preserve">There may be minor discrepancies when calculating the number of companies on the register (on the register at start of period, plus incorporations plus restorations minus dissolved companies).
Similar discrepancies maybe experienced when comparing data across other tables within this report.  This is due to slight scheduling variations when extracting the data.  </t>
    </r>
  </si>
  <si>
    <t>Percentage of Companies aged less than 1 year</t>
  </si>
  <si>
    <t>Percentage of Companies aged 1-4 years</t>
  </si>
  <si>
    <t>Percentage of Companies aged 5-9 years</t>
  </si>
  <si>
    <t>Percentage of Companies aged 10-14 years</t>
  </si>
  <si>
    <t>Percentage of Companies aged 15-19 years</t>
  </si>
  <si>
    <t>Percentage of Companies aged 20-24 years</t>
  </si>
  <si>
    <t>Percentage of Companies aged 25-29 years</t>
  </si>
  <si>
    <t>Percentage of Companies aged 30-34 years</t>
  </si>
  <si>
    <t>Percentage of Companies aged 35-39 years</t>
  </si>
  <si>
    <t>Percentage of Companies aged 40-44 years</t>
  </si>
  <si>
    <t>Percentage of Companies aged 45-49 years</t>
  </si>
  <si>
    <t>Volumes</t>
  </si>
  <si>
    <t xml:space="preserve"> Up to 1969</t>
  </si>
  <si>
    <t>1980 to 1989</t>
  </si>
  <si>
    <r>
      <rPr>
        <b/>
        <sz val="10"/>
        <rFont val="Times New Roman"/>
        <family val="1"/>
      </rPr>
      <t xml:space="preserve">3. </t>
    </r>
    <r>
      <rPr>
        <sz val="10"/>
        <rFont val="Times New Roman"/>
        <family val="1"/>
      </rPr>
      <t xml:space="preserve">There may be minor discrepancies when comparing data across other tables within this report.  This is due to slight scheduling variations when extracting the data.  </t>
    </r>
  </si>
  <si>
    <r>
      <rPr>
        <b/>
        <sz val="10"/>
        <rFont val="Times New Roman"/>
        <family val="1"/>
      </rPr>
      <t xml:space="preserve">3. </t>
    </r>
    <r>
      <rPr>
        <sz val="10"/>
        <rFont val="Times New Roman"/>
        <family val="1"/>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</si>
  <si>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Times New Roman"/>
        <family val="1"/>
      </rPr>
      <t xml:space="preserve">2. </t>
    </r>
    <r>
      <rPr>
        <sz val="10"/>
        <rFont val="Times New Roman"/>
        <family val="1"/>
      </rPr>
      <t xml:space="preserve">There may be minor discrepancies when comparing data across other tables within this report.  This is due to slight scheduling variations when extracting the data.  </t>
    </r>
  </si>
  <si>
    <r>
      <rPr>
        <b/>
        <sz val="10"/>
        <rFont val="Times New Roman"/>
        <family val="1"/>
      </rPr>
      <t xml:space="preserve">4. </t>
    </r>
    <r>
      <rPr>
        <sz val="10"/>
        <rFont val="Times New Roman"/>
        <family val="1"/>
      </rPr>
      <t>Companies Registered in the Channel Islands and the Isle of Man are excluded from UK Companies Register.</t>
    </r>
  </si>
  <si>
    <r>
      <rPr>
        <b/>
        <sz val="10"/>
        <rFont val="Times New Roman"/>
        <family val="1"/>
      </rPr>
      <t xml:space="preserve">5. </t>
    </r>
    <r>
      <rPr>
        <sz val="10"/>
        <rFont val="Times New Roman"/>
        <family val="1"/>
      </rPr>
      <t xml:space="preserve">There maybe minor discrepancies when comparing data across other tables within this report.  This is due to slight scheduling variations when extracting the data.  </t>
    </r>
  </si>
  <si>
    <t>Companies up-to-date in filing:</t>
  </si>
  <si>
    <r>
      <t>Table A7: Compliance Rates</t>
    </r>
    <r>
      <rPr>
        <b/>
        <vertAlign val="superscript"/>
        <sz val="12"/>
        <rFont val="Times New Roman"/>
        <family val="1"/>
      </rPr>
      <t>2</t>
    </r>
    <r>
      <rPr>
        <b/>
        <sz val="12"/>
        <rFont val="Times New Roman"/>
        <family val="1"/>
      </rPr>
      <t xml:space="preserve"> for Annual Returns and Annual Accounts 2011-12 to 2015-16</t>
    </r>
  </si>
  <si>
    <r>
      <t>Net Effective register</t>
    </r>
    <r>
      <rPr>
        <vertAlign val="superscript"/>
        <sz val="10"/>
        <rFont val="Times New Roman"/>
        <family val="1"/>
      </rPr>
      <t>3</t>
    </r>
  </si>
  <si>
    <r>
      <rPr>
        <b/>
        <sz val="10"/>
        <rFont val="Times New Roman"/>
        <family val="1"/>
      </rPr>
      <t>2.</t>
    </r>
    <r>
      <rPr>
        <sz val="10"/>
        <rFont val="Times New Roman"/>
        <family val="1"/>
      </rPr>
      <t xml:space="preserve"> Company directors have a legal responsibility, under the Companies Act 2006, to file the company's annual accounts and annual return on time, ensuring their company details are up-to-date. 
The figures provided here show the proportions of companies who were up-to-date in filing their annual return and annual accounts at 31 March in the relevant year.</t>
    </r>
  </si>
  <si>
    <r>
      <t xml:space="preserve">3. </t>
    </r>
    <r>
      <rPr>
        <sz val="10"/>
        <rFont val="Times New Roman"/>
        <family val="1"/>
      </rPr>
      <t>The term 'Net Effective' is generally used in our systems to refer to the Effective Register excluding those companies that are in the course of receivership. A full definition of the Effective Register can be found in the accompanying document "Definitions to accompany Companies House official statistics releases".</t>
    </r>
  </si>
  <si>
    <r>
      <rPr>
        <b/>
        <sz val="10"/>
        <rFont val="Times New Roman"/>
        <family val="1"/>
      </rPr>
      <t xml:space="preserve">4. </t>
    </r>
    <r>
      <rPr>
        <sz val="10"/>
        <rFont val="Times New Roman"/>
        <family val="1"/>
      </rPr>
      <t xml:space="preserve">There may be minor discrepancies when comparing data across other tables within this report.  This is due to slight scheduling variations when extracting the data.  </t>
    </r>
  </si>
  <si>
    <r>
      <rPr>
        <b/>
        <sz val="10"/>
        <rFont val="Times New Roman"/>
        <family val="1"/>
      </rPr>
      <t xml:space="preserve">5. </t>
    </r>
    <r>
      <rPr>
        <sz val="10"/>
        <rFont val="Times New Roman"/>
        <family val="1"/>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</si>
  <si>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Times New Roman"/>
        <family val="1"/>
      </rPr>
      <t xml:space="preserve">6. </t>
    </r>
    <r>
      <rPr>
        <sz val="10"/>
        <rFont val="Times New Roman"/>
        <family val="1"/>
      </rPr>
      <t>Companies Registered in the Channel Islands and the Isle of Man are excluded from UK Companies Register.</t>
    </r>
  </si>
  <si>
    <r>
      <rPr>
        <b/>
        <sz val="10"/>
        <rFont val="Times New Roman"/>
        <family val="1"/>
      </rPr>
      <t xml:space="preserve">3. </t>
    </r>
    <r>
      <rPr>
        <sz val="10"/>
        <rFont val="Times New Roman"/>
        <family val="1"/>
      </rPr>
      <t>Definitions of the terms found in these tables can be found in the accompanying document "Definitions to accompany Companies House official statistics releases".</t>
    </r>
  </si>
  <si>
    <r>
      <rPr>
        <b/>
        <sz val="10"/>
        <rFont val="Times New Roman"/>
        <family val="1"/>
      </rPr>
      <t xml:space="preserve">3. </t>
    </r>
    <r>
      <rPr>
        <sz val="10"/>
        <rFont val="Times New Roman"/>
        <family val="1"/>
      </rPr>
      <t>Up to 4 Standard Industrial Classification (SIC) Codes can be submitted and captured per company record on the Companies House database.  Therefore, reconciliation with other tables is not possible. Under the Companies Act 2006, companies are not obliged to provide their SIC code until they submit their first Annual Return, approximately one year following the anniversary of their company incorporation date.  Therefore, a significant proportion of companies will not be included within these statistics.</t>
    </r>
  </si>
  <si>
    <r>
      <t>2</t>
    </r>
    <r>
      <rPr>
        <sz val="10"/>
        <rFont val="Times New Roman"/>
        <family val="1"/>
      </rPr>
      <t xml:space="preserve">  Members' voluntary liquidations are not included within the Total Insolvent Liquidations figure because they are solvent at commencement of the liquidation process.</t>
    </r>
  </si>
  <si>
    <r>
      <t>Total</t>
    </r>
    <r>
      <rPr>
        <b/>
        <vertAlign val="superscript"/>
        <sz val="10"/>
        <color indexed="8"/>
        <rFont val="Times New Roman"/>
        <family val="1"/>
      </rPr>
      <t>2</t>
    </r>
  </si>
  <si>
    <t>Table B3: Average Age of Dissolved/Closed Companies in the United Kingdom 2011-12 to 2015-16</t>
  </si>
  <si>
    <t>Private Limited by Guarantee/No Share Capital</t>
  </si>
  <si>
    <t>Private Limited by Guarantee/No Share Capital/(Use of Limited Exemption)</t>
  </si>
  <si>
    <t>Private Limited by Shares/(Section 30 Exemption)</t>
  </si>
  <si>
    <t>Private Unlimited</t>
  </si>
  <si>
    <t>Private Unlimited/No Share Capital</t>
  </si>
  <si>
    <t>Public Limited Company</t>
  </si>
  <si>
    <r>
      <rPr>
        <b/>
        <sz val="10"/>
        <rFont val="Times New Roman"/>
        <family val="1"/>
      </rPr>
      <t xml:space="preserve">2. </t>
    </r>
    <r>
      <rPr>
        <sz val="10"/>
        <rFont val="Times New Roman"/>
        <family val="1"/>
      </rPr>
      <t xml:space="preserve">This table is reported in financial years from 1 April to 31 March.  The total column is the total average age for all companies of that type on the register up to end of the 
current reporting year, with no other restriction applied to years. </t>
    </r>
  </si>
  <si>
    <t>Private Limited</t>
  </si>
  <si>
    <r>
      <t>Average All Company Types</t>
    </r>
    <r>
      <rPr>
        <vertAlign val="superscript"/>
        <sz val="10"/>
        <color indexed="8"/>
        <rFont val="Times New Roman"/>
        <family val="1"/>
      </rPr>
      <t>3</t>
    </r>
  </si>
  <si>
    <r>
      <rPr>
        <b/>
        <sz val="10"/>
        <rFont val="Times New Roman"/>
        <family val="1"/>
      </rPr>
      <t xml:space="preserve">4. </t>
    </r>
    <r>
      <rPr>
        <sz val="10"/>
        <rFont val="Times New Roman"/>
        <family val="1"/>
      </rPr>
      <t>- indicates that  no dissolutions have taken place for a specific company in that specific year.</t>
    </r>
  </si>
  <si>
    <r>
      <rPr>
        <b/>
        <sz val="10"/>
        <rFont val="Times New Roman"/>
        <family val="1"/>
      </rPr>
      <t xml:space="preserve">5. </t>
    </r>
    <r>
      <rPr>
        <sz val="10"/>
        <rFont val="Times New Roman"/>
        <family val="1"/>
      </rPr>
      <t xml:space="preserve">Minor discrepancies maybe experienced when comparing data across other tables within this report.  This is due to  slight scheduling variations when extracting the data.  </t>
    </r>
  </si>
  <si>
    <r>
      <rPr>
        <b/>
        <sz val="10"/>
        <rFont val="Times New Roman"/>
        <family val="1"/>
      </rPr>
      <t xml:space="preserve">1. </t>
    </r>
    <r>
      <rPr>
        <sz val="10"/>
        <rFont val="Times New Roman"/>
        <family val="1"/>
      </rPr>
      <t>Courts are required to send details of orders made which disqualify a person taking part in the management of a company. Details of each disqualification order are available for inspection by the public at Companies House in London, Cardiff and Edinburgh, and at the Royal Courts of Justice in London.</t>
    </r>
  </si>
  <si>
    <r>
      <t>s6</t>
    </r>
    <r>
      <rPr>
        <b/>
        <vertAlign val="superscript"/>
        <sz val="10"/>
        <rFont val="Times New Roman"/>
        <family val="1"/>
      </rPr>
      <t>2</t>
    </r>
  </si>
  <si>
    <r>
      <rPr>
        <b/>
        <sz val="10"/>
        <rFont val="Times New Roman"/>
        <family val="1"/>
      </rPr>
      <t xml:space="preserve">2. </t>
    </r>
    <r>
      <rPr>
        <sz val="10"/>
        <rFont val="Times New Roman"/>
        <family val="1"/>
      </rPr>
      <t>Section 6 of the Company Directors Disqualification Act 1986 was amended to incorporate Disqualification Undertakings following the Insolvency Act 2000. Disqualification Undertakings came into force from 1 April 2001. They allow the Secretary of State to accept a disqualification undertaking from an individual without the need for the matter to be dealt with through the Courts.</t>
    </r>
  </si>
  <si>
    <r>
      <rPr>
        <b/>
        <sz val="10"/>
        <rFont val="Times New Roman"/>
        <family val="1"/>
      </rPr>
      <t xml:space="preserve">3. </t>
    </r>
    <r>
      <rPr>
        <sz val="10"/>
        <rFont val="Times New Roman"/>
        <family val="1"/>
      </rPr>
      <t>In England and Wales (except in private prosecutions by individuals) an indictment is issued by the public prosecutor (in most cases this will be the Crown Prosecution Service) on behalf of the Crown.  All proceedings on indictment must be brought before the Crown Court.</t>
    </r>
  </si>
  <si>
    <r>
      <rPr>
        <b/>
        <sz val="10"/>
        <rFont val="Times New Roman"/>
        <family val="1"/>
      </rPr>
      <t xml:space="preserve">4. </t>
    </r>
    <r>
      <rPr>
        <sz val="10"/>
        <rFont val="Times New Roman"/>
        <family val="1"/>
      </rPr>
      <t>Definition of Summary Conviction - Any director who without reasonable excuse fails to comply with the requirement imposed on him under the relevant section of the Company Directors Disqualification Act 1986.</t>
    </r>
  </si>
  <si>
    <r>
      <rPr>
        <b/>
        <sz val="10"/>
        <rFont val="Times New Roman"/>
        <family val="1"/>
      </rPr>
      <t xml:space="preserve">5. </t>
    </r>
    <r>
      <rPr>
        <sz val="10"/>
        <rFont val="Times New Roman"/>
        <family val="1"/>
      </rPr>
      <t>For further information on the Disqualified Directors Register please refer to the following links: https://www.gov.uk/company-director-disqualification or http://www.legislation.gov.uk/ukpga/1986/46/contents</t>
    </r>
  </si>
  <si>
    <r>
      <t>Table C2:  Prosecutions by the Department under the Companies Act 2006</t>
    </r>
    <r>
      <rPr>
        <b/>
        <vertAlign val="superscript"/>
        <sz val="12"/>
        <rFont val="Times New Roman"/>
        <family val="1"/>
      </rPr>
      <t>1,2</t>
    </r>
  </si>
  <si>
    <r>
      <t>Failure to deliver Accounts</t>
    </r>
    <r>
      <rPr>
        <b/>
        <vertAlign val="superscript"/>
        <sz val="8"/>
        <rFont val="Times New Roman"/>
        <family val="1"/>
      </rPr>
      <t>3</t>
    </r>
  </si>
  <si>
    <r>
      <t>Charges Laid in Court</t>
    </r>
    <r>
      <rPr>
        <b/>
        <vertAlign val="superscript"/>
        <sz val="8"/>
        <rFont val="Times New Roman"/>
        <family val="1"/>
      </rPr>
      <t>4</t>
    </r>
  </si>
  <si>
    <r>
      <rPr>
        <b/>
        <sz val="10"/>
        <rFont val="Times New Roman"/>
        <family val="1"/>
      </rPr>
      <t xml:space="preserve">1. </t>
    </r>
    <r>
      <rPr>
        <sz val="10"/>
        <rFont val="Times New Roman"/>
        <family val="1"/>
      </rPr>
      <t xml:space="preserve">For further information refer to Companies House enforcement policy: https://www.gov.uk/government/publications/enforcement-strategy-at-companies-house
</t>
    </r>
  </si>
  <si>
    <r>
      <rPr>
        <b/>
        <sz val="10"/>
        <rFont val="Times New Roman"/>
        <family val="1"/>
      </rPr>
      <t xml:space="preserve">2. </t>
    </r>
    <r>
      <rPr>
        <sz val="10"/>
        <rFont val="Times New Roman"/>
        <family val="1"/>
      </rPr>
      <t>The outcome for the majority of charges will be within the reporting period, but some outcomes will be achieve in a later reporting period.</t>
    </r>
  </si>
  <si>
    <r>
      <t xml:space="preserve">3. </t>
    </r>
    <r>
      <rPr>
        <sz val="10"/>
        <rFont val="Times New Roman"/>
        <family val="1"/>
      </rPr>
      <t>If a Company fails to file its annual accounts, charges are laid in Court under Sections 441 and 451(2) of the Companies Act 2006.</t>
    </r>
  </si>
  <si>
    <r>
      <rPr>
        <b/>
        <sz val="10"/>
        <rFont val="Times New Roman"/>
        <family val="1"/>
      </rPr>
      <t xml:space="preserve">4. </t>
    </r>
    <r>
      <rPr>
        <sz val="10"/>
        <rFont val="Times New Roman"/>
        <family val="1"/>
      </rPr>
      <t>Charges laid in court are against one or more Directors, they are not against the company.</t>
    </r>
  </si>
  <si>
    <t>Outcomes of Charges laid in Court</t>
  </si>
  <si>
    <r>
      <t>Charges withdrawn - No longer in the public interest</t>
    </r>
    <r>
      <rPr>
        <b/>
        <vertAlign val="superscript"/>
        <sz val="8"/>
        <rFont val="Times New Roman"/>
        <family val="1"/>
      </rPr>
      <t>5</t>
    </r>
  </si>
  <si>
    <r>
      <t>Adjourned to a later hearing date</t>
    </r>
    <r>
      <rPr>
        <b/>
        <vertAlign val="superscript"/>
        <sz val="8"/>
        <rFont val="Times New Roman"/>
        <family val="1"/>
      </rPr>
      <t>6</t>
    </r>
  </si>
  <si>
    <r>
      <rPr>
        <b/>
        <sz val="10"/>
        <rFont val="Times New Roman"/>
        <family val="1"/>
      </rPr>
      <t>5.</t>
    </r>
    <r>
      <rPr>
        <sz val="10"/>
        <rFont val="Times New Roman"/>
        <family val="1"/>
      </rPr>
      <t xml:space="preserve"> Charges are withdrawn in the public interest in line with Companies House enforcement policy.</t>
    </r>
  </si>
  <si>
    <r>
      <rPr>
        <b/>
        <sz val="10"/>
        <rFont val="Times New Roman"/>
        <family val="1"/>
      </rPr>
      <t xml:space="preserve">6. </t>
    </r>
    <r>
      <rPr>
        <sz val="10"/>
        <rFont val="Times New Roman"/>
        <family val="1"/>
      </rPr>
      <t>The number of cases adjourned to a later hearing date refers to the actual number cases adjourned during the year.  Therefore, the majority of cases that were adjourned will also be included in the total summonsed figure. There will be a small number of cases adjourned during the period that will conclude in the subsequent period.</t>
    </r>
  </si>
  <si>
    <r>
      <rPr>
        <b/>
        <sz val="10"/>
        <rFont val="Times New Roman"/>
        <family val="1"/>
      </rPr>
      <t xml:space="preserve">7. </t>
    </r>
    <r>
      <rPr>
        <sz val="10"/>
        <rFont val="Times New Roman"/>
        <family val="1"/>
      </rPr>
      <t>If a Company fails to file an annual return, charges are laid in Court under Sections 858 (1-4) of the Companies Act 2006.</t>
    </r>
  </si>
  <si>
    <r>
      <t>Failure to deliver Annual Returns</t>
    </r>
    <r>
      <rPr>
        <b/>
        <vertAlign val="superscript"/>
        <sz val="8"/>
        <rFont val="Times New Roman"/>
        <family val="1"/>
      </rPr>
      <t>7</t>
    </r>
  </si>
  <si>
    <t>Charges Laid in Court</t>
  </si>
  <si>
    <t>Charges withdrawn - No longer in the public interest</t>
  </si>
  <si>
    <t>Adjourned to a later hearing date</t>
  </si>
  <si>
    <r>
      <t>Directors &amp; Companies</t>
    </r>
    <r>
      <rPr>
        <b/>
        <vertAlign val="superscript"/>
        <sz val="8"/>
        <rFont val="Times New Roman"/>
        <family val="1"/>
      </rPr>
      <t>8</t>
    </r>
  </si>
  <si>
    <t>Failure to deliver Accounts</t>
  </si>
  <si>
    <t>Directors &amp; Companies</t>
  </si>
  <si>
    <r>
      <rPr>
        <b/>
        <sz val="10"/>
        <rFont val="Times New Roman"/>
        <family val="1"/>
      </rPr>
      <t xml:space="preserve">8. </t>
    </r>
    <r>
      <rPr>
        <sz val="10"/>
        <rFont val="Times New Roman"/>
        <family val="1"/>
      </rPr>
      <t>Counts of Directors and Companies are for those that were summonsed or convicted within the reporting period.</t>
    </r>
  </si>
  <si>
    <r>
      <rPr>
        <b/>
        <sz val="10"/>
        <rFont val="Times New Roman"/>
        <family val="1"/>
      </rPr>
      <t xml:space="preserve">1. </t>
    </r>
    <r>
      <rPr>
        <sz val="10"/>
        <rFont val="Times New Roman"/>
        <family val="1"/>
      </rPr>
      <t>Registrations of Companies Incorporated Outside the United Kingdom applies to companies which have Registered a UK Establishment(s) under Part 34 of the Companies Act 2006.</t>
    </r>
  </si>
  <si>
    <r>
      <t xml:space="preserve">1. </t>
    </r>
    <r>
      <rPr>
        <sz val="10"/>
        <rFont val="Times New Roman"/>
        <family val="1"/>
      </rPr>
      <t>The 'Number on register at end of period' figures include 'closed' Limited Partnerships, as they are not removed from the register.</t>
    </r>
  </si>
  <si>
    <r>
      <rPr>
        <b/>
        <sz val="10"/>
        <rFont val="Times New Roman"/>
        <family val="1"/>
      </rPr>
      <t xml:space="preserve">2. </t>
    </r>
    <r>
      <rPr>
        <sz val="10"/>
        <rFont val="Times New Roman"/>
        <family val="1"/>
      </rPr>
      <t>'Number on register at end of period' figures cannot be calculated across the years (i.e. number on register at end of period, plus incorporations for following year, minus closed for the following year = number on register at end of period for the following year).  This is due to there being no transaction or status on our database that enables identification of Limited Partnerships that recommence trading after closure.</t>
    </r>
  </si>
  <si>
    <t>Closed</t>
  </si>
  <si>
    <r>
      <t>Number on register at end of period</t>
    </r>
    <r>
      <rPr>
        <b/>
        <vertAlign val="superscript"/>
        <sz val="10"/>
        <rFont val="Times New Roman"/>
        <family val="1"/>
      </rPr>
      <t>1,2</t>
    </r>
  </si>
  <si>
    <t>Number on register at end of period</t>
  </si>
  <si>
    <r>
      <t>Assurance Companies</t>
    </r>
    <r>
      <rPr>
        <b/>
        <vertAlign val="superscript"/>
        <sz val="10"/>
        <rFont val="Times New Roman"/>
        <family val="1"/>
      </rPr>
      <t>1</t>
    </r>
  </si>
  <si>
    <r>
      <t xml:space="preserve">1. </t>
    </r>
    <r>
      <rPr>
        <sz val="10"/>
        <rFont val="Times New Roman"/>
        <family val="1"/>
      </rPr>
      <t>The requirement to add the names of assurance companies to the index of company names ceased in 2003. All assurance/insurance companies are regulated by the Financial Conduct Authority 
(FCA). To obtain further information about registering an assurance/insurance company please visit the FCA website: http://www.fca.org.uk/.</t>
    </r>
  </si>
  <si>
    <r>
      <rPr>
        <b/>
        <sz val="10"/>
        <rFont val="Times New Roman"/>
        <family val="1"/>
      </rPr>
      <t xml:space="preserve">2. </t>
    </r>
    <r>
      <rPr>
        <sz val="10"/>
        <rFont val="Times New Roman"/>
        <family val="1"/>
      </rPr>
      <t>An industrial and provident society is an organisation that conducts an industry, business or trade, either as a co-operative or for the benefit of the community, and is registered under the 
Industrial and Provident Societies Act 1965.</t>
    </r>
  </si>
  <si>
    <t>For more information on industrial and provident societies, how to register, and searching for registered industrial and provident societies, please visit the FCA website.</t>
  </si>
  <si>
    <r>
      <t>Industrial &amp; Provident Societies</t>
    </r>
    <r>
      <rPr>
        <b/>
        <vertAlign val="superscript"/>
        <sz val="10"/>
        <rFont val="Times New Roman"/>
        <family val="1"/>
      </rPr>
      <t>2</t>
    </r>
  </si>
  <si>
    <r>
      <t>Incorporated by Royal Charter</t>
    </r>
    <r>
      <rPr>
        <b/>
        <vertAlign val="superscript"/>
        <sz val="10"/>
        <rFont val="Times New Roman"/>
        <family val="1"/>
      </rPr>
      <t>3</t>
    </r>
  </si>
  <si>
    <r>
      <rPr>
        <b/>
        <sz val="10"/>
        <rFont val="Times New Roman"/>
        <family val="1"/>
      </rPr>
      <t xml:space="preserve">3. </t>
    </r>
    <r>
      <rPr>
        <sz val="10"/>
        <rFont val="Times New Roman"/>
        <family val="1"/>
      </rPr>
      <t>Royal Charters date back to the thirteenth century. They are granted by the sovereign upon the advice of the Privy Council. New charters are normally reserved for bodies that work in the public interest (such as professional institutions and charities) and which can demonstrate pre-eminence, stability and permanence in their particular field. Most are comparable to companies limited by guarantee rather than those limited by shares. For further information please see: http://www.companieshouse.gov.uk/infoAndGuide/faq/miscellaneousCompanyTypes.shtml</t>
    </r>
  </si>
  <si>
    <r>
      <t>Special Acts of Parliament</t>
    </r>
    <r>
      <rPr>
        <b/>
        <vertAlign val="superscript"/>
        <sz val="10"/>
        <rFont val="Times New Roman"/>
        <family val="1"/>
      </rPr>
      <t>4</t>
    </r>
  </si>
  <si>
    <r>
      <t>Newspaper and Libel Act 1881</t>
    </r>
    <r>
      <rPr>
        <b/>
        <vertAlign val="superscript"/>
        <sz val="10"/>
        <rFont val="Times New Roman"/>
        <family val="1"/>
      </rPr>
      <t>5</t>
    </r>
  </si>
  <si>
    <r>
      <rPr>
        <b/>
        <sz val="10"/>
        <rFont val="Times New Roman"/>
        <family val="1"/>
      </rPr>
      <t xml:space="preserve">4. </t>
    </r>
    <r>
      <rPr>
        <sz val="10"/>
        <rFont val="Times New Roman"/>
        <family val="1"/>
      </rPr>
      <t>Special Acts of Parliament relate to Unregistered Companies (ZC companies), but for the purpose of this table Royal Charters are excluded from Special Acts of Parliament and listed separately. Unregistered companies include: Royal Charter companies, companies formed by Acts of Parliament other than the Companies Act, companies formed by letters patent, any company in existence on or prior to the 2nd November 1862. They appear on the Index of Company Names and are identified by a ‘ZC’ reference number. For further information please refer to: http://www.companieshouse.gov.uk/infoAndGuide/faq/miscellaneousCompanyTypes.shtml</t>
    </r>
  </si>
  <si>
    <r>
      <t xml:space="preserve">5. </t>
    </r>
    <r>
      <rPr>
        <sz val="10"/>
        <rFont val="Times New Roman"/>
        <family val="1"/>
      </rPr>
      <t>From the 26 May 2015 there is no longer a requirement for a newspaper, not incorporated as a company, to file an annual return or notify a change of proprietor.  The figures provided only 
cover the period up to this date. For more information on the Newspaper Libel and Registration Act 1881, please see: http://www.companieshouse.gov.uk/about/gbhtml/gpo3.shtml.</t>
    </r>
  </si>
  <si>
    <r>
      <t>European Economic Interest Groupings</t>
    </r>
    <r>
      <rPr>
        <b/>
        <vertAlign val="superscript"/>
        <sz val="10"/>
        <rFont val="Times New Roman"/>
        <family val="1"/>
      </rPr>
      <t>6,7</t>
    </r>
  </si>
  <si>
    <t>Principal establishment in UK</t>
  </si>
  <si>
    <r>
      <rPr>
        <b/>
        <sz val="10"/>
        <rFont val="Times New Roman"/>
        <family val="1"/>
      </rPr>
      <t>6.</t>
    </r>
    <r>
      <rPr>
        <sz val="10"/>
        <rFont val="Times New Roman"/>
        <family val="1"/>
      </rPr>
      <t xml:space="preserve"> Registered under the European Economic Interest Grouping Regulations 1989 (SI 1989 No 638).</t>
    </r>
  </si>
  <si>
    <r>
      <rPr>
        <b/>
        <sz val="10"/>
        <rFont val="Times New Roman"/>
        <family val="1"/>
      </rPr>
      <t>7.</t>
    </r>
    <r>
      <rPr>
        <sz val="10"/>
        <rFont val="Times New Roman"/>
        <family val="1"/>
      </rPr>
      <t xml:space="preserve"> The European Economic Interest Grouping is a form of association between companies or other legal bodies, firms or individuals from different EU countries who need to operate together across national frontiers. It carries out particular tasks for its member-owners and is quite separate from its owners' businesses. Its aim is to facilitate or develop the economic activities of its members. For further information see: http://www.companieshouse.gov.uk/about/gbhtml/gpo4.shtml.</t>
    </r>
  </si>
  <si>
    <r>
      <rPr>
        <b/>
        <sz val="10"/>
        <rFont val="Times New Roman"/>
        <family val="1"/>
      </rPr>
      <t xml:space="preserve">8. </t>
    </r>
    <r>
      <rPr>
        <sz val="10"/>
        <rFont val="Times New Roman"/>
        <family val="1"/>
      </rPr>
      <t>Registered under the European Company Statute and European Public Limited Liability Company Regulation 2004.</t>
    </r>
  </si>
  <si>
    <r>
      <rPr>
        <b/>
        <sz val="10"/>
        <rFont val="Times New Roman"/>
        <family val="1"/>
      </rPr>
      <t xml:space="preserve">9. </t>
    </r>
    <r>
      <rPr>
        <sz val="10"/>
        <rFont val="Times New Roman"/>
        <family val="1"/>
      </rPr>
      <t>A Societas Europaea is a European Public Limited – Liability Company. An SE may be created on registration in any one of the Member States of the European Economic Area (EEA). Article 10 of the Regulation requires Member States to treat an SE as if it is a public limited company formed in accordance with the law of the Member State in which it has its registered office. UK national laws that apply to public limited companies also apply, in many respects, to SEs registered in the UK (this is applied by Article 9(1)(c)(ii) of the Regulation). For further information see: http://www.companieshouse.gov.uk/about/gbhtml/gpo6.shtml.</t>
    </r>
  </si>
  <si>
    <r>
      <t>European Public Limited Liability Companies (Societas Europaea)</t>
    </r>
    <r>
      <rPr>
        <b/>
        <vertAlign val="superscript"/>
        <sz val="10"/>
        <rFont val="Times New Roman"/>
        <family val="1"/>
      </rPr>
      <t>8,9</t>
    </r>
  </si>
  <si>
    <t>Of which:      in liquidation</t>
  </si>
  <si>
    <r>
      <rPr>
        <b/>
        <sz val="10"/>
        <rFont val="Times New Roman"/>
        <family val="1"/>
      </rPr>
      <t xml:space="preserve">1. </t>
    </r>
    <r>
      <rPr>
        <sz val="10"/>
        <rFont val="Times New Roman"/>
        <family val="1"/>
      </rPr>
      <t>Definitions of the terms found in these tables can be found in the accompanying document "Definitions to accompany Companies House official statistics releases".</t>
    </r>
  </si>
  <si>
    <r>
      <rPr>
        <b/>
        <sz val="10"/>
        <rFont val="Times New Roman"/>
        <family val="1"/>
      </rPr>
      <t xml:space="preserve">2. </t>
    </r>
    <r>
      <rPr>
        <sz val="10"/>
        <rFont val="Times New Roman"/>
        <family val="1"/>
      </rPr>
      <t xml:space="preserve">There may be minor discrepancies when calculating the number of companies on the register (on the register at start of period, plus incorporations plus restorations minus dissolved companies).
Similar discrepancies maybe experienced when comparing data across other tables within this report.  This is due to slight scheduling variations when extracting the data.  </t>
    </r>
  </si>
  <si>
    <r>
      <t xml:space="preserve">1. </t>
    </r>
    <r>
      <rPr>
        <sz val="10"/>
        <rFont val="Times New Roman"/>
        <family val="1"/>
      </rPr>
      <t>The term 'Net Effective' is generally used in our systems to refer to the Effective Register excluding those companies that are in the course of receivership. A full definition of the Effective Register can be found in the accompanying document "Definitions to accompany Companies House official statistics releases".</t>
    </r>
  </si>
  <si>
    <r>
      <rPr>
        <b/>
        <sz val="10"/>
        <rFont val="Times New Roman"/>
        <family val="1"/>
      </rPr>
      <t>2.</t>
    </r>
    <r>
      <rPr>
        <sz val="10"/>
        <rFont val="Times New Roman"/>
        <family val="1"/>
      </rPr>
      <t xml:space="preserve"> - Denotes where no penalties were issued or cancelled.</t>
    </r>
  </si>
  <si>
    <r>
      <rPr>
        <b/>
        <sz val="10"/>
        <rFont val="Times New Roman"/>
        <family val="1"/>
      </rPr>
      <t xml:space="preserve">3. </t>
    </r>
    <r>
      <rPr>
        <sz val="10"/>
        <rFont val="Times New Roman"/>
        <family val="1"/>
      </rPr>
      <t>Late filing penalties are enforced in accordance with the Companies Act 2006 (as inserted by SI2008/497) and came into force on 1 February 2009. Refer to website guidance for further details: https://www.gov.uk/government/publications/late-filing-penalties</t>
    </r>
  </si>
  <si>
    <r>
      <rPr>
        <b/>
        <sz val="10"/>
        <rFont val="Times New Roman"/>
        <family val="1"/>
      </rPr>
      <t xml:space="preserve">4. </t>
    </r>
    <r>
      <rPr>
        <sz val="10"/>
        <rFont val="Times New Roman"/>
        <family val="1"/>
      </rPr>
      <t>Private Unlimited Companies are not obliged to file Annual Accounts.  Therefore, Late Filing Penalties are not applied to Private Unlimited Companies.</t>
    </r>
  </si>
  <si>
    <r>
      <rPr>
        <b/>
        <sz val="10"/>
        <rFont val="Times New Roman"/>
        <family val="1"/>
      </rPr>
      <t>1.</t>
    </r>
    <r>
      <rPr>
        <sz val="10"/>
        <rFont val="Times New Roman"/>
        <family val="1"/>
      </rPr>
      <t xml:space="preserve"> - Denotes where no penalties were issued or cancelled.</t>
    </r>
  </si>
  <si>
    <r>
      <rPr>
        <b/>
        <sz val="10"/>
        <rFont val="Times New Roman"/>
        <family val="1"/>
      </rPr>
      <t xml:space="preserve">2. </t>
    </r>
    <r>
      <rPr>
        <sz val="10"/>
        <rFont val="Times New Roman"/>
        <family val="1"/>
      </rPr>
      <t>Late filing penalties are enforced in accordance with the Companies Act 2006 (as inserted by SI2008/497) and came into force on 1 February 2009. Refer to website guidance for further details: https://www.gov.uk/government/publications/late-filing-penalties.</t>
    </r>
  </si>
  <si>
    <r>
      <t>Other statutory documents</t>
    </r>
    <r>
      <rPr>
        <vertAlign val="superscript"/>
        <sz val="10"/>
        <rFont val="Times New Roman"/>
        <family val="1"/>
      </rPr>
      <t>1</t>
    </r>
  </si>
  <si>
    <t>Other statutory documents</t>
  </si>
  <si>
    <r>
      <rPr>
        <b/>
        <sz val="10"/>
        <rFont val="Times New Roman"/>
        <family val="1"/>
      </rPr>
      <t xml:space="preserve">1. </t>
    </r>
    <r>
      <rPr>
        <sz val="10"/>
        <rFont val="Times New Roman"/>
        <family val="1"/>
      </rPr>
      <t>Other Statutory Documents' include Officer Appointments/ Terminations/ Changes; Share Capital and Shareholder changes; Resolutions; Dissolution Applications/ Withdrawals; Change of Registered Office Address; Single Alternative Address Notifications; Restoration Applications; Change of Constitution; Application for Change of Company Name and Re-Registration Applications.</t>
    </r>
  </si>
  <si>
    <t>n/a = Can not be filed electronically.</t>
  </si>
  <si>
    <r>
      <t>Micro Entity</t>
    </r>
    <r>
      <rPr>
        <vertAlign val="superscript"/>
        <sz val="10"/>
        <rFont val="Times New Roman"/>
        <family val="1"/>
      </rPr>
      <t>1</t>
    </r>
  </si>
  <si>
    <t>Micro Entity</t>
  </si>
  <si>
    <r>
      <rPr>
        <b/>
        <sz val="10"/>
        <rFont val="Times New Roman"/>
        <family val="1"/>
      </rPr>
      <t xml:space="preserve">1. </t>
    </r>
    <r>
      <rPr>
        <sz val="10"/>
        <rFont val="Times New Roman"/>
        <family val="1"/>
      </rPr>
      <t>New Accounts Type - Implemented 1 December 2013.</t>
    </r>
  </si>
  <si>
    <r>
      <rPr>
        <b/>
        <sz val="10"/>
        <rFont val="Times New Roman"/>
        <family val="1"/>
      </rPr>
      <t xml:space="preserve">2. </t>
    </r>
    <r>
      <rPr>
        <sz val="10"/>
        <rFont val="Times New Roman"/>
        <family val="1"/>
      </rPr>
      <t xml:space="preserve">There maybe minor discrepancies when comparing data across other tables within this report. This is due to slight scheduling variations when extracting the data.  </t>
    </r>
  </si>
  <si>
    <r>
      <t>Director by company</t>
    </r>
    <r>
      <rPr>
        <vertAlign val="superscript"/>
        <sz val="10"/>
        <rFont val="Times New Roman"/>
        <family val="1"/>
      </rPr>
      <t>1</t>
    </r>
  </si>
  <si>
    <r>
      <t>Current Appointments</t>
    </r>
    <r>
      <rPr>
        <vertAlign val="superscript"/>
        <sz val="10"/>
        <rFont val="Times New Roman"/>
        <family val="1"/>
      </rPr>
      <t>2</t>
    </r>
  </si>
  <si>
    <r>
      <t>DVD ROM Archive Fiche</t>
    </r>
    <r>
      <rPr>
        <b/>
        <vertAlign val="superscript"/>
        <sz val="10"/>
        <rFont val="Times New Roman"/>
        <family val="1"/>
      </rPr>
      <t>3</t>
    </r>
  </si>
  <si>
    <r>
      <t>CHS</t>
    </r>
    <r>
      <rPr>
        <vertAlign val="superscript"/>
        <sz val="10"/>
        <rFont val="Times New Roman"/>
        <family val="1"/>
      </rPr>
      <t>4</t>
    </r>
  </si>
  <si>
    <r>
      <rPr>
        <b/>
        <sz val="10"/>
        <rFont val="Times New Roman"/>
        <family val="1"/>
      </rPr>
      <t xml:space="preserve">1. </t>
    </r>
    <r>
      <rPr>
        <sz val="10"/>
        <rFont val="Times New Roman"/>
        <family val="1"/>
      </rPr>
      <t>Director by company searches became free in October 2012.</t>
    </r>
  </si>
  <si>
    <r>
      <rPr>
        <b/>
        <sz val="10"/>
        <rFont val="Times New Roman"/>
        <family val="1"/>
      </rPr>
      <t xml:space="preserve">2. </t>
    </r>
    <r>
      <rPr>
        <sz val="10"/>
        <rFont val="Times New Roman"/>
        <family val="1"/>
      </rPr>
      <t>Current appointment searches became free in October 2012.</t>
    </r>
  </si>
  <si>
    <r>
      <rPr>
        <b/>
        <sz val="10"/>
        <rFont val="Times New Roman"/>
        <family val="1"/>
      </rPr>
      <t>3.</t>
    </r>
    <r>
      <rPr>
        <sz val="10"/>
        <rFont val="Times New Roman"/>
        <family val="1"/>
      </rPr>
      <t xml:space="preserve"> Fiche based searches were discontinued in December 2010. Archive searches are now produced on a DVD Rom.</t>
    </r>
  </si>
  <si>
    <r>
      <rPr>
        <b/>
        <sz val="10"/>
        <rFont val="Times New Roman"/>
        <family val="1"/>
      </rPr>
      <t>4.</t>
    </r>
    <r>
      <rPr>
        <sz val="10"/>
        <rFont val="Times New Roman"/>
        <family val="1"/>
      </rPr>
      <t xml:space="preserve"> The CHS service began in July 2015</t>
    </r>
  </si>
  <si>
    <r>
      <rPr>
        <b/>
        <sz val="10"/>
        <rFont val="Times New Roman"/>
        <family val="1"/>
      </rPr>
      <t>5.</t>
    </r>
    <r>
      <rPr>
        <sz val="10"/>
        <rFont val="Times New Roman"/>
        <family val="1"/>
      </rPr>
      <t xml:space="preserve"> Our XML gateway offers access to Companies House data and documents as a computer to computer search service.  Data and documents are requested and delivered using XML 
(eXtensible Markup Language). This allows users of the service to search company records from within their own software.</t>
    </r>
  </si>
  <si>
    <r>
      <t>CHD, WEB, XML</t>
    </r>
    <r>
      <rPr>
        <vertAlign val="superscript"/>
        <sz val="10"/>
        <rFont val="Times New Roman"/>
        <family val="1"/>
      </rPr>
      <t>5</t>
    </r>
    <r>
      <rPr>
        <sz val="10"/>
        <rFont val="Times New Roman"/>
        <family val="1"/>
      </rPr>
      <t xml:space="preserve"> &amp; CHCC</t>
    </r>
    <r>
      <rPr>
        <vertAlign val="superscript"/>
        <sz val="10"/>
        <rFont val="Times New Roman"/>
        <family val="1"/>
      </rPr>
      <t>6</t>
    </r>
  </si>
  <si>
    <r>
      <rPr>
        <b/>
        <sz val="10"/>
        <color indexed="8"/>
        <rFont val="Times New Roman"/>
        <family val="1"/>
      </rPr>
      <t xml:space="preserve">6. </t>
    </r>
    <r>
      <rPr>
        <sz val="10"/>
        <color indexed="8"/>
        <rFont val="Times New Roman"/>
        <family val="1"/>
      </rPr>
      <t>Companies House's contact centre (CHCC) can take orders for company information, which they’ll send by post, fax or email.</t>
    </r>
  </si>
  <si>
    <r>
      <rPr>
        <b/>
        <sz val="10"/>
        <rFont val="Times New Roman"/>
        <family val="1"/>
      </rPr>
      <t xml:space="preserve">1. </t>
    </r>
    <r>
      <rPr>
        <sz val="10"/>
        <rFont val="Times New Roman"/>
        <family val="1"/>
      </rPr>
      <t>Years are financial years and refer to 1 April to 31 March</t>
    </r>
  </si>
  <si>
    <r>
      <t>Other Costs</t>
    </r>
    <r>
      <rPr>
        <b/>
        <vertAlign val="superscript"/>
        <sz val="10"/>
        <rFont val="Times New Roman"/>
        <family val="1"/>
      </rPr>
      <t>1</t>
    </r>
  </si>
  <si>
    <r>
      <t>Total Costs</t>
    </r>
    <r>
      <rPr>
        <b/>
        <vertAlign val="superscript"/>
        <sz val="10"/>
        <rFont val="Times New Roman"/>
        <family val="1"/>
      </rPr>
      <t>2</t>
    </r>
  </si>
  <si>
    <r>
      <t>Reimbursements</t>
    </r>
    <r>
      <rPr>
        <b/>
        <vertAlign val="superscript"/>
        <sz val="10"/>
        <rFont val="Times New Roman"/>
        <family val="1"/>
      </rPr>
      <t>3</t>
    </r>
  </si>
  <si>
    <r>
      <t>Net Expenditure</t>
    </r>
    <r>
      <rPr>
        <b/>
        <vertAlign val="superscript"/>
        <sz val="10"/>
        <rFont val="Times New Roman"/>
        <family val="1"/>
      </rPr>
      <t>4</t>
    </r>
  </si>
  <si>
    <r>
      <rPr>
        <b/>
        <sz val="10"/>
        <rFont val="Times New Roman"/>
        <family val="1"/>
      </rPr>
      <t xml:space="preserve">1. </t>
    </r>
    <r>
      <rPr>
        <sz val="10"/>
        <rFont val="Times New Roman"/>
        <family val="1"/>
      </rPr>
      <t>Other costs refer to overheads incurred (including Computer Equipment, Computer Software Licences; Computer Maintenance; Computer contacts; Computer Consultancy; LFP Debt Collection Services; 
Legal Costs; Postage and Courier; Print &amp; Mailing Contract) in administering the Late Filing Penalties System</t>
    </r>
  </si>
  <si>
    <r>
      <rPr>
        <b/>
        <sz val="10"/>
        <rFont val="Times New Roman"/>
        <family val="1"/>
      </rPr>
      <t xml:space="preserve">2. </t>
    </r>
    <r>
      <rPr>
        <sz val="10"/>
        <rFont val="Times New Roman"/>
        <family val="1"/>
      </rPr>
      <t>Costs include administration and collection of penalties in accordance with Section 453 of the Companies Act 2006 and Companies (Late Filing Penalties) and Limited Liability Partnerships (Filing Periods and Late Filing Penalties) Regulations 2008 (SI 2008/497), which came into force on 1 February 2008</t>
    </r>
  </si>
  <si>
    <r>
      <rPr>
        <b/>
        <sz val="10"/>
        <rFont val="Times New Roman"/>
        <family val="1"/>
      </rPr>
      <t xml:space="preserve">4. </t>
    </r>
    <r>
      <rPr>
        <sz val="10"/>
        <rFont val="Times New Roman"/>
        <family val="1"/>
      </rPr>
      <t>Net Expenditure is a calculation (Total Costs less Reimbursements)</t>
    </r>
  </si>
  <si>
    <r>
      <t xml:space="preserve">SECTION G: TOTAL COMPANY </t>
    </r>
    <r>
      <rPr>
        <b/>
        <vertAlign val="superscript"/>
        <sz val="12"/>
        <rFont val="Times New Roman"/>
        <family val="1"/>
      </rPr>
      <t>1</t>
    </r>
    <r>
      <rPr>
        <b/>
        <sz val="12"/>
        <rFont val="Times New Roman"/>
        <family val="1"/>
      </rPr>
      <t xml:space="preserve"> &amp; OTHER CORPORATE BODY TYPES </t>
    </r>
    <r>
      <rPr>
        <b/>
        <vertAlign val="superscript"/>
        <sz val="12"/>
        <rFont val="Times New Roman"/>
        <family val="1"/>
      </rPr>
      <t>2</t>
    </r>
    <r>
      <rPr>
        <b/>
        <sz val="12"/>
        <rFont val="Times New Roman"/>
        <family val="1"/>
      </rPr>
      <t xml:space="preserve"> ANALYSIS</t>
    </r>
  </si>
  <si>
    <r>
      <rPr>
        <b/>
        <sz val="10"/>
        <rFont val="Times New Roman"/>
        <family val="1"/>
      </rPr>
      <t xml:space="preserve">2. </t>
    </r>
    <r>
      <rPr>
        <sz val="10"/>
        <rFont val="Times New Roman"/>
        <family val="1"/>
      </rPr>
      <t>Descriptions relating to other corporate body types can be found in the accompanying document "Definitions to accompany Companies House official statistics releases".</t>
    </r>
  </si>
  <si>
    <t xml:space="preserve"> - Denotes were no registrations for the specific company or corporate body type occurred during the period.</t>
  </si>
  <si>
    <r>
      <rPr>
        <b/>
        <sz val="10"/>
        <rFont val="Times New Roman"/>
        <family val="1"/>
      </rPr>
      <t xml:space="preserve">3. </t>
    </r>
    <r>
      <rPr>
        <sz val="10"/>
        <rFont val="Times New Roman"/>
        <family val="1"/>
      </rPr>
      <t>Years 1989 to 2015 are a snapshot as at 1 January. Year 2016 is a snapshot as at 31 March.</t>
    </r>
  </si>
  <si>
    <r>
      <rPr>
        <b/>
        <sz val="10"/>
        <rFont val="Times New Roman"/>
        <family val="1"/>
      </rPr>
      <t xml:space="preserve">4. </t>
    </r>
    <r>
      <rPr>
        <sz val="10"/>
        <rFont val="Times New Roman"/>
        <family val="1"/>
      </rPr>
      <t>Investment Company with Variable Capital (Umbrella &amp; Securities) regulations came into force in 1997.  Therefore, statistics are unavailable prior to this.</t>
    </r>
  </si>
  <si>
    <r>
      <rPr>
        <b/>
        <sz val="10"/>
        <rFont val="Times New Roman"/>
        <family val="1"/>
      </rPr>
      <t xml:space="preserve">5. </t>
    </r>
    <r>
      <rPr>
        <sz val="10"/>
        <rFont val="Times New Roman"/>
        <family val="1"/>
      </rPr>
      <t>Limited Liability Partnerships regulations came into force in 2000.  Therefore, statistics are unavailable prior to this.</t>
    </r>
  </si>
  <si>
    <r>
      <rPr>
        <b/>
        <sz val="10"/>
        <rFont val="Times New Roman"/>
        <family val="1"/>
      </rPr>
      <t xml:space="preserve">6. </t>
    </r>
    <r>
      <rPr>
        <sz val="10"/>
        <rFont val="Times New Roman"/>
        <family val="1"/>
      </rPr>
      <t xml:space="preserve">Discrepancies maybe experienced when comparing data across other tables within this report. This is due to scheduling variations when extracting the data.  </t>
    </r>
  </si>
  <si>
    <r>
      <rPr>
        <b/>
        <sz val="10"/>
        <rFont val="Times New Roman"/>
        <family val="1"/>
      </rPr>
      <t xml:space="preserve">7. </t>
    </r>
    <r>
      <rPr>
        <sz val="10"/>
        <rFont val="Times New Roman"/>
        <family val="1"/>
      </rPr>
      <t>Total Companies on the register include trading and dormant Private, Private Unlimited and Public Limited Companies in the course of dissolution, in liquidation and in receivership (excluding dissolved, closed and proposed companies).</t>
    </r>
  </si>
  <si>
    <r>
      <rPr>
        <b/>
        <sz val="10"/>
        <rFont val="Times New Roman"/>
        <family val="1"/>
      </rPr>
      <t xml:space="preserve">8. </t>
    </r>
    <r>
      <rPr>
        <sz val="10"/>
        <rFont val="Times New Roman"/>
        <family val="1"/>
      </rPr>
      <t>Companies Registered in the Channel Islands and the Isle of Man are excluded from UK Companies Register.</t>
    </r>
  </si>
  <si>
    <r>
      <rPr>
        <b/>
        <sz val="10"/>
        <rFont val="Times New Roman"/>
        <family val="1"/>
      </rPr>
      <t xml:space="preserve">4. </t>
    </r>
    <r>
      <rPr>
        <sz val="10"/>
        <rFont val="Times New Roman"/>
        <family val="1"/>
      </rPr>
      <t>The figures are a snapshot for each period, reporting from 1 April to 31 March.</t>
    </r>
  </si>
  <si>
    <r>
      <t>3.</t>
    </r>
    <r>
      <rPr>
        <sz val="10"/>
        <rFont val="Times New Roman"/>
        <family val="1"/>
      </rPr>
      <t xml:space="preserve"> The average age across all company types has been calculated for the first time in 2015-16 and so is not available for earlier years.</t>
    </r>
  </si>
  <si>
    <r>
      <rPr>
        <b/>
        <sz val="10"/>
        <color indexed="8"/>
        <rFont val="Times New Roman"/>
        <family val="1"/>
      </rPr>
      <t xml:space="preserve">4. </t>
    </r>
    <r>
      <rPr>
        <sz val="10"/>
        <color indexed="8"/>
        <rFont val="Times New Roman"/>
        <family val="1"/>
      </rPr>
      <t>The average age of all corporate body types closed or removed from the register over the year 2014-15 was calculated using the average of each corporate body type and dividing by the 
number of corporate body types.  All other periods are actual averages.</t>
    </r>
  </si>
  <si>
    <r>
      <rPr>
        <b/>
        <sz val="10"/>
        <rFont val="Times New Roman"/>
        <family val="1"/>
      </rPr>
      <t xml:space="preserve">5. </t>
    </r>
    <r>
      <rPr>
        <sz val="10"/>
        <rFont val="Times New Roman"/>
        <family val="1"/>
      </rPr>
      <t xml:space="preserve">This table is reported in financial years from 1 April to 31 March.  The total column is the total average age for all companies of that type on the register up to end of the 
current reporting year, with no other restriction applied to years. </t>
    </r>
  </si>
  <si>
    <t>Table D1: Registrations of Companies Incorporated Outside the United Kingdom 2013-14 to 2015-16</t>
  </si>
  <si>
    <t>New registrations
registrations</t>
  </si>
  <si>
    <t>On Register at 
31 March 2016</t>
  </si>
  <si>
    <r>
      <rPr>
        <b/>
        <sz val="10"/>
        <rFont val="Times New Roman"/>
        <family val="1"/>
      </rPr>
      <t xml:space="preserve">3. </t>
    </r>
    <r>
      <rPr>
        <sz val="10"/>
        <rFont val="Times New Roman"/>
        <family val="1"/>
      </rPr>
      <t>Companies Registered in the Channel Islands and the Isle of Man are excluded from UK Companies Register.</t>
    </r>
  </si>
  <si>
    <r>
      <rPr>
        <b/>
        <sz val="10"/>
        <rFont val="Times New Roman"/>
        <family val="1"/>
      </rPr>
      <t xml:space="preserve">2. </t>
    </r>
    <r>
      <rPr>
        <sz val="10"/>
        <rFont val="Times New Roman"/>
        <family val="1"/>
      </rPr>
      <t>The term other is used for the cumulative total for the remainder of countries on The Register.  This includes any country with less than 5 companies on The Register for the period.</t>
    </r>
  </si>
  <si>
    <r>
      <rPr>
        <b/>
        <sz val="10"/>
        <rFont val="Times New Roman"/>
        <family val="1"/>
      </rPr>
      <t xml:space="preserve">4. </t>
    </r>
    <r>
      <rPr>
        <sz val="10"/>
        <rFont val="Times New Roman"/>
        <family val="1"/>
      </rPr>
      <t xml:space="preserve">For further information on overseas companies please refer to the link below: </t>
    </r>
  </si>
  <si>
    <t>Virgin Islands (includes 1 US Virgin Islands)</t>
  </si>
  <si>
    <r>
      <t xml:space="preserve">Incorporations </t>
    </r>
    <r>
      <rPr>
        <b/>
        <sz val="8"/>
        <rFont val="Times New Roman"/>
        <family val="1"/>
      </rPr>
      <t>(thousands)</t>
    </r>
  </si>
  <si>
    <r>
      <t xml:space="preserve">Dissolved </t>
    </r>
    <r>
      <rPr>
        <b/>
        <sz val="8"/>
        <rFont val="Times New Roman"/>
        <family val="1"/>
      </rPr>
      <t>(thousands)</t>
    </r>
  </si>
  <si>
    <r>
      <t xml:space="preserve">Liquidations Notified - includes Members, Creditors &amp; Compulsory Liquidation </t>
    </r>
    <r>
      <rPr>
        <b/>
        <sz val="8"/>
        <rFont val="Times New Roman"/>
        <family val="1"/>
      </rPr>
      <t>(thousands)</t>
    </r>
  </si>
  <si>
    <r>
      <t xml:space="preserve">Insolvencies Notified - includes Creditors &amp; Compulsory </t>
    </r>
    <r>
      <rPr>
        <b/>
        <sz val="8"/>
        <rFont val="Times New Roman"/>
        <family val="1"/>
      </rPr>
      <t>(thousands)</t>
    </r>
  </si>
  <si>
    <r>
      <t xml:space="preserve">3. </t>
    </r>
    <r>
      <rPr>
        <sz val="10"/>
        <rFont val="Times New Roman"/>
        <family val="1"/>
      </rPr>
      <t>Calendar years are reported up to 1986, figures for 1986-87 onwards are for the period 1 April to 31 March.</t>
    </r>
  </si>
  <si>
    <r>
      <rPr>
        <b/>
        <sz val="10"/>
        <rFont val="Times New Roman"/>
        <family val="1"/>
      </rPr>
      <t>4.</t>
    </r>
    <r>
      <rPr>
        <sz val="10"/>
        <rFont val="Times New Roman"/>
        <family val="1"/>
      </rPr>
      <t xml:space="preserve"> Insolvencies notified are included in liquidations notified.</t>
    </r>
  </si>
  <si>
    <r>
      <rPr>
        <b/>
        <sz val="10"/>
        <rFont val="Times New Roman"/>
        <family val="1"/>
      </rPr>
      <t>5.</t>
    </r>
    <r>
      <rPr>
        <sz val="10"/>
        <rFont val="Times New Roman"/>
        <family val="1"/>
      </rPr>
      <t xml:space="preserve"> Liquidations are included in dissolutions</t>
    </r>
  </si>
  <si>
    <r>
      <rPr>
        <b/>
        <sz val="10"/>
        <rFont val="Times New Roman"/>
        <family val="1"/>
      </rPr>
      <t xml:space="preserve">6. </t>
    </r>
    <r>
      <rPr>
        <sz val="10"/>
        <rFont val="Times New Roman"/>
        <family val="1"/>
      </rPr>
      <t xml:space="preserve">There may be minor discrepancies when calculating the number of companies on the register (on the register at start of period, plus incorporations plus restorations minus dissolved companies).
Similar discrepancies maybe experienced when comparing data across other tables within this report.  This is due to slight scheduling variations when extracting the data.  </t>
    </r>
  </si>
  <si>
    <r>
      <rPr>
        <b/>
        <sz val="10"/>
        <rFont val="Times New Roman"/>
        <family val="1"/>
      </rPr>
      <t xml:space="preserve">7. </t>
    </r>
    <r>
      <rPr>
        <sz val="10"/>
        <rFont val="Times New Roman"/>
        <family val="1"/>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</si>
  <si>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t>In October 2009 the Northern Ireland Register Merged with the register for Great Britain to Create a UK Register.  UK figures are reported from 2009/10 onwards.</t>
  </si>
  <si>
    <t>Companies Register Activity 2015/16</t>
  </si>
  <si>
    <t>Snapshot as at 31 March 2016; Form Accepted; Successful Request; Action Taken and Financial Transactions from 1 April 2015 to 31 March 2016</t>
  </si>
  <si>
    <t>Snapshot for register size, in liquidation, in dissolution and compliance, Standard Industrial Classification codes; forms accepted within the year for incorporations, restorations, dissolutions and workload; 
successful requests for searches;  action taken within the year for legal proceedings; financial transactions within the year.</t>
  </si>
  <si>
    <t>1. Accounts data product</t>
  </si>
  <si>
    <t>2. Company data product</t>
  </si>
  <si>
    <t>https://www.gov.uk/government/organisations/companies-house/about/about-our-services#data-prod</t>
  </si>
  <si>
    <t>Companies House offers a range of paid for services including bulk products and bespoke data requests that provide a range of data to customers: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</si>
  <si>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</si>
  <si>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COMPANIES REGISTER ACTIVITY IN THE UNITED KINGDOM 2015-16</t>
  </si>
  <si>
    <t>Table A10: Historical data, 1939 to 2015-16</t>
  </si>
  <si>
    <t>SECTION A: ANALYSIS OF THE COMPANIES REGISTER</t>
  </si>
  <si>
    <t>SECTION B: REMOVALS OF COMPANIES FROM THE REGISTER AND LIQUIDATIONS</t>
  </si>
  <si>
    <t>Table B1: Companies Removed from The Register 2011-12 to 2015-16</t>
  </si>
  <si>
    <t>SECTION G: TOTAL COMPANY &amp; OTHER CORPORATE BODY TYPES ANALYSIS</t>
  </si>
  <si>
    <t>Table D6: Civil Penalties for the Late Filing of Annual Accounts by Limited Liability Partnerships 2015-16</t>
  </si>
  <si>
    <t>Table D2: Limited Partnerships Registered under the Limited Partnership Act 1907</t>
  </si>
  <si>
    <t>Table E3: Searches of Company Records at Companies House 2011-12 to 2015-16</t>
  </si>
  <si>
    <t>Table F1: Companies House: Analysis of Income 2011-12 to 2015-16</t>
  </si>
  <si>
    <t>Table B1: Companies Removed  from The Register 2011-12 to 2015-16</t>
  </si>
  <si>
    <t>Table D4: Summary of changes in Limited Liability Partnerships 2011-12 to 2015-16</t>
  </si>
  <si>
    <t xml:space="preserve">Table F1: Companies House: Analysis of Income 2011-12 to 2015-16 </t>
  </si>
  <si>
    <t>Table F2: Costs Incurred by Companies House in Administering the System of Late Filing Penalties</t>
  </si>
  <si>
    <r>
      <t>Table G2: Standard Industrial Classification (SIC) Codes</t>
    </r>
    <r>
      <rPr>
        <b/>
        <vertAlign val="superscript"/>
        <sz val="12"/>
        <rFont val="Times New Roman"/>
        <family val="1"/>
      </rPr>
      <t>3</t>
    </r>
    <r>
      <rPr>
        <b/>
        <sz val="12"/>
        <rFont val="Times New Roman"/>
        <family val="1"/>
      </rPr>
      <t xml:space="preserve"> by Corporate Body Type</t>
    </r>
  </si>
  <si>
    <r>
      <t>NORTHERN IRELAND</t>
    </r>
    <r>
      <rPr>
        <b/>
        <vertAlign val="superscript"/>
        <sz val="10"/>
        <rFont val="Times New Roman"/>
        <family val="1"/>
      </rPr>
      <t>9</t>
    </r>
  </si>
  <si>
    <r>
      <rPr>
        <b/>
        <sz val="10"/>
        <rFont val="Times New Roman"/>
        <family val="1"/>
      </rPr>
      <t xml:space="preserve">9. </t>
    </r>
    <r>
      <rPr>
        <sz val="10"/>
        <rFont val="Times New Roman"/>
        <family val="1"/>
      </rPr>
      <t>Northern Ireland began enforcing the disqualification process in 2013/14.  Therefore, no figures are available prior to this reporting period.</t>
    </r>
  </si>
  <si>
    <r>
      <rPr>
        <b/>
        <sz val="10"/>
        <rFont val="Times New Roman"/>
        <family val="1"/>
      </rPr>
      <t xml:space="preserve">10. </t>
    </r>
    <r>
      <rPr>
        <sz val="10"/>
        <rFont val="Times New Roman"/>
        <family val="1"/>
      </rPr>
      <t xml:space="preserve">Prosecution statistics for Scotland are not currently available.  </t>
    </r>
  </si>
  <si>
    <r>
      <rPr>
        <b/>
        <sz val="10"/>
        <rFont val="Times New Roman"/>
        <family val="1"/>
      </rPr>
      <t xml:space="preserve">3. </t>
    </r>
    <r>
      <rPr>
        <sz val="10"/>
        <rFont val="Times New Roman"/>
        <family val="1"/>
      </rPr>
      <t>Funds received from BIS to cover the costs incurred by Companies House in operating the system.</t>
    </r>
  </si>
  <si>
    <t>Definitions</t>
  </si>
  <si>
    <t>Definitions of the terms found in these tables can be found in the accompanying document "Definitions to accompany Companies House official statistics releases".</t>
  </si>
  <si>
    <r>
      <t>Investment Company with Variable Capital</t>
    </r>
    <r>
      <rPr>
        <vertAlign val="superscript"/>
        <sz val="10"/>
        <color indexed="8"/>
        <rFont val="Times New Roman"/>
        <family val="1"/>
      </rPr>
      <t>4</t>
    </r>
  </si>
  <si>
    <r>
      <t>Investment Company with Variable Capital (Securities)</t>
    </r>
    <r>
      <rPr>
        <vertAlign val="superscript"/>
        <sz val="10"/>
        <color indexed="8"/>
        <rFont val="Times New Roman"/>
        <family val="1"/>
      </rPr>
      <t>4</t>
    </r>
  </si>
  <si>
    <r>
      <t>Investment Company with Variable Capital (Umbrella)</t>
    </r>
    <r>
      <rPr>
        <vertAlign val="superscript"/>
        <sz val="10"/>
        <color indexed="8"/>
        <rFont val="Times New Roman"/>
        <family val="1"/>
      </rPr>
      <t>4</t>
    </r>
  </si>
  <si>
    <r>
      <t>Limited Liability Partnership</t>
    </r>
    <r>
      <rPr>
        <vertAlign val="superscript"/>
        <sz val="10"/>
        <color indexed="8"/>
        <rFont val="Times New Roman"/>
        <family val="1"/>
      </rPr>
      <t>5</t>
    </r>
  </si>
  <si>
    <t>Private Limited by Guarantee/No Share Capital*</t>
  </si>
  <si>
    <t>Private Limited by Guarantee/No Share Capital/(Use of Limited Exemption)*</t>
  </si>
  <si>
    <t>Private Limited by Shares/(Section 30 Exemption)*</t>
  </si>
  <si>
    <t>Private Limited*</t>
  </si>
  <si>
    <t>Private Unlimited*</t>
  </si>
  <si>
    <t>Private Unlimited/No Share Capital*</t>
  </si>
  <si>
    <t>Public Limited Company*</t>
  </si>
  <si>
    <r>
      <t>SECTION A - ANALYSIS OF THE COMPANIES</t>
    </r>
    <r>
      <rPr>
        <b/>
        <vertAlign val="superscript"/>
        <sz val="12"/>
        <rFont val="Times New Roman"/>
        <family val="1"/>
      </rPr>
      <t>1</t>
    </r>
    <r>
      <rPr>
        <b/>
        <sz val="12"/>
        <rFont val="Times New Roman"/>
        <family val="1"/>
      </rPr>
      <t xml:space="preserve"> REGISTER</t>
    </r>
    <r>
      <rPr>
        <b/>
        <vertAlign val="superscript"/>
        <sz val="12"/>
        <rFont val="Times New Roman"/>
        <family val="1"/>
      </rPr>
      <t>2</t>
    </r>
  </si>
  <si>
    <r>
      <t>Average Age of Companies Removed from Register over the Year</t>
    </r>
    <r>
      <rPr>
        <vertAlign val="superscript"/>
        <sz val="10"/>
        <rFont val="Times New Roman"/>
        <family val="1"/>
      </rPr>
      <t>3</t>
    </r>
  </si>
  <si>
    <r>
      <t>Top 5 Standard Industrial Classification (SIC) Codes</t>
    </r>
    <r>
      <rPr>
        <vertAlign val="superscript"/>
        <sz val="10"/>
        <rFont val="Times New Roman"/>
        <family val="1"/>
      </rPr>
      <t>4</t>
    </r>
  </si>
  <si>
    <r>
      <t xml:space="preserve">2. </t>
    </r>
    <r>
      <rPr>
        <sz val="10"/>
        <rFont val="Times New Roman"/>
        <family val="1"/>
      </rPr>
      <t>Figures relate to the total register.</t>
    </r>
  </si>
  <si>
    <r>
      <t xml:space="preserve">3. </t>
    </r>
    <r>
      <rPr>
        <sz val="10"/>
        <rFont val="Times New Roman"/>
        <family val="1"/>
      </rPr>
      <t>The average age of companies removed over the year is a true average.  Previously this figure has been calculated using the average of each corporate 
body type and dividing by the number of corporate body types.</t>
    </r>
  </si>
  <si>
    <r>
      <rPr>
        <b/>
        <sz val="10"/>
        <rFont val="Times New Roman"/>
        <family val="1"/>
      </rPr>
      <t xml:space="preserve">4. </t>
    </r>
    <r>
      <rPr>
        <sz val="10"/>
        <rFont val="Times New Roman"/>
        <family val="1"/>
      </rPr>
      <t>Up to 4 Standard Industrial Classification (SIC) Codes can be submitted and captured per company record on the Companies House database.  Therefore, reconciliation with other tables is not possible. Under the Companies Act 2006, companies are not obliged to provide their SIC code until they submit their first Annual Return, approximately one year following the anniversary of their company incorporation date.  Therefore, a significant proportion of companies will not be included within these statistics.</t>
    </r>
  </si>
  <si>
    <r>
      <rPr>
        <b/>
        <sz val="10"/>
        <rFont val="Times New Roman"/>
        <family val="1"/>
      </rPr>
      <t xml:space="preserve">5. </t>
    </r>
    <r>
      <rPr>
        <sz val="10"/>
        <rFont val="Times New Roman"/>
        <family val="1"/>
      </rPr>
      <t>Definitions of the terms found in these tables can be found in the accompanying document "Definitions to accompany Companies House official statistics releases".</t>
    </r>
  </si>
  <si>
    <r>
      <t xml:space="preserve">3. </t>
    </r>
    <r>
      <rPr>
        <sz val="10"/>
        <rFont val="Times New Roman"/>
        <family val="1"/>
      </rPr>
      <t>This information was previously reported in table B3. It has been moved to Section G for 2015/16 as Section B focusses specifically on companies, while Section G looks across all corporate body types.</t>
    </r>
  </si>
  <si>
    <r>
      <rPr>
        <b/>
        <sz val="10"/>
        <rFont val="Times New Roman"/>
        <family val="1"/>
      </rPr>
      <t xml:space="preserve">6. </t>
    </r>
    <r>
      <rPr>
        <sz val="10"/>
        <rFont val="Times New Roman"/>
        <family val="1"/>
      </rPr>
      <t>- indicates that  no dissolutions have taken place for a specific corporate body type in that specific year.</t>
    </r>
  </si>
  <si>
    <r>
      <rPr>
        <b/>
        <sz val="10"/>
        <rFont val="Times New Roman"/>
        <family val="1"/>
      </rPr>
      <t xml:space="preserve">7. </t>
    </r>
    <r>
      <rPr>
        <sz val="10"/>
        <rFont val="Times New Roman"/>
        <family val="1"/>
      </rPr>
      <t xml:space="preserve">Minor discrepancies maybe experienced when comparing data across other tables within this report.  This is due to slight scheduling variations when extracting the data.  </t>
    </r>
  </si>
  <si>
    <r>
      <t xml:space="preserve">8. </t>
    </r>
    <r>
      <rPr>
        <sz val="10"/>
        <rFont val="Times New Roman"/>
        <family val="1"/>
      </rPr>
      <t>The full list of corporate body types is not represented in this table. This is due to the way the status of some corporate body types is recorded on our systems - some closed 
corporate bodies are not displayed as such within our database.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</si>
</sst>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0.000"/>
    <numFmt numFmtId="165" formatCode="#,##0.0_);\(#,##0.0\)"/>
    <numFmt numFmtId="166" formatCode="#,##0_);\(#,##0\)"/>
    <numFmt numFmtId="167" formatCode="#,##0.000_);\(#,##0.000\)"/>
    <numFmt numFmtId="168" formatCode="_(* #,##0.00_);_(* \(#,##0.00\);_(* &quot;-&quot;??_);_(@_)"/>
    <numFmt numFmtId="169" formatCode="_-* #,##0_-;\-* #,##0_-;_-* &quot;-&quot;??_-;_-@_-"/>
    <numFmt numFmtId="170" formatCode="_(* #,##0_);_(* \(#,##0\);_(* &quot;-&quot;??_);_(@_)"/>
    <numFmt numFmtId="171" formatCode="0.0%"/>
    <numFmt numFmtId="172" formatCode="#,##0.0"/>
    <numFmt numFmtId="173" formatCode="0.0"/>
    <numFmt numFmtId="174" formatCode="0.0_)"/>
    <numFmt numFmtId="175" formatCode="0_)"/>
    <numFmt numFmtId="176" formatCode="mmmm\-yy"/>
    <numFmt numFmtId="177" formatCode="_-* #,##0.000_-;\-* #,##0.000_-;_-* &quot;-&quot;??_-;_-@_-"/>
    <numFmt numFmtId="178" formatCode="0.000"/>
    <numFmt numFmtId="180" formatCode="mmmm\ yy"/>
    <numFmt numFmtId="181" formatCode="#,##0,"/>
    <numFmt numFmtId="182" formatCode="#,##0.000,"/>
    <numFmt numFmtId="183" formatCode="#,##0.0,"/>
    <numFmt numFmtId="184" formatCode="_(* #,##0_);_(* \(#,##0\);_(* &quot;-&quot;_);_(@_)"/>
    <numFmt numFmtId="185" formatCode="_-* #,##0.0_-;\-* #,##0.0_-;_-* &quot;-&quot;_-;_-@_-"/>
  </numFmts>
  <fonts count="49" x14ac:knownFonts="1">
    <font>
      <sz val="11"/>
      <color theme="1"/>
      <name val="Calibri"/>
      <family val="2"/>
      <scheme val="minor"/>
    </font>
    <font>
      <sz val="10"/>
      <name val="Arial"/>
      <family val="2"/>
    </font>
    <font>
      <b/>
      <sz val="12"/>
      <name val="Times New Roman"/>
      <family val="1"/>
    </font>
    <font>
      <b/>
      <vertAlign val="superscript"/>
      <sz val="12"/>
      <name val="Times New Roman"/>
      <family val="1"/>
    </font>
    <font>
      <sz val="10"/>
      <name val="Times New Roman"/>
      <family val="1"/>
    </font>
    <font>
      <sz val="12"/>
      <name val="Helv"/>
    </font>
    <font>
      <b/>
      <sz val="10"/>
      <name val="Times New Roman"/>
      <family val="1"/>
    </font>
    <font>
      <i/>
      <sz val="10"/>
      <name val="Times New Roman"/>
      <family val="1"/>
    </font>
    <font>
      <sz val="10"/>
      <name val="Helv"/>
    </font>
    <font>
      <sz val="10"/>
      <name val="Tahoma"/>
      <family val="2"/>
    </font>
    <font>
      <sz val="12"/>
      <name val="Times New Roman"/>
      <family val="1"/>
    </font>
    <font>
      <sz val="12"/>
      <color indexed="12"/>
      <name val="Times New Roman"/>
      <family val="1"/>
    </font>
    <font>
      <sz val="14"/>
      <name val="Times New Roman"/>
      <family val="1"/>
    </font>
    <font>
      <vertAlign val="superscript"/>
      <sz val="12"/>
      <name val="Times New Roman"/>
      <family val="1"/>
    </font>
    <font>
      <b/>
      <vertAlign val="superscript"/>
      <sz val="10"/>
      <name val="Times New Roman"/>
      <family val="1"/>
    </font>
    <font>
      <b/>
      <sz val="10"/>
      <name val="Arial"/>
      <family val="2"/>
    </font>
    <font>
      <b/>
      <sz val="10"/>
      <color indexed="8"/>
      <name val="Times New Roman"/>
      <family val="1"/>
    </font>
    <font>
      <sz val="10"/>
      <color indexed="8"/>
      <name val="Times New Roman"/>
      <family val="1"/>
    </font>
    <font>
      <b/>
      <sz val="14"/>
      <name val="Times New Roman"/>
      <family val="1"/>
    </font>
    <font>
      <sz val="10"/>
      <color indexed="12"/>
      <name val="Times New Roman"/>
      <family val="1"/>
    </font>
    <font>
      <b/>
      <vertAlign val="superscript"/>
      <sz val="8"/>
      <name val="Times New Roman"/>
      <family val="1"/>
    </font>
    <font>
      <vertAlign val="superscript"/>
      <sz val="10"/>
      <name val="Times New Roman"/>
      <family val="1"/>
    </font>
    <font>
      <u/>
      <sz val="10"/>
      <color indexed="12"/>
      <name val="Arial"/>
      <family val="2"/>
    </font>
    <font>
      <u/>
      <sz val="10"/>
      <color indexed="12"/>
      <name val="Times New Roman"/>
      <family val="1"/>
    </font>
    <font>
      <i/>
      <sz val="12"/>
      <name val="Times New Roman"/>
      <family val="1"/>
    </font>
    <font>
      <sz val="8"/>
      <name val="Times New Roman"/>
      <family val="1"/>
    </font>
    <font>
      <sz val="14"/>
      <name val="Arial"/>
      <family val="2"/>
    </font>
    <font>
      <b/>
      <sz val="14"/>
      <name val="Arial"/>
      <family val="2"/>
    </font>
    <font>
      <b/>
      <sz val="12"/>
      <color indexed="8"/>
      <name val="Times New Roman"/>
      <family val="1"/>
    </font>
    <font>
      <b/>
      <vertAlign val="superscript"/>
      <sz val="10"/>
      <color indexed="8"/>
      <name val="Times New Roman"/>
      <family val="1"/>
    </font>
    <font>
      <vertAlign val="superscript"/>
      <sz val="10"/>
      <color indexed="8"/>
      <name val="Times New Roman"/>
      <family val="1"/>
    </font>
    <font>
      <sz val="10"/>
      <color indexed="8"/>
      <name val="Times New Roman"/>
      <family val="1"/>
    </font>
    <font>
      <b/>
      <sz val="10"/>
      <color indexed="8"/>
      <name val="Times New Roman"/>
      <family val="1"/>
    </font>
    <font>
      <b/>
      <sz val="8"/>
      <name val="Times New Roman"/>
      <family val="1"/>
    </font>
    <font>
      <sz val="11"/>
      <name val="Times New Roman"/>
      <family val="1"/>
    </font>
    <font>
      <b/>
      <sz val="11"/>
      <name val="Times New Roman"/>
      <family val="1"/>
    </font>
    <font>
      <u/>
      <sz val="11"/>
      <color indexed="12"/>
      <name val="Arial"/>
      <family val="2"/>
    </font>
    <font>
      <sz val="11"/>
      <color theme="1"/>
      <name val="Calibri"/>
      <family val="2"/>
      <scheme val="minor"/>
    </font>
    <font>
      <b/>
      <sz val="11"/>
      <color theme="1"/>
      <name val="Calibri"/>
      <family val="2"/>
      <scheme val="minor"/>
    </font>
    <font>
      <sz val="10"/>
      <color rgb="FFFF0000"/>
      <name val="Times New Roman"/>
      <family val="1"/>
    </font>
    <font>
      <i/>
      <sz val="10"/>
      <color rgb="FFFF0000"/>
      <name val="Times New Roman"/>
      <family val="1"/>
    </font>
    <font>
      <sz val="12"/>
      <color rgb="FFFF0000"/>
      <name val="Times New Roman"/>
      <family val="1"/>
    </font>
    <font>
      <sz val="12"/>
      <color theme="1"/>
      <name val="Times New Roman"/>
      <family val="1"/>
    </font>
    <font>
      <sz val="10"/>
      <color theme="1"/>
      <name val="Times New Roman"/>
      <family val="1"/>
    </font>
    <font>
      <sz val="11"/>
      <color theme="1"/>
      <name val="Times New Roman"/>
      <family val="1"/>
    </font>
    <font>
      <sz val="11"/>
      <color theme="1"/>
      <name val="Arial"/>
      <family val="2"/>
    </font>
    <font>
      <sz val="10"/>
      <color theme="1"/>
      <name val="Arial"/>
      <family val="2"/>
    </font>
    <font>
      <b/>
      <sz val="14"/>
      <color theme="1"/>
      <name val="Arial"/>
      <family val="2"/>
    </font>
    <font>
      <b/>
      <sz val="12"/>
      <color theme="1"/>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9"/>
        <bgColor indexed="9"/>
      </patternFill>
    </fill>
    <fill>
      <patternFill patternType="solid">
        <fgColor theme="0"/>
        <bgColor indexed="64"/>
      </patternFill>
    </fill>
    <fill>
      <patternFill patternType="solid">
        <fgColor theme="0" tint="-4.9989318521683403E-2"/>
        <bgColor indexed="64"/>
      </patternFill>
    </fill>
  </fills>
  <borders count="40">
    <border>
      <left/>
      <right/>
      <top/>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style="thick">
        <color indexed="8"/>
      </left>
      <right style="thick">
        <color indexed="8"/>
      </right>
      <top/>
      <bottom/>
      <diagonal/>
    </border>
    <border>
      <left style="medium">
        <color indexed="64"/>
      </left>
      <right/>
      <top style="thin">
        <color indexed="64"/>
      </top>
      <bottom/>
      <diagonal/>
    </border>
    <border>
      <left/>
      <right style="medium">
        <color indexed="64"/>
      </right>
      <top/>
      <bottom/>
      <diagonal/>
    </border>
    <border>
      <left style="thick">
        <color indexed="8"/>
      </left>
      <right style="thick">
        <color indexed="8"/>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ck">
        <color indexed="64"/>
      </left>
      <right style="thick">
        <color indexed="64"/>
      </right>
      <top/>
      <bottom style="thin">
        <color indexed="64"/>
      </bottom>
      <diagonal/>
    </border>
    <border>
      <left style="thick">
        <color indexed="8"/>
      </left>
      <right style="thick">
        <color indexed="8"/>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8"/>
      </bottom>
      <diagonal/>
    </border>
    <border>
      <left/>
      <right/>
      <top style="thin">
        <color indexed="8"/>
      </top>
      <bottom style="thin">
        <color indexed="64"/>
      </bottom>
      <diagonal/>
    </border>
    <border>
      <left/>
      <right/>
      <top style="thin">
        <color indexed="64"/>
      </top>
      <bottom style="double">
        <color indexed="64"/>
      </bottom>
      <diagonal/>
    </border>
    <border>
      <left/>
      <right/>
      <top/>
      <bottom style="medium">
        <color indexed="8"/>
      </bottom>
      <diagonal/>
    </border>
    <border>
      <left/>
      <right/>
      <top/>
      <bottom style="medium">
        <color indexed="64"/>
      </bottom>
      <diagonal/>
    </border>
    <border>
      <left/>
      <right/>
      <top style="thin">
        <color indexed="8"/>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8"/>
      </top>
      <bottom style="thin">
        <color indexed="64"/>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13">
    <xf numFmtId="0" fontId="0" fillId="0" borderId="0"/>
    <xf numFmtId="43" fontId="37" fillId="0" borderId="0" applyFont="0" applyFill="0" applyBorder="0" applyAlignment="0" applyProtection="0"/>
    <xf numFmtId="168" fontId="1" fillId="0" borderId="0" applyFont="0" applyFill="0" applyBorder="0" applyAlignment="0" applyProtection="0"/>
    <xf numFmtId="44" fontId="37"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65" fontId="5" fillId="0" borderId="0"/>
    <xf numFmtId="0" fontId="5" fillId="0" borderId="0"/>
    <xf numFmtId="9" fontId="37" fillId="0" borderId="0" applyFont="0" applyFill="0" applyBorder="0" applyAlignment="0" applyProtection="0"/>
    <xf numFmtId="9" fontId="1" fillId="0" borderId="0" applyFont="0" applyFill="0" applyBorder="0" applyAlignment="0" applyProtection="0"/>
  </cellStyleXfs>
  <cellXfs count="712">
    <xf numFmtId="0" fontId="0" fillId="0" borderId="0" xfId="0"/>
    <xf numFmtId="0" fontId="2" fillId="2" borderId="0" xfId="5" applyFont="1" applyFill="1"/>
    <xf numFmtId="0" fontId="4" fillId="2" borderId="0" xfId="5" applyFont="1" applyFill="1"/>
    <xf numFmtId="164" fontId="4" fillId="2" borderId="0" xfId="5" applyNumberFormat="1" applyFont="1" applyFill="1"/>
    <xf numFmtId="0" fontId="1" fillId="0" borderId="0" xfId="5"/>
    <xf numFmtId="0" fontId="1" fillId="0" borderId="0" xfId="5" applyAlignment="1">
      <alignment wrapText="1"/>
    </xf>
    <xf numFmtId="0" fontId="5" fillId="2" borderId="0" xfId="5" applyFont="1" applyFill="1"/>
    <xf numFmtId="165" fontId="5" fillId="2" borderId="0" xfId="5" applyNumberFormat="1" applyFont="1" applyFill="1"/>
    <xf numFmtId="0" fontId="2" fillId="2" borderId="0" xfId="5" applyFont="1" applyFill="1" applyBorder="1"/>
    <xf numFmtId="0" fontId="4" fillId="2" borderId="0" xfId="5" applyFont="1" applyFill="1" applyBorder="1"/>
    <xf numFmtId="0" fontId="1" fillId="2" borderId="0" xfId="5" applyFill="1" applyBorder="1"/>
    <xf numFmtId="0" fontId="5" fillId="2" borderId="0" xfId="5" applyFont="1" applyFill="1" applyBorder="1"/>
    <xf numFmtId="165" fontId="5" fillId="2" borderId="0" xfId="5" applyNumberFormat="1" applyFont="1" applyFill="1" applyBorder="1"/>
    <xf numFmtId="0" fontId="4" fillId="2" borderId="1" xfId="5" applyFont="1" applyFill="1" applyBorder="1"/>
    <xf numFmtId="165" fontId="4" fillId="2" borderId="1" xfId="5" applyNumberFormat="1" applyFont="1" applyFill="1" applyBorder="1"/>
    <xf numFmtId="165" fontId="4" fillId="2" borderId="1" xfId="5" applyNumberFormat="1" applyFont="1" applyFill="1" applyBorder="1" applyAlignment="1">
      <alignment horizontal="right"/>
    </xf>
    <xf numFmtId="0" fontId="6" fillId="2" borderId="0" xfId="5" applyFont="1" applyFill="1"/>
    <xf numFmtId="165" fontId="4" fillId="2" borderId="0" xfId="5" applyNumberFormat="1" applyFont="1" applyFill="1" applyProtection="1"/>
    <xf numFmtId="166" fontId="4" fillId="2" borderId="0" xfId="0" applyNumberFormat="1" applyFont="1" applyFill="1" applyProtection="1"/>
    <xf numFmtId="166" fontId="4" fillId="2" borderId="0" xfId="5" applyNumberFormat="1" applyFont="1" applyFill="1" applyProtection="1"/>
    <xf numFmtId="167" fontId="1" fillId="0" borderId="0" xfId="5" applyNumberFormat="1"/>
    <xf numFmtId="169" fontId="1" fillId="0" borderId="0" xfId="1" applyNumberFormat="1" applyFont="1"/>
    <xf numFmtId="169" fontId="1" fillId="0" borderId="0" xfId="5" applyNumberFormat="1"/>
    <xf numFmtId="170" fontId="1" fillId="0" borderId="0" xfId="1" applyNumberFormat="1" applyFont="1"/>
    <xf numFmtId="0" fontId="7" fillId="2" borderId="0" xfId="5" applyFont="1" applyFill="1"/>
    <xf numFmtId="171" fontId="7" fillId="2" borderId="0" xfId="12" applyNumberFormat="1" applyFont="1" applyFill="1" applyProtection="1"/>
    <xf numFmtId="166" fontId="4" fillId="2" borderId="0" xfId="5" applyNumberFormat="1" applyFont="1" applyFill="1" applyBorder="1"/>
    <xf numFmtId="170" fontId="37" fillId="0" borderId="0" xfId="1" applyNumberFormat="1" applyFont="1"/>
    <xf numFmtId="0" fontId="7" fillId="2" borderId="1" xfId="5" applyFont="1" applyFill="1" applyBorder="1"/>
    <xf numFmtId="171" fontId="7" fillId="2" borderId="1" xfId="12" applyNumberFormat="1" applyFont="1" applyFill="1" applyBorder="1" applyProtection="1"/>
    <xf numFmtId="167" fontId="4" fillId="2" borderId="0" xfId="5" applyNumberFormat="1" applyFont="1" applyFill="1" applyProtection="1"/>
    <xf numFmtId="166" fontId="4" fillId="2" borderId="0" xfId="5" applyNumberFormat="1" applyFont="1" applyFill="1" applyAlignment="1">
      <alignment horizontal="right"/>
    </xf>
    <xf numFmtId="167" fontId="0" fillId="0" borderId="0" xfId="0" applyNumberFormat="1"/>
    <xf numFmtId="166" fontId="0" fillId="0" borderId="0" xfId="0" applyNumberFormat="1"/>
    <xf numFmtId="166" fontId="1" fillId="0" borderId="0" xfId="5" applyNumberFormat="1"/>
    <xf numFmtId="165" fontId="4" fillId="2" borderId="0" xfId="5" applyNumberFormat="1" applyFont="1" applyFill="1"/>
    <xf numFmtId="166" fontId="4" fillId="2" borderId="0" xfId="5" applyNumberFormat="1" applyFont="1" applyFill="1"/>
    <xf numFmtId="167" fontId="4" fillId="2" borderId="0" xfId="5" applyNumberFormat="1" applyFont="1" applyFill="1"/>
    <xf numFmtId="0" fontId="4" fillId="2" borderId="0" xfId="5" applyNumberFormat="1" applyFont="1" applyFill="1" applyProtection="1"/>
    <xf numFmtId="0" fontId="7" fillId="2" borderId="2" xfId="5" applyFont="1" applyFill="1" applyBorder="1"/>
    <xf numFmtId="171" fontId="7" fillId="2" borderId="2" xfId="12" applyNumberFormat="1" applyFont="1" applyFill="1" applyBorder="1" applyProtection="1"/>
    <xf numFmtId="0" fontId="6" fillId="2" borderId="0" xfId="0" applyFont="1" applyFill="1"/>
    <xf numFmtId="0" fontId="4" fillId="2" borderId="0" xfId="0" applyFont="1" applyFill="1"/>
    <xf numFmtId="0" fontId="0" fillId="2" borderId="0" xfId="0" applyFill="1"/>
    <xf numFmtId="0" fontId="4" fillId="2" borderId="0" xfId="0" applyFont="1" applyFill="1" applyAlignment="1">
      <alignment horizontal="left" wrapText="1"/>
    </xf>
    <xf numFmtId="0" fontId="4" fillId="2" borderId="0" xfId="0" applyFont="1" applyFill="1" applyAlignment="1">
      <alignment horizontal="center"/>
    </xf>
    <xf numFmtId="0" fontId="4" fillId="0" borderId="0" xfId="0" applyFont="1"/>
    <xf numFmtId="0" fontId="8" fillId="2" borderId="0" xfId="0" applyFont="1" applyFill="1"/>
    <xf numFmtId="0" fontId="9" fillId="2" borderId="0" xfId="0" applyFont="1" applyFill="1"/>
    <xf numFmtId="0" fontId="1" fillId="0" borderId="0" xfId="5" applyFill="1"/>
    <xf numFmtId="165" fontId="10" fillId="2" borderId="0" xfId="5" applyNumberFormat="1" applyFont="1" applyFill="1"/>
    <xf numFmtId="171" fontId="10" fillId="0" borderId="0" xfId="12" applyNumberFormat="1" applyFont="1" applyFill="1" applyBorder="1" applyProtection="1"/>
    <xf numFmtId="165" fontId="4" fillId="0" borderId="0" xfId="5" applyNumberFormat="1" applyFont="1" applyFill="1" applyBorder="1"/>
    <xf numFmtId="0" fontId="11" fillId="2" borderId="0" xfId="5" applyFont="1" applyFill="1"/>
    <xf numFmtId="165" fontId="4" fillId="2" borderId="0" xfId="5" applyNumberFormat="1" applyFont="1" applyFill="1" applyBorder="1"/>
    <xf numFmtId="165" fontId="4" fillId="0" borderId="0" xfId="5" applyNumberFormat="1" applyFont="1" applyFill="1" applyBorder="1" applyAlignment="1">
      <alignment horizontal="right"/>
    </xf>
    <xf numFmtId="0" fontId="2" fillId="2" borderId="3" xfId="5" applyFont="1" applyFill="1" applyBorder="1"/>
    <xf numFmtId="165" fontId="4" fillId="0" borderId="3" xfId="5" applyNumberFormat="1" applyFont="1" applyFill="1" applyBorder="1" applyAlignment="1">
      <alignment horizontal="right"/>
    </xf>
    <xf numFmtId="0" fontId="12" fillId="2" borderId="0" xfId="5" applyFont="1" applyFill="1"/>
    <xf numFmtId="0" fontId="6" fillId="2" borderId="0" xfId="5" applyFont="1" applyFill="1" applyBorder="1"/>
    <xf numFmtId="165" fontId="4" fillId="0" borderId="0" xfId="5" applyNumberFormat="1" applyFont="1" applyFill="1"/>
    <xf numFmtId="166" fontId="4" fillId="0" borderId="0" xfId="5" applyNumberFormat="1" applyFont="1" applyFill="1" applyProtection="1"/>
    <xf numFmtId="166" fontId="4" fillId="0" borderId="0" xfId="5" applyNumberFormat="1" applyFont="1" applyFill="1" applyBorder="1" applyProtection="1"/>
    <xf numFmtId="166" fontId="39" fillId="0" borderId="0" xfId="5" applyNumberFormat="1" applyFont="1" applyFill="1" applyProtection="1"/>
    <xf numFmtId="165" fontId="4" fillId="0" borderId="0" xfId="5" applyNumberFormat="1" applyFont="1" applyFill="1" applyBorder="1" applyProtection="1"/>
    <xf numFmtId="166" fontId="40" fillId="0" borderId="0" xfId="5" applyNumberFormat="1" applyFont="1" applyFill="1" applyBorder="1" applyProtection="1"/>
    <xf numFmtId="166" fontId="40" fillId="0" borderId="0" xfId="5" applyNumberFormat="1" applyFont="1" applyFill="1" applyProtection="1"/>
    <xf numFmtId="0" fontId="4" fillId="2" borderId="0" xfId="0" applyFont="1" applyFill="1" applyBorder="1"/>
    <xf numFmtId="0" fontId="4" fillId="2" borderId="2" xfId="5" applyFont="1" applyFill="1" applyBorder="1"/>
    <xf numFmtId="171" fontId="4" fillId="0" borderId="2" xfId="12" applyNumberFormat="1" applyFont="1" applyFill="1" applyBorder="1" applyProtection="1"/>
    <xf numFmtId="166" fontId="4" fillId="0" borderId="0" xfId="5" applyNumberFormat="1" applyFont="1" applyFill="1" applyBorder="1"/>
    <xf numFmtId="167" fontId="4" fillId="2" borderId="0" xfId="5" applyNumberFormat="1" applyFont="1" applyFill="1" applyBorder="1" applyProtection="1"/>
    <xf numFmtId="167" fontId="4" fillId="0" borderId="0" xfId="5" applyNumberFormat="1" applyFont="1" applyFill="1" applyBorder="1" applyProtection="1"/>
    <xf numFmtId="167" fontId="4" fillId="0" borderId="0" xfId="5" applyNumberFormat="1" applyFont="1" applyFill="1" applyProtection="1"/>
    <xf numFmtId="0" fontId="1" fillId="2" borderId="0" xfId="5" applyFill="1"/>
    <xf numFmtId="0" fontId="0" fillId="0" borderId="0" xfId="0" applyFill="1"/>
    <xf numFmtId="0" fontId="10" fillId="2" borderId="0" xfId="5" applyFont="1" applyFill="1"/>
    <xf numFmtId="165" fontId="4" fillId="2" borderId="0" xfId="5" applyNumberFormat="1" applyFont="1" applyFill="1" applyBorder="1" applyAlignment="1">
      <alignment horizontal="right"/>
    </xf>
    <xf numFmtId="0" fontId="2" fillId="2" borderId="4" xfId="5" applyFont="1" applyFill="1" applyBorder="1"/>
    <xf numFmtId="165" fontId="4" fillId="2" borderId="5" xfId="5" applyNumberFormat="1" applyFont="1" applyFill="1" applyBorder="1" applyAlignment="1">
      <alignment horizontal="right"/>
    </xf>
    <xf numFmtId="37" fontId="4" fillId="2" borderId="0" xfId="5" applyNumberFormat="1" applyFont="1" applyFill="1" applyProtection="1"/>
    <xf numFmtId="37" fontId="4" fillId="2" borderId="0" xfId="5" applyNumberFormat="1" applyFont="1" applyFill="1" applyBorder="1" applyProtection="1"/>
    <xf numFmtId="165" fontId="4" fillId="2" borderId="0" xfId="5" applyNumberFormat="1" applyFont="1" applyFill="1" applyBorder="1" applyProtection="1"/>
    <xf numFmtId="171" fontId="4" fillId="2" borderId="1" xfId="12" applyNumberFormat="1" applyFont="1" applyFill="1" applyBorder="1" applyProtection="1"/>
    <xf numFmtId="171" fontId="4" fillId="2" borderId="0" xfId="12" applyNumberFormat="1" applyFont="1" applyFill="1"/>
    <xf numFmtId="165" fontId="10" fillId="2" borderId="0" xfId="9" applyFont="1" applyFill="1"/>
    <xf numFmtId="165" fontId="10" fillId="2" borderId="0" xfId="9" applyNumberFormat="1" applyFont="1" applyFill="1"/>
    <xf numFmtId="0" fontId="2" fillId="2" borderId="0" xfId="10" applyFont="1" applyFill="1" applyBorder="1"/>
    <xf numFmtId="0" fontId="12" fillId="2" borderId="0" xfId="10" applyFont="1" applyFill="1" applyBorder="1" applyAlignment="1">
      <alignment horizontal="left"/>
    </xf>
    <xf numFmtId="0" fontId="12" fillId="2" borderId="0" xfId="10" applyFont="1" applyFill="1" applyBorder="1" applyAlignment="1">
      <alignment horizontal="center"/>
    </xf>
    <xf numFmtId="0" fontId="12" fillId="2" borderId="0" xfId="10" applyFont="1" applyFill="1" applyBorder="1"/>
    <xf numFmtId="0" fontId="12" fillId="2" borderId="0" xfId="5" applyFont="1" applyFill="1" applyBorder="1"/>
    <xf numFmtId="0" fontId="10" fillId="2" borderId="1" xfId="10" applyFont="1" applyFill="1" applyBorder="1"/>
    <xf numFmtId="0" fontId="10" fillId="2" borderId="1" xfId="10" applyFont="1" applyFill="1" applyBorder="1" applyAlignment="1">
      <alignment horizontal="center"/>
    </xf>
    <xf numFmtId="0" fontId="10" fillId="2" borderId="2" xfId="10" applyFont="1" applyFill="1" applyBorder="1" applyAlignment="1">
      <alignment horizontal="center"/>
    </xf>
    <xf numFmtId="0" fontId="10" fillId="2" borderId="2" xfId="10" applyFont="1" applyFill="1" applyBorder="1"/>
    <xf numFmtId="0" fontId="4" fillId="0" borderId="1" xfId="10" applyFont="1" applyBorder="1" applyAlignment="1">
      <alignment horizontal="right"/>
    </xf>
    <xf numFmtId="0" fontId="4" fillId="2" borderId="0" xfId="10" applyFont="1" applyFill="1" applyAlignment="1">
      <alignment vertical="top"/>
    </xf>
    <xf numFmtId="0" fontId="4" fillId="2" borderId="0" xfId="10" applyFont="1" applyFill="1" applyAlignment="1">
      <alignment horizontal="center" vertical="top"/>
    </xf>
    <xf numFmtId="0" fontId="6" fillId="3" borderId="6" xfId="10" applyFont="1" applyFill="1" applyBorder="1" applyAlignment="1">
      <alignment horizontal="center" vertical="top"/>
    </xf>
    <xf numFmtId="0" fontId="4" fillId="2" borderId="0" xfId="10" applyFont="1" applyFill="1" applyBorder="1" applyAlignment="1">
      <alignment horizontal="center" vertical="top"/>
    </xf>
    <xf numFmtId="0" fontId="6" fillId="4" borderId="7" xfId="10" applyFont="1" applyFill="1" applyBorder="1" applyAlignment="1">
      <alignment horizontal="center"/>
    </xf>
    <xf numFmtId="0" fontId="4" fillId="4" borderId="0" xfId="10" applyFont="1" applyFill="1" applyBorder="1" applyAlignment="1">
      <alignment vertical="top"/>
    </xf>
    <xf numFmtId="0" fontId="6" fillId="4" borderId="0" xfId="10" applyFont="1" applyFill="1" applyBorder="1" applyAlignment="1">
      <alignment horizontal="center" vertical="top"/>
    </xf>
    <xf numFmtId="0" fontId="4" fillId="4" borderId="0" xfId="10" applyFont="1" applyFill="1" applyBorder="1" applyAlignment="1">
      <alignment horizontal="center" vertical="top"/>
    </xf>
    <xf numFmtId="0" fontId="6" fillId="4" borderId="8" xfId="10" applyFont="1" applyFill="1" applyBorder="1" applyAlignment="1">
      <alignment horizontal="center"/>
    </xf>
    <xf numFmtId="0" fontId="6" fillId="2" borderId="0" xfId="5" applyFont="1" applyFill="1" applyAlignment="1">
      <alignment vertical="top"/>
    </xf>
    <xf numFmtId="0" fontId="6" fillId="2" borderId="2" xfId="10" applyFont="1" applyFill="1" applyBorder="1"/>
    <xf numFmtId="0" fontId="6" fillId="2" borderId="2" xfId="10" applyFont="1" applyFill="1" applyBorder="1" applyAlignment="1">
      <alignment horizontal="center"/>
    </xf>
    <xf numFmtId="0" fontId="6" fillId="3" borderId="9" xfId="10" applyFont="1" applyFill="1" applyBorder="1" applyAlignment="1">
      <alignment horizontal="center"/>
    </xf>
    <xf numFmtId="0" fontId="6" fillId="4" borderId="10" xfId="10" applyFont="1" applyFill="1" applyBorder="1" applyAlignment="1">
      <alignment horizontal="center" wrapText="1"/>
    </xf>
    <xf numFmtId="0" fontId="6" fillId="4" borderId="2" xfId="10" applyFont="1" applyFill="1" applyBorder="1"/>
    <xf numFmtId="0" fontId="6" fillId="4" borderId="2" xfId="10" applyFont="1" applyFill="1" applyBorder="1" applyAlignment="1">
      <alignment horizontal="center"/>
    </xf>
    <xf numFmtId="0" fontId="6" fillId="4" borderId="11" xfId="10" applyFont="1" applyFill="1" applyBorder="1" applyAlignment="1">
      <alignment horizontal="center" wrapText="1"/>
    </xf>
    <xf numFmtId="0" fontId="6" fillId="2" borderId="0" xfId="10" applyFont="1" applyFill="1" applyBorder="1" applyAlignment="1">
      <alignment horizontal="center"/>
    </xf>
    <xf numFmtId="0" fontId="4" fillId="2" borderId="0" xfId="10" applyFont="1" applyFill="1"/>
    <xf numFmtId="165" fontId="6" fillId="2" borderId="0" xfId="10" applyNumberFormat="1" applyFont="1" applyFill="1" applyAlignment="1" applyProtection="1">
      <alignment horizontal="center"/>
    </xf>
    <xf numFmtId="172" fontId="4" fillId="3" borderId="6" xfId="10" applyNumberFormat="1" applyFont="1" applyFill="1" applyBorder="1" applyAlignment="1" applyProtection="1">
      <alignment horizontal="center"/>
    </xf>
    <xf numFmtId="165" fontId="4" fillId="2" borderId="0" xfId="10" applyNumberFormat="1" applyFont="1" applyFill="1" applyBorder="1" applyAlignment="1" applyProtection="1">
      <alignment horizontal="center"/>
    </xf>
    <xf numFmtId="165" fontId="6" fillId="4" borderId="12" xfId="10" applyNumberFormat="1" applyFont="1" applyFill="1" applyBorder="1" applyAlignment="1" applyProtection="1">
      <alignment horizontal="center"/>
    </xf>
    <xf numFmtId="165" fontId="7" fillId="4" borderId="0" xfId="10" applyNumberFormat="1" applyFont="1" applyFill="1" applyBorder="1" applyAlignment="1" applyProtection="1">
      <alignment horizontal="center"/>
    </xf>
    <xf numFmtId="165" fontId="6" fillId="4" borderId="0" xfId="10" quotePrefix="1" applyNumberFormat="1" applyFont="1" applyFill="1" applyBorder="1" applyAlignment="1" applyProtection="1">
      <alignment horizontal="center"/>
    </xf>
    <xf numFmtId="165" fontId="6" fillId="4" borderId="8" xfId="10" applyNumberFormat="1" applyFont="1" applyFill="1" applyBorder="1" applyAlignment="1" applyProtection="1">
      <alignment horizontal="center"/>
    </xf>
    <xf numFmtId="165" fontId="7" fillId="2" borderId="0" xfId="10" applyNumberFormat="1" applyFont="1" applyFill="1" applyAlignment="1" applyProtection="1">
      <alignment horizontal="center"/>
    </xf>
    <xf numFmtId="165" fontId="6" fillId="4" borderId="0" xfId="10" applyNumberFormat="1" applyFont="1" applyFill="1" applyBorder="1" applyAlignment="1" applyProtection="1">
      <alignment horizontal="center"/>
    </xf>
    <xf numFmtId="173" fontId="4" fillId="2" borderId="0" xfId="5" applyNumberFormat="1" applyFont="1" applyFill="1"/>
    <xf numFmtId="0" fontId="4" fillId="2" borderId="0" xfId="10" quotePrefix="1" applyFont="1" applyFill="1"/>
    <xf numFmtId="0" fontId="4" fillId="2" borderId="0" xfId="10" applyFont="1" applyFill="1" applyAlignment="1">
      <alignment horizontal="left"/>
    </xf>
    <xf numFmtId="174" fontId="6" fillId="2" borderId="0" xfId="10" applyNumberFormat="1" applyFont="1" applyFill="1" applyAlignment="1" applyProtection="1">
      <alignment horizontal="center"/>
    </xf>
    <xf numFmtId="167" fontId="7" fillId="2" borderId="0" xfId="10" applyNumberFormat="1" applyFont="1" applyFill="1" applyAlignment="1" applyProtection="1">
      <alignment horizontal="center"/>
    </xf>
    <xf numFmtId="39" fontId="7" fillId="2" borderId="0" xfId="10" applyNumberFormat="1" applyFont="1" applyFill="1" applyAlignment="1" applyProtection="1">
      <alignment horizontal="center"/>
    </xf>
    <xf numFmtId="0" fontId="4" fillId="2" borderId="0" xfId="10" applyFont="1" applyFill="1" applyBorder="1" applyAlignment="1">
      <alignment horizontal="left"/>
    </xf>
    <xf numFmtId="165" fontId="6" fillId="2" borderId="0" xfId="10" applyNumberFormat="1" applyFont="1" applyFill="1" applyBorder="1" applyAlignment="1" applyProtection="1">
      <alignment horizontal="center"/>
    </xf>
    <xf numFmtId="165" fontId="7" fillId="2" borderId="0" xfId="10" applyNumberFormat="1" applyFont="1" applyFill="1" applyBorder="1" applyAlignment="1" applyProtection="1">
      <alignment horizontal="center"/>
    </xf>
    <xf numFmtId="0" fontId="0" fillId="0" borderId="0" xfId="0" applyBorder="1"/>
    <xf numFmtId="0" fontId="4" fillId="2" borderId="2" xfId="10" applyFont="1" applyFill="1" applyBorder="1" applyAlignment="1">
      <alignment horizontal="left"/>
    </xf>
    <xf numFmtId="165" fontId="6" fillId="2" borderId="2" xfId="10" applyNumberFormat="1" applyFont="1" applyFill="1" applyBorder="1" applyAlignment="1" applyProtection="1">
      <alignment horizontal="center"/>
    </xf>
    <xf numFmtId="172" fontId="4" fillId="3" borderId="13" xfId="10" applyNumberFormat="1" applyFont="1" applyFill="1" applyBorder="1" applyAlignment="1" applyProtection="1">
      <alignment horizontal="center"/>
    </xf>
    <xf numFmtId="165" fontId="4" fillId="2" borderId="2" xfId="10" applyNumberFormat="1" applyFont="1" applyFill="1" applyBorder="1" applyAlignment="1" applyProtection="1">
      <alignment horizontal="center"/>
    </xf>
    <xf numFmtId="165" fontId="6" fillId="4" borderId="10" xfId="10" applyNumberFormat="1" applyFont="1" applyFill="1" applyBorder="1" applyAlignment="1" applyProtection="1">
      <alignment horizontal="center"/>
    </xf>
    <xf numFmtId="165" fontId="7" fillId="4" borderId="2" xfId="10" applyNumberFormat="1" applyFont="1" applyFill="1" applyBorder="1" applyAlignment="1" applyProtection="1">
      <alignment horizontal="center"/>
    </xf>
    <xf numFmtId="165" fontId="6" fillId="4" borderId="2" xfId="10" applyNumberFormat="1" applyFont="1" applyFill="1" applyBorder="1" applyAlignment="1" applyProtection="1">
      <alignment horizontal="center"/>
    </xf>
    <xf numFmtId="165" fontId="6" fillId="4" borderId="11" xfId="10" applyNumberFormat="1" applyFont="1" applyFill="1" applyBorder="1" applyAlignment="1" applyProtection="1">
      <alignment horizontal="center"/>
    </xf>
    <xf numFmtId="0" fontId="4" fillId="2" borderId="3" xfId="10" applyFont="1" applyFill="1" applyBorder="1"/>
    <xf numFmtId="0" fontId="10" fillId="2" borderId="3" xfId="10" applyFont="1" applyFill="1" applyBorder="1" applyAlignment="1">
      <alignment horizontal="center"/>
    </xf>
    <xf numFmtId="172" fontId="4" fillId="3" borderId="14" xfId="10" applyNumberFormat="1" applyFont="1" applyFill="1" applyBorder="1" applyAlignment="1" applyProtection="1">
      <alignment horizontal="center"/>
    </xf>
    <xf numFmtId="173" fontId="4" fillId="2" borderId="3" xfId="5" applyNumberFormat="1" applyFont="1" applyFill="1" applyBorder="1" applyAlignment="1">
      <alignment horizontal="center"/>
    </xf>
    <xf numFmtId="173" fontId="4" fillId="2" borderId="0" xfId="5" applyNumberFormat="1" applyFont="1" applyFill="1" applyBorder="1" applyAlignment="1">
      <alignment horizontal="center"/>
    </xf>
    <xf numFmtId="0" fontId="6" fillId="2" borderId="0" xfId="10" applyFont="1" applyFill="1"/>
    <xf numFmtId="0" fontId="10" fillId="2" borderId="0" xfId="10" applyFont="1" applyFill="1" applyAlignment="1">
      <alignment horizontal="center"/>
    </xf>
    <xf numFmtId="0" fontId="10" fillId="2" borderId="0" xfId="10" applyFont="1" applyFill="1"/>
    <xf numFmtId="0" fontId="2" fillId="2" borderId="0" xfId="0" applyFont="1" applyFill="1"/>
    <xf numFmtId="165" fontId="12" fillId="2" borderId="0" xfId="9" applyFont="1" applyFill="1" applyBorder="1" applyAlignment="1">
      <alignment horizontal="center"/>
    </xf>
    <xf numFmtId="0" fontId="12" fillId="2" borderId="0" xfId="0" applyFont="1" applyFill="1"/>
    <xf numFmtId="165" fontId="10" fillId="2" borderId="0" xfId="9" applyFont="1" applyFill="1" applyBorder="1"/>
    <xf numFmtId="165" fontId="4" fillId="2" borderId="0" xfId="9" applyFont="1" applyFill="1" applyBorder="1"/>
    <xf numFmtId="165" fontId="4" fillId="2" borderId="0" xfId="9" applyNumberFormat="1" applyFont="1" applyFill="1" applyBorder="1" applyAlignment="1">
      <alignment horizontal="right"/>
    </xf>
    <xf numFmtId="165" fontId="4" fillId="2" borderId="0" xfId="0" applyNumberFormat="1" applyFont="1" applyFill="1"/>
    <xf numFmtId="165" fontId="6" fillId="2" borderId="0" xfId="9" applyFont="1" applyFill="1" applyBorder="1"/>
    <xf numFmtId="173" fontId="6" fillId="2" borderId="0" xfId="0" applyNumberFormat="1" applyFont="1" applyFill="1"/>
    <xf numFmtId="165" fontId="6" fillId="2" borderId="0" xfId="9" applyFont="1" applyFill="1" applyBorder="1" applyAlignment="1">
      <alignment horizontal="right"/>
    </xf>
    <xf numFmtId="165" fontId="6" fillId="2" borderId="1" xfId="9" applyFont="1" applyFill="1" applyBorder="1"/>
    <xf numFmtId="165" fontId="6" fillId="2" borderId="1" xfId="9" applyFont="1" applyFill="1" applyBorder="1" applyAlignment="1"/>
    <xf numFmtId="165" fontId="6" fillId="2" borderId="0" xfId="9" applyFont="1" applyFill="1" applyBorder="1" applyAlignment="1">
      <alignment horizontal="right" vertical="center"/>
    </xf>
    <xf numFmtId="165" fontId="6" fillId="2" borderId="0" xfId="9" applyFont="1" applyFill="1" applyBorder="1" applyAlignment="1"/>
    <xf numFmtId="165" fontId="6" fillId="2" borderId="0" xfId="9" applyFont="1" applyFill="1" applyBorder="1" applyAlignment="1">
      <alignment vertical="center" wrapText="1"/>
    </xf>
    <xf numFmtId="2" fontId="4" fillId="2" borderId="0" xfId="0" applyNumberFormat="1" applyFont="1" applyFill="1"/>
    <xf numFmtId="173" fontId="4" fillId="2" borderId="0" xfId="0" applyNumberFormat="1" applyFont="1" applyFill="1"/>
    <xf numFmtId="165" fontId="4" fillId="2" borderId="0" xfId="9" applyFont="1" applyFill="1" applyBorder="1" applyAlignment="1">
      <alignment horizontal="right"/>
    </xf>
    <xf numFmtId="0" fontId="6" fillId="0" borderId="0" xfId="0" applyFont="1"/>
    <xf numFmtId="0" fontId="4" fillId="2" borderId="0" xfId="0" applyFont="1" applyFill="1" applyAlignment="1">
      <alignment wrapText="1"/>
    </xf>
    <xf numFmtId="165" fontId="41" fillId="2" borderId="0" xfId="9" applyNumberFormat="1" applyFont="1" applyFill="1"/>
    <xf numFmtId="0" fontId="2" fillId="2" borderId="15" xfId="0" applyFont="1" applyFill="1" applyBorder="1"/>
    <xf numFmtId="0" fontId="4" fillId="2" borderId="15" xfId="0" applyFont="1" applyFill="1" applyBorder="1"/>
    <xf numFmtId="0" fontId="2" fillId="4" borderId="15" xfId="0" applyFont="1" applyFill="1" applyBorder="1" applyAlignment="1">
      <alignment horizontal="center"/>
    </xf>
    <xf numFmtId="0" fontId="4" fillId="2" borderId="2" xfId="0" applyFont="1" applyFill="1" applyBorder="1"/>
    <xf numFmtId="0" fontId="2" fillId="2" borderId="2" xfId="0" applyFont="1" applyFill="1" applyBorder="1" applyAlignment="1"/>
    <xf numFmtId="0" fontId="4" fillId="0" borderId="2" xfId="10" applyFont="1" applyBorder="1" applyAlignment="1">
      <alignment horizontal="right"/>
    </xf>
    <xf numFmtId="0" fontId="4" fillId="2" borderId="3" xfId="0" applyFont="1" applyFill="1" applyBorder="1"/>
    <xf numFmtId="0" fontId="2" fillId="2" borderId="1" xfId="0" applyFont="1" applyFill="1" applyBorder="1" applyAlignment="1">
      <alignment horizontal="right" wrapText="1"/>
    </xf>
    <xf numFmtId="175" fontId="2" fillId="2" borderId="1" xfId="0" applyNumberFormat="1" applyFont="1" applyFill="1" applyBorder="1" applyAlignment="1">
      <alignment horizontal="right" wrapText="1"/>
    </xf>
    <xf numFmtId="176" fontId="2" fillId="2" borderId="1" xfId="0" applyNumberFormat="1" applyFont="1" applyFill="1" applyBorder="1" applyAlignment="1">
      <alignment horizontal="right" wrapText="1"/>
    </xf>
    <xf numFmtId="0" fontId="2" fillId="2" borderId="16" xfId="0" applyFont="1" applyFill="1" applyBorder="1" applyAlignment="1">
      <alignment horizontal="right" wrapText="1"/>
    </xf>
    <xf numFmtId="0" fontId="4" fillId="2" borderId="0" xfId="0" applyFont="1" applyFill="1" applyAlignment="1">
      <alignment horizontal="center" wrapText="1"/>
    </xf>
    <xf numFmtId="0" fontId="10" fillId="2" borderId="0" xfId="0" applyFont="1" applyFill="1"/>
    <xf numFmtId="1" fontId="4" fillId="0" borderId="0" xfId="0" applyNumberFormat="1" applyFont="1"/>
    <xf numFmtId="1" fontId="4" fillId="0" borderId="0" xfId="1" applyNumberFormat="1" applyFont="1"/>
    <xf numFmtId="171" fontId="4" fillId="2" borderId="0" xfId="11" applyNumberFormat="1" applyFont="1" applyFill="1"/>
    <xf numFmtId="169" fontId="4" fillId="0" borderId="0" xfId="1" applyNumberFormat="1" applyFont="1"/>
    <xf numFmtId="169" fontId="4" fillId="0" borderId="5" xfId="1" applyNumberFormat="1" applyFont="1" applyBorder="1"/>
    <xf numFmtId="1" fontId="4" fillId="0" borderId="5" xfId="0" applyNumberFormat="1" applyFont="1" applyBorder="1"/>
    <xf numFmtId="171" fontId="6" fillId="2" borderId="0" xfId="11" applyNumberFormat="1" applyFont="1" applyFill="1"/>
    <xf numFmtId="1" fontId="4" fillId="2" borderId="0" xfId="0" applyNumberFormat="1" applyFont="1" applyFill="1"/>
    <xf numFmtId="169" fontId="4" fillId="2" borderId="0" xfId="0" applyNumberFormat="1" applyFont="1" applyFill="1"/>
    <xf numFmtId="0" fontId="2" fillId="2" borderId="0" xfId="6" applyFont="1" applyFill="1"/>
    <xf numFmtId="0" fontId="12" fillId="2" borderId="0" xfId="6" applyFont="1" applyFill="1" applyBorder="1"/>
    <xf numFmtId="0" fontId="12" fillId="2" borderId="0" xfId="6" applyFont="1" applyFill="1"/>
    <xf numFmtId="0" fontId="10" fillId="2" borderId="0" xfId="6" applyFont="1" applyFill="1"/>
    <xf numFmtId="0" fontId="1" fillId="0" borderId="0" xfId="6"/>
    <xf numFmtId="165" fontId="10" fillId="2" borderId="1" xfId="9" applyFont="1" applyFill="1" applyBorder="1"/>
    <xf numFmtId="165" fontId="6" fillId="2" borderId="0" xfId="9" applyFont="1" applyFill="1"/>
    <xf numFmtId="165" fontId="4" fillId="2" borderId="0" xfId="9" applyFont="1" applyFill="1"/>
    <xf numFmtId="3" fontId="4" fillId="2" borderId="0" xfId="2" applyNumberFormat="1" applyFont="1" applyFill="1"/>
    <xf numFmtId="3" fontId="4" fillId="2" borderId="0" xfId="9" applyNumberFormat="1" applyFont="1" applyFill="1"/>
    <xf numFmtId="164" fontId="4" fillId="2" borderId="0" xfId="2" applyNumberFormat="1" applyFont="1" applyFill="1"/>
    <xf numFmtId="164" fontId="4" fillId="2" borderId="0" xfId="9" applyNumberFormat="1" applyFont="1" applyFill="1"/>
    <xf numFmtId="3" fontId="4" fillId="2" borderId="0" xfId="6" applyNumberFormat="1" applyFont="1" applyFill="1"/>
    <xf numFmtId="164" fontId="4" fillId="2" borderId="0" xfId="6" applyNumberFormat="1" applyFont="1" applyFill="1"/>
    <xf numFmtId="165" fontId="4" fillId="2" borderId="0" xfId="9" applyFont="1" applyFill="1" applyAlignment="1">
      <alignment horizontal="right"/>
    </xf>
    <xf numFmtId="171" fontId="7" fillId="2" borderId="0" xfId="9" applyNumberFormat="1" applyFont="1" applyFill="1"/>
    <xf numFmtId="165" fontId="10" fillId="2" borderId="2" xfId="9" applyFont="1" applyFill="1" applyBorder="1"/>
    <xf numFmtId="171" fontId="7" fillId="2" borderId="2" xfId="9" applyNumberFormat="1" applyFont="1" applyFill="1" applyBorder="1" applyAlignment="1">
      <alignment horizontal="right"/>
    </xf>
    <xf numFmtId="172" fontId="4" fillId="2" borderId="0" xfId="9" applyNumberFormat="1" applyFont="1" applyFill="1"/>
    <xf numFmtId="172" fontId="4" fillId="2" borderId="0" xfId="6" applyNumberFormat="1" applyFont="1" applyFill="1"/>
    <xf numFmtId="3" fontId="4" fillId="2" borderId="0" xfId="9" applyNumberFormat="1" applyFont="1" applyFill="1" applyBorder="1" applyAlignment="1">
      <alignment horizontal="right"/>
    </xf>
    <xf numFmtId="172" fontId="4" fillId="2" borderId="0" xfId="9" applyNumberFormat="1" applyFont="1" applyFill="1" applyBorder="1" applyAlignment="1">
      <alignment horizontal="right"/>
    </xf>
    <xf numFmtId="0" fontId="6" fillId="0" borderId="0" xfId="6" applyFont="1" applyBorder="1"/>
    <xf numFmtId="0" fontId="1" fillId="0" borderId="0" xfId="6" applyBorder="1"/>
    <xf numFmtId="0" fontId="12" fillId="2" borderId="0" xfId="0" applyFont="1" applyFill="1" applyBorder="1"/>
    <xf numFmtId="0" fontId="12" fillId="0" borderId="0" xfId="0" applyFont="1"/>
    <xf numFmtId="0" fontId="10" fillId="2" borderId="2" xfId="0" applyFont="1" applyFill="1" applyBorder="1"/>
    <xf numFmtId="0" fontId="2" fillId="2" borderId="0" xfId="0" applyFont="1" applyFill="1" applyBorder="1" applyAlignment="1"/>
    <xf numFmtId="0" fontId="2" fillId="2" borderId="2" xfId="0" applyFont="1" applyFill="1" applyBorder="1"/>
    <xf numFmtId="0" fontId="2" fillId="2" borderId="15" xfId="0" applyFont="1" applyFill="1" applyBorder="1" applyAlignment="1"/>
    <xf numFmtId="0" fontId="2" fillId="2" borderId="3" xfId="0" applyFont="1" applyFill="1" applyBorder="1"/>
    <xf numFmtId="0" fontId="2" fillId="2" borderId="15" xfId="0" applyFont="1" applyFill="1" applyBorder="1" applyAlignment="1">
      <alignment horizontal="right"/>
    </xf>
    <xf numFmtId="0" fontId="2" fillId="2" borderId="3" xfId="0" applyFont="1" applyFill="1" applyBorder="1" applyAlignment="1">
      <alignment horizontal="right"/>
    </xf>
    <xf numFmtId="0" fontId="2" fillId="2" borderId="17" xfId="0" applyFont="1" applyFill="1" applyBorder="1" applyAlignment="1">
      <alignment horizontal="right"/>
    </xf>
    <xf numFmtId="0" fontId="2" fillId="2" borderId="18" xfId="0" applyFont="1" applyFill="1" applyBorder="1" applyAlignment="1">
      <alignment horizontal="right"/>
    </xf>
    <xf numFmtId="37" fontId="4" fillId="2" borderId="19" xfId="0" applyNumberFormat="1" applyFont="1" applyFill="1" applyBorder="1" applyProtection="1"/>
    <xf numFmtId="37" fontId="4" fillId="2" borderId="0" xfId="0" applyNumberFormat="1" applyFont="1" applyFill="1" applyBorder="1" applyProtection="1"/>
    <xf numFmtId="168" fontId="4" fillId="2" borderId="20" xfId="1" applyNumberFormat="1" applyFont="1" applyFill="1" applyBorder="1" applyProtection="1"/>
    <xf numFmtId="0" fontId="4" fillId="2" borderId="21" xfId="0" applyFont="1" applyFill="1" applyBorder="1"/>
    <xf numFmtId="0" fontId="4" fillId="2" borderId="22" xfId="0" applyFont="1" applyFill="1" applyBorder="1"/>
    <xf numFmtId="0" fontId="4" fillId="2" borderId="20" xfId="0" applyFont="1" applyFill="1" applyBorder="1"/>
    <xf numFmtId="177" fontId="4" fillId="2" borderId="20" xfId="1" applyNumberFormat="1" applyFont="1" applyFill="1" applyBorder="1" applyProtection="1"/>
    <xf numFmtId="37" fontId="4" fillId="2" borderId="0" xfId="0" applyNumberFormat="1" applyFont="1" applyFill="1" applyBorder="1" applyAlignment="1" applyProtection="1">
      <alignment horizontal="right"/>
    </xf>
    <xf numFmtId="177" fontId="4" fillId="2" borderId="20" xfId="1" applyNumberFormat="1" applyFont="1" applyFill="1" applyBorder="1" applyAlignment="1" applyProtection="1">
      <alignment horizontal="right"/>
    </xf>
    <xf numFmtId="37" fontId="4" fillId="2" borderId="22" xfId="0" applyNumberFormat="1" applyFont="1" applyFill="1" applyBorder="1" applyProtection="1"/>
    <xf numFmtId="177" fontId="4" fillId="2" borderId="22" xfId="1" applyNumberFormat="1" applyFont="1" applyFill="1" applyBorder="1" applyAlignment="1" applyProtection="1">
      <alignment horizontal="right"/>
    </xf>
    <xf numFmtId="0" fontId="4" fillId="2" borderId="22" xfId="0" applyFont="1" applyFill="1" applyBorder="1" applyAlignment="1">
      <alignment horizontal="right"/>
    </xf>
    <xf numFmtId="0" fontId="4" fillId="2" borderId="20" xfId="0" applyFont="1" applyFill="1" applyBorder="1" applyAlignment="1">
      <alignment horizontal="right"/>
    </xf>
    <xf numFmtId="178" fontId="4" fillId="2" borderId="20" xfId="0" applyNumberFormat="1" applyFont="1" applyFill="1" applyBorder="1" applyAlignment="1">
      <alignment horizontal="right"/>
    </xf>
    <xf numFmtId="0" fontId="6" fillId="2" borderId="1" xfId="0" applyFont="1" applyFill="1" applyBorder="1"/>
    <xf numFmtId="37" fontId="6" fillId="2" borderId="23" xfId="0" applyNumberFormat="1" applyFont="1" applyFill="1" applyBorder="1" applyProtection="1"/>
    <xf numFmtId="37" fontId="6" fillId="2" borderId="1" xfId="0" applyNumberFormat="1" applyFont="1" applyFill="1" applyBorder="1" applyProtection="1"/>
    <xf numFmtId="177" fontId="6" fillId="2" borderId="24" xfId="0" applyNumberFormat="1" applyFont="1" applyFill="1" applyBorder="1" applyProtection="1"/>
    <xf numFmtId="37" fontId="6" fillId="2" borderId="1" xfId="0" applyNumberFormat="1" applyFont="1" applyFill="1" applyBorder="1" applyAlignment="1" applyProtection="1">
      <alignment horizontal="right"/>
    </xf>
    <xf numFmtId="177" fontId="6" fillId="2" borderId="24" xfId="0" applyNumberFormat="1" applyFont="1" applyFill="1" applyBorder="1" applyAlignment="1" applyProtection="1">
      <alignment horizontal="right"/>
    </xf>
    <xf numFmtId="37" fontId="6" fillId="2" borderId="25" xfId="0" applyNumberFormat="1" applyFont="1" applyFill="1" applyBorder="1" applyProtection="1"/>
    <xf numFmtId="177" fontId="6" fillId="2" borderId="26" xfId="0" applyNumberFormat="1" applyFont="1" applyFill="1" applyBorder="1" applyProtection="1"/>
    <xf numFmtId="0" fontId="2" fillId="2" borderId="0" xfId="0" applyFont="1" applyFill="1" applyBorder="1"/>
    <xf numFmtId="37" fontId="2" fillId="2" borderId="0" xfId="0" applyNumberFormat="1" applyFont="1" applyFill="1" applyBorder="1" applyProtection="1"/>
    <xf numFmtId="177" fontId="2" fillId="2" borderId="0" xfId="0" applyNumberFormat="1" applyFont="1" applyFill="1" applyBorder="1" applyProtection="1"/>
    <xf numFmtId="177" fontId="4" fillId="2" borderId="27" xfId="1" applyNumberFormat="1" applyFont="1" applyFill="1" applyBorder="1" applyProtection="1"/>
    <xf numFmtId="177" fontId="4" fillId="2" borderId="21" xfId="1" applyNumberFormat="1" applyFont="1" applyFill="1" applyBorder="1" applyProtection="1"/>
    <xf numFmtId="175" fontId="4" fillId="2" borderId="0" xfId="0" applyNumberFormat="1" applyFont="1" applyFill="1" applyBorder="1" applyProtection="1"/>
    <xf numFmtId="177" fontId="4" fillId="2" borderId="27" xfId="1" applyNumberFormat="1" applyFont="1" applyFill="1" applyBorder="1" applyAlignment="1" applyProtection="1">
      <alignment horizontal="right"/>
    </xf>
    <xf numFmtId="177" fontId="4" fillId="2" borderId="21" xfId="1" applyNumberFormat="1" applyFont="1" applyFill="1" applyBorder="1" applyAlignment="1" applyProtection="1">
      <alignment horizontal="right"/>
    </xf>
    <xf numFmtId="0" fontId="4" fillId="2" borderId="27" xfId="0" applyFont="1" applyFill="1" applyBorder="1"/>
    <xf numFmtId="169" fontId="4" fillId="2" borderId="22" xfId="1" applyNumberFormat="1" applyFont="1" applyFill="1" applyBorder="1" applyAlignment="1" applyProtection="1">
      <alignment horizontal="right"/>
    </xf>
    <xf numFmtId="175" fontId="4" fillId="2" borderId="0" xfId="0" applyNumberFormat="1" applyFont="1" applyFill="1" applyBorder="1" applyAlignment="1" applyProtection="1">
      <alignment horizontal="right"/>
    </xf>
    <xf numFmtId="169" fontId="4" fillId="2" borderId="22" xfId="0" applyNumberFormat="1" applyFont="1" applyFill="1" applyBorder="1" applyAlignment="1">
      <alignment horizontal="right"/>
    </xf>
    <xf numFmtId="169" fontId="6" fillId="2" borderId="28" xfId="0" applyNumberFormat="1" applyFont="1" applyFill="1" applyBorder="1" applyAlignment="1" applyProtection="1">
      <alignment horizontal="right"/>
    </xf>
    <xf numFmtId="0" fontId="4" fillId="2" borderId="25" xfId="0" applyFont="1" applyFill="1" applyBorder="1" applyAlignment="1">
      <alignment horizontal="right"/>
    </xf>
    <xf numFmtId="0" fontId="4" fillId="2" borderId="26" xfId="0" applyFont="1" applyFill="1" applyBorder="1" applyAlignment="1">
      <alignment horizontal="right"/>
    </xf>
    <xf numFmtId="0" fontId="4" fillId="2" borderId="0" xfId="0" applyFont="1" applyFill="1" applyAlignment="1">
      <alignment horizontal="left"/>
    </xf>
    <xf numFmtId="3" fontId="4" fillId="2" borderId="0" xfId="0" applyNumberFormat="1" applyFont="1" applyFill="1" applyAlignment="1">
      <alignment horizontal="right"/>
    </xf>
    <xf numFmtId="0" fontId="7" fillId="2" borderId="0" xfId="0" applyFont="1" applyFill="1"/>
    <xf numFmtId="169" fontId="4" fillId="2" borderId="0" xfId="1" applyNumberFormat="1" applyFont="1" applyFill="1" applyAlignment="1">
      <alignment horizontal="right"/>
    </xf>
    <xf numFmtId="0" fontId="4" fillId="2" borderId="0" xfId="0" applyFont="1" applyFill="1" applyAlignment="1">
      <alignment horizontal="left" indent="2"/>
    </xf>
    <xf numFmtId="169" fontId="37" fillId="0" borderId="0" xfId="1" applyNumberFormat="1" applyAlignment="1">
      <alignment horizontal="center"/>
    </xf>
    <xf numFmtId="173" fontId="0" fillId="0" borderId="0" xfId="0" applyNumberFormat="1"/>
    <xf numFmtId="0" fontId="0" fillId="0" borderId="0" xfId="0" applyAlignment="1">
      <alignment horizontal="center"/>
    </xf>
    <xf numFmtId="0" fontId="15" fillId="0" borderId="0" xfId="0" applyFont="1"/>
    <xf numFmtId="0" fontId="1" fillId="0" borderId="0" xfId="0" applyFont="1"/>
    <xf numFmtId="0" fontId="10" fillId="2" borderId="0" xfId="0" applyFont="1" applyFill="1" applyBorder="1"/>
    <xf numFmtId="0" fontId="41" fillId="0" borderId="0" xfId="0" applyFont="1" applyFill="1" applyBorder="1"/>
    <xf numFmtId="0" fontId="10" fillId="2" borderId="1" xfId="0" applyFont="1" applyFill="1" applyBorder="1"/>
    <xf numFmtId="0" fontId="4" fillId="2" borderId="1" xfId="0" applyFont="1" applyFill="1" applyBorder="1" applyAlignment="1">
      <alignment horizontal="right"/>
    </xf>
    <xf numFmtId="0" fontId="4" fillId="0" borderId="1" xfId="0" applyFont="1" applyFill="1" applyBorder="1" applyAlignment="1">
      <alignment horizontal="right"/>
    </xf>
    <xf numFmtId="0" fontId="2" fillId="2" borderId="1" xfId="0" applyFont="1" applyFill="1" applyBorder="1"/>
    <xf numFmtId="44" fontId="4" fillId="2" borderId="1" xfId="3" applyFont="1" applyFill="1" applyBorder="1" applyAlignment="1">
      <alignment horizontal="right"/>
    </xf>
    <xf numFmtId="3" fontId="4" fillId="6" borderId="0" xfId="0" applyNumberFormat="1" applyFont="1" applyFill="1" applyAlignment="1">
      <alignment horizontal="right"/>
    </xf>
    <xf numFmtId="3" fontId="10" fillId="6" borderId="0" xfId="0" applyNumberFormat="1" applyFont="1" applyFill="1" applyAlignment="1">
      <alignment horizontal="right"/>
    </xf>
    <xf numFmtId="0" fontId="4" fillId="2" borderId="1" xfId="0" applyFont="1" applyFill="1" applyBorder="1"/>
    <xf numFmtId="3" fontId="4" fillId="6" borderId="1" xfId="0" applyNumberFormat="1" applyFont="1" applyFill="1" applyBorder="1" applyAlignment="1">
      <alignment horizontal="right"/>
    </xf>
    <xf numFmtId="0" fontId="2" fillId="2" borderId="29" xfId="0" applyFont="1" applyFill="1" applyBorder="1"/>
    <xf numFmtId="44" fontId="4" fillId="6" borderId="1" xfId="3" applyFont="1" applyFill="1" applyBorder="1" applyAlignment="1">
      <alignment horizontal="right"/>
    </xf>
    <xf numFmtId="44" fontId="4" fillId="6" borderId="3" xfId="3" applyFont="1" applyFill="1" applyBorder="1" applyAlignment="1">
      <alignment horizontal="right"/>
    </xf>
    <xf numFmtId="3" fontId="4" fillId="2" borderId="3" xfId="3" applyNumberFormat="1" applyFont="1" applyFill="1" applyBorder="1" applyAlignment="1">
      <alignment horizontal="right"/>
    </xf>
    <xf numFmtId="3" fontId="4" fillId="6" borderId="2" xfId="0" applyNumberFormat="1" applyFont="1" applyFill="1" applyBorder="1" applyAlignment="1">
      <alignment horizontal="right"/>
    </xf>
    <xf numFmtId="3" fontId="4" fillId="2" borderId="1" xfId="3" applyNumberFormat="1" applyFont="1" applyFill="1" applyBorder="1" applyAlignment="1">
      <alignment horizontal="right"/>
    </xf>
    <xf numFmtId="165" fontId="10" fillId="2" borderId="0" xfId="9" applyFont="1" applyFill="1" applyBorder="1" applyAlignment="1"/>
    <xf numFmtId="165" fontId="2" fillId="2" borderId="1" xfId="9" applyFont="1" applyFill="1" applyBorder="1"/>
    <xf numFmtId="165" fontId="4" fillId="2" borderId="1" xfId="9" applyFont="1" applyFill="1" applyBorder="1" applyAlignment="1">
      <alignment horizontal="right"/>
    </xf>
    <xf numFmtId="165" fontId="4" fillId="2" borderId="2" xfId="9" applyFont="1" applyFill="1" applyBorder="1" applyAlignment="1">
      <alignment horizontal="right"/>
    </xf>
    <xf numFmtId="165" fontId="4" fillId="2" borderId="2" xfId="9" applyFont="1" applyFill="1" applyBorder="1" applyAlignment="1">
      <alignment wrapText="1"/>
    </xf>
    <xf numFmtId="3" fontId="4" fillId="2" borderId="2" xfId="9" applyNumberFormat="1" applyFont="1" applyFill="1" applyBorder="1"/>
    <xf numFmtId="165" fontId="4" fillId="2" borderId="3" xfId="9" applyFont="1" applyFill="1" applyBorder="1"/>
    <xf numFmtId="3" fontId="4" fillId="2" borderId="3" xfId="9" applyNumberFormat="1" applyFont="1" applyFill="1" applyBorder="1"/>
    <xf numFmtId="3" fontId="4" fillId="2" borderId="0" xfId="9" applyNumberFormat="1" applyFont="1" applyFill="1" applyBorder="1"/>
    <xf numFmtId="165" fontId="6" fillId="2" borderId="30" xfId="9" applyFont="1" applyFill="1" applyBorder="1"/>
    <xf numFmtId="3" fontId="6" fillId="2" borderId="30" xfId="9" applyNumberFormat="1" applyFont="1" applyFill="1" applyBorder="1"/>
    <xf numFmtId="3" fontId="10" fillId="2" borderId="1" xfId="9" applyNumberFormat="1" applyFont="1" applyFill="1" applyBorder="1"/>
    <xf numFmtId="3" fontId="10" fillId="2" borderId="2" xfId="9" applyNumberFormat="1" applyFont="1" applyFill="1" applyBorder="1"/>
    <xf numFmtId="165" fontId="2" fillId="2" borderId="2" xfId="9" applyFont="1" applyFill="1" applyBorder="1"/>
    <xf numFmtId="165" fontId="4" fillId="2" borderId="0" xfId="9" applyFont="1" applyFill="1" applyAlignment="1">
      <alignment wrapText="1"/>
    </xf>
    <xf numFmtId="166" fontId="10" fillId="2" borderId="2" xfId="9" applyNumberFormat="1" applyFont="1" applyFill="1" applyBorder="1"/>
    <xf numFmtId="166" fontId="4" fillId="2" borderId="0" xfId="9" applyNumberFormat="1" applyFont="1" applyFill="1"/>
    <xf numFmtId="166" fontId="4" fillId="2" borderId="2" xfId="9" applyNumberFormat="1" applyFont="1" applyFill="1" applyBorder="1"/>
    <xf numFmtId="166" fontId="4" fillId="2" borderId="3" xfId="9" applyNumberFormat="1" applyFont="1" applyFill="1" applyBorder="1"/>
    <xf numFmtId="166" fontId="4" fillId="2" borderId="0" xfId="9" applyNumberFormat="1" applyFont="1" applyFill="1" applyAlignment="1">
      <alignment horizontal="right"/>
    </xf>
    <xf numFmtId="166" fontId="4" fillId="2" borderId="2" xfId="0" applyNumberFormat="1" applyFont="1" applyFill="1" applyBorder="1"/>
    <xf numFmtId="165" fontId="10" fillId="2" borderId="0" xfId="9" applyFont="1" applyFill="1" applyAlignment="1">
      <alignment wrapText="1"/>
    </xf>
    <xf numFmtId="166" fontId="10" fillId="2" borderId="0" xfId="9" applyNumberFormat="1" applyFont="1" applyFill="1"/>
    <xf numFmtId="0" fontId="12" fillId="6" borderId="0" xfId="0" applyFont="1" applyFill="1"/>
    <xf numFmtId="0" fontId="4" fillId="6" borderId="0" xfId="0" applyFont="1" applyFill="1" applyAlignment="1">
      <alignment horizontal="right"/>
    </xf>
    <xf numFmtId="0" fontId="16" fillId="5" borderId="3" xfId="0" applyFont="1" applyFill="1" applyBorder="1"/>
    <xf numFmtId="0" fontId="16" fillId="5" borderId="3" xfId="0" applyFont="1" applyFill="1" applyBorder="1" applyAlignment="1">
      <alignment horizontal="right"/>
    </xf>
    <xf numFmtId="0" fontId="16" fillId="6" borderId="15" xfId="0" applyFont="1" applyFill="1" applyBorder="1" applyAlignment="1">
      <alignment horizontal="right"/>
    </xf>
    <xf numFmtId="0" fontId="17" fillId="2" borderId="0" xfId="0" applyFont="1" applyFill="1"/>
    <xf numFmtId="172" fontId="17" fillId="2" borderId="0" xfId="0" applyNumberFormat="1" applyFont="1" applyFill="1"/>
    <xf numFmtId="172" fontId="17" fillId="2" borderId="0" xfId="0" applyNumberFormat="1" applyFont="1" applyFill="1" applyBorder="1"/>
    <xf numFmtId="172" fontId="17" fillId="6" borderId="19" xfId="0" applyNumberFormat="1" applyFont="1" applyFill="1" applyBorder="1"/>
    <xf numFmtId="0" fontId="17" fillId="2" borderId="0" xfId="0" applyFont="1" applyFill="1" applyBorder="1" applyAlignment="1">
      <alignment horizontal="right"/>
    </xf>
    <xf numFmtId="172" fontId="17" fillId="2" borderId="0" xfId="0" applyNumberFormat="1" applyFont="1" applyFill="1" applyBorder="1" applyAlignment="1">
      <alignment horizontal="right"/>
    </xf>
    <xf numFmtId="0" fontId="17" fillId="2" borderId="2" xfId="0" applyFont="1" applyFill="1" applyBorder="1"/>
    <xf numFmtId="172" fontId="17" fillId="2" borderId="2" xfId="0" applyNumberFormat="1" applyFont="1" applyFill="1" applyBorder="1"/>
    <xf numFmtId="172" fontId="17" fillId="6" borderId="23" xfId="0" applyNumberFormat="1" applyFont="1" applyFill="1" applyBorder="1"/>
    <xf numFmtId="0" fontId="17" fillId="2" borderId="0" xfId="0" applyFont="1" applyFill="1" applyBorder="1"/>
    <xf numFmtId="0" fontId="18" fillId="2" borderId="0" xfId="0" applyFont="1" applyFill="1"/>
    <xf numFmtId="0" fontId="4" fillId="2" borderId="31" xfId="0" applyFont="1" applyFill="1" applyBorder="1"/>
    <xf numFmtId="0" fontId="4" fillId="2" borderId="32" xfId="0" applyFont="1" applyFill="1" applyBorder="1"/>
    <xf numFmtId="0" fontId="6" fillId="2" borderId="1" xfId="0" applyFont="1" applyFill="1" applyBorder="1" applyAlignment="1">
      <alignment horizontal="right"/>
    </xf>
    <xf numFmtId="0" fontId="2" fillId="0" borderId="0" xfId="0" applyFont="1"/>
    <xf numFmtId="0" fontId="6" fillId="2" borderId="0" xfId="0" applyFont="1" applyFill="1" applyBorder="1"/>
    <xf numFmtId="3" fontId="4" fillId="2" borderId="0" xfId="1" applyNumberFormat="1" applyFont="1" applyFill="1" applyAlignment="1">
      <alignment horizontal="right"/>
    </xf>
    <xf numFmtId="0" fontId="10" fillId="0" borderId="0" xfId="0" applyFont="1"/>
    <xf numFmtId="3" fontId="4" fillId="2" borderId="2" xfId="1" applyNumberFormat="1" applyFont="1" applyFill="1" applyBorder="1"/>
    <xf numFmtId="3" fontId="4" fillId="2" borderId="0" xfId="1" applyNumberFormat="1" applyFont="1" applyFill="1"/>
    <xf numFmtId="0" fontId="6" fillId="2" borderId="0" xfId="0" applyFont="1" applyFill="1" applyAlignment="1">
      <alignment vertical="top"/>
    </xf>
    <xf numFmtId="3" fontId="4" fillId="2" borderId="0" xfId="1" applyNumberFormat="1" applyFont="1" applyFill="1" applyAlignment="1"/>
    <xf numFmtId="3" fontId="4" fillId="2" borderId="0" xfId="0" applyNumberFormat="1" applyFont="1" applyFill="1" applyBorder="1" applyAlignment="1">
      <alignment horizontal="right"/>
    </xf>
    <xf numFmtId="3" fontId="4" fillId="2" borderId="0" xfId="0" applyNumberFormat="1" applyFont="1" applyFill="1"/>
    <xf numFmtId="0" fontId="6" fillId="2" borderId="5" xfId="0" applyFont="1" applyFill="1" applyBorder="1"/>
    <xf numFmtId="3" fontId="6" fillId="2" borderId="5" xfId="1" applyNumberFormat="1" applyFont="1" applyFill="1" applyBorder="1"/>
    <xf numFmtId="169" fontId="6" fillId="2" borderId="0" xfId="1" applyNumberFormat="1" applyFont="1" applyFill="1" applyBorder="1"/>
    <xf numFmtId="0" fontId="19" fillId="2" borderId="0" xfId="0" applyFont="1" applyFill="1"/>
    <xf numFmtId="0" fontId="6" fillId="2" borderId="0" xfId="0" applyFont="1" applyFill="1" applyAlignment="1">
      <alignment horizontal="left"/>
    </xf>
    <xf numFmtId="0" fontId="6" fillId="2" borderId="0" xfId="0" applyFont="1" applyFill="1" applyAlignment="1">
      <alignment horizontal="right"/>
    </xf>
    <xf numFmtId="0" fontId="6" fillId="2" borderId="33" xfId="0" applyFont="1" applyFill="1" applyBorder="1" applyAlignment="1"/>
    <xf numFmtId="3" fontId="4" fillId="2" borderId="0" xfId="0" applyNumberFormat="1" applyFont="1" applyFill="1" applyAlignment="1" applyProtection="1">
      <alignment horizontal="right"/>
    </xf>
    <xf numFmtId="3" fontId="10" fillId="2" borderId="0" xfId="0" applyNumberFormat="1" applyFont="1" applyFill="1"/>
    <xf numFmtId="3" fontId="4" fillId="2" borderId="3" xfId="0" applyNumberFormat="1" applyFont="1" applyFill="1" applyBorder="1" applyAlignment="1">
      <alignment horizontal="right"/>
    </xf>
    <xf numFmtId="37" fontId="4" fillId="2" borderId="1" xfId="0" applyNumberFormat="1" applyFont="1" applyFill="1" applyBorder="1" applyAlignment="1" applyProtection="1">
      <alignment horizontal="right"/>
    </xf>
    <xf numFmtId="171" fontId="4" fillId="2" borderId="0" xfId="0" applyNumberFormat="1" applyFont="1" applyFill="1" applyAlignment="1" applyProtection="1">
      <alignment horizontal="right"/>
    </xf>
    <xf numFmtId="171" fontId="4" fillId="2" borderId="0" xfId="0" applyNumberFormat="1" applyFont="1" applyFill="1" applyBorder="1" applyAlignment="1" applyProtection="1">
      <alignment horizontal="right"/>
    </xf>
    <xf numFmtId="171" fontId="4" fillId="2" borderId="2" xfId="0" applyNumberFormat="1" applyFont="1" applyFill="1" applyBorder="1" applyAlignment="1" applyProtection="1">
      <alignment horizontal="right"/>
    </xf>
    <xf numFmtId="0" fontId="10" fillId="2" borderId="34" xfId="0" applyFont="1" applyFill="1" applyBorder="1"/>
    <xf numFmtId="0" fontId="4" fillId="2" borderId="34" xfId="0" applyFont="1" applyFill="1" applyBorder="1"/>
    <xf numFmtId="37" fontId="4" fillId="2" borderId="0" xfId="0" applyNumberFormat="1" applyFont="1" applyFill="1" applyAlignment="1" applyProtection="1">
      <alignment horizontal="right"/>
    </xf>
    <xf numFmtId="0" fontId="4" fillId="2" borderId="3" xfId="0" applyFont="1" applyFill="1" applyBorder="1" applyAlignment="1">
      <alignment horizontal="right"/>
    </xf>
    <xf numFmtId="171" fontId="4" fillId="2" borderId="1" xfId="0" applyNumberFormat="1" applyFont="1" applyFill="1" applyBorder="1" applyAlignment="1" applyProtection="1">
      <alignment horizontal="right"/>
    </xf>
    <xf numFmtId="0" fontId="6" fillId="2" borderId="0" xfId="0" applyFont="1" applyFill="1" applyAlignment="1">
      <alignment horizontal="center"/>
    </xf>
    <xf numFmtId="0" fontId="4" fillId="0" borderId="0" xfId="0" applyFont="1" applyFill="1" applyAlignment="1">
      <alignment horizontal="right"/>
    </xf>
    <xf numFmtId="171" fontId="4" fillId="2" borderId="32" xfId="0" applyNumberFormat="1" applyFont="1" applyFill="1" applyBorder="1" applyAlignment="1" applyProtection="1">
      <alignment horizontal="right"/>
    </xf>
    <xf numFmtId="0" fontId="10" fillId="2" borderId="0" xfId="0" applyFont="1" applyFill="1" applyAlignment="1">
      <alignment horizontal="center"/>
    </xf>
    <xf numFmtId="0" fontId="19" fillId="0" borderId="0" xfId="0" applyFont="1"/>
    <xf numFmtId="0" fontId="2" fillId="2" borderId="0" xfId="0" applyFont="1" applyFill="1" applyAlignment="1">
      <alignment horizontal="right"/>
    </xf>
    <xf numFmtId="1" fontId="10" fillId="2" borderId="0" xfId="9" applyNumberFormat="1" applyFont="1" applyFill="1" applyBorder="1"/>
    <xf numFmtId="1" fontId="10" fillId="2" borderId="0" xfId="9" applyNumberFormat="1" applyFont="1" applyFill="1" applyBorder="1" applyAlignment="1">
      <alignment horizontal="right"/>
    </xf>
    <xf numFmtId="165" fontId="4" fillId="2" borderId="1" xfId="9" applyFont="1" applyFill="1" applyBorder="1"/>
    <xf numFmtId="166" fontId="6" fillId="2" borderId="0" xfId="9" applyNumberFormat="1" applyFont="1" applyFill="1" applyBorder="1"/>
    <xf numFmtId="166" fontId="4" fillId="2" borderId="0" xfId="9" applyNumberFormat="1" applyFont="1" applyFill="1" applyBorder="1"/>
    <xf numFmtId="166" fontId="4" fillId="2" borderId="0" xfId="9" applyNumberFormat="1" applyFont="1" applyFill="1" applyBorder="1" applyAlignment="1">
      <alignment horizontal="right"/>
    </xf>
    <xf numFmtId="166" fontId="4" fillId="2" borderId="0" xfId="0" applyNumberFormat="1" applyFont="1" applyFill="1"/>
    <xf numFmtId="166" fontId="6" fillId="2" borderId="0" xfId="0" applyNumberFormat="1" applyFont="1" applyFill="1"/>
    <xf numFmtId="166" fontId="4" fillId="2" borderId="0" xfId="0" applyNumberFormat="1" applyFont="1" applyFill="1" applyAlignment="1">
      <alignment horizontal="right"/>
    </xf>
    <xf numFmtId="166" fontId="2" fillId="2" borderId="0" xfId="9" applyNumberFormat="1" applyFont="1" applyFill="1"/>
    <xf numFmtId="1" fontId="10" fillId="2" borderId="0" xfId="0" applyNumberFormat="1" applyFont="1" applyFill="1"/>
    <xf numFmtId="10" fontId="4" fillId="2" borderId="0" xfId="11" applyNumberFormat="1" applyFont="1" applyFill="1"/>
    <xf numFmtId="166" fontId="6" fillId="2" borderId="3" xfId="9" applyNumberFormat="1" applyFont="1" applyFill="1" applyBorder="1"/>
    <xf numFmtId="166" fontId="6" fillId="2" borderId="3" xfId="9" applyNumberFormat="1" applyFont="1" applyFill="1" applyBorder="1" applyAlignment="1">
      <alignment horizontal="right"/>
    </xf>
    <xf numFmtId="17" fontId="4" fillId="2" borderId="0" xfId="0" applyNumberFormat="1" applyFont="1" applyFill="1"/>
    <xf numFmtId="1" fontId="4" fillId="2" borderId="0" xfId="9" applyNumberFormat="1" applyFont="1" applyFill="1" applyAlignment="1">
      <alignment horizontal="right"/>
    </xf>
    <xf numFmtId="1" fontId="4" fillId="2" borderId="0" xfId="9" applyNumberFormat="1" applyFont="1" applyFill="1"/>
    <xf numFmtId="10" fontId="10" fillId="2" borderId="0" xfId="11" applyNumberFormat="1" applyFont="1" applyFill="1"/>
    <xf numFmtId="10" fontId="10" fillId="2" borderId="0" xfId="11" applyNumberFormat="1" applyFont="1" applyFill="1" applyAlignment="1">
      <alignment horizontal="right"/>
    </xf>
    <xf numFmtId="10" fontId="4" fillId="2" borderId="0" xfId="0" applyNumberFormat="1" applyFont="1" applyFill="1"/>
    <xf numFmtId="1" fontId="10" fillId="2" borderId="0" xfId="0" applyNumberFormat="1" applyFont="1" applyFill="1" applyAlignment="1">
      <alignment horizontal="right"/>
    </xf>
    <xf numFmtId="0" fontId="10" fillId="2" borderId="1" xfId="0" applyFont="1" applyFill="1" applyBorder="1" applyAlignment="1">
      <alignment horizontal="right"/>
    </xf>
    <xf numFmtId="0" fontId="10" fillId="2" borderId="0" xfId="0" applyFont="1" applyFill="1" applyBorder="1" applyAlignment="1">
      <alignment horizontal="right"/>
    </xf>
    <xf numFmtId="0" fontId="4" fillId="2" borderId="0" xfId="0" applyFont="1" applyFill="1" applyBorder="1" applyAlignment="1">
      <alignment horizontal="right"/>
    </xf>
    <xf numFmtId="0" fontId="2" fillId="2" borderId="1" xfId="0" applyFont="1" applyFill="1" applyBorder="1" applyAlignment="1">
      <alignment horizontal="right"/>
    </xf>
    <xf numFmtId="0" fontId="2" fillId="2" borderId="5" xfId="0" applyFont="1" applyFill="1" applyBorder="1" applyAlignment="1">
      <alignment horizontal="right"/>
    </xf>
    <xf numFmtId="3" fontId="4" fillId="2" borderId="1" xfId="1" applyNumberFormat="1" applyFont="1" applyFill="1" applyBorder="1"/>
    <xf numFmtId="0" fontId="4" fillId="2" borderId="0" xfId="0" quotePrefix="1" applyFont="1" applyFill="1"/>
    <xf numFmtId="0" fontId="2" fillId="2" borderId="1" xfId="0" applyFont="1" applyFill="1" applyBorder="1" applyAlignment="1">
      <alignment wrapText="1"/>
    </xf>
    <xf numFmtId="0" fontId="6" fillId="2" borderId="1" xfId="0" applyFont="1" applyFill="1" applyBorder="1" applyAlignment="1">
      <alignment horizontal="right" wrapText="1"/>
    </xf>
    <xf numFmtId="0" fontId="6" fillId="2" borderId="0" xfId="0" applyFont="1" applyFill="1" applyAlignment="1">
      <alignment wrapText="1"/>
    </xf>
    <xf numFmtId="0" fontId="4" fillId="2" borderId="0" xfId="0" applyFont="1" applyFill="1" applyAlignment="1">
      <alignment vertical="top" wrapText="1"/>
    </xf>
    <xf numFmtId="0" fontId="10" fillId="2" borderId="0" xfId="0" applyFont="1" applyFill="1" applyAlignment="1">
      <alignment wrapText="1"/>
    </xf>
    <xf numFmtId="0" fontId="23" fillId="0" borderId="0" xfId="4" applyFont="1" applyAlignment="1" applyProtection="1"/>
    <xf numFmtId="166" fontId="12" fillId="2" borderId="0" xfId="0" applyNumberFormat="1" applyFont="1" applyFill="1" applyBorder="1"/>
    <xf numFmtId="166" fontId="10" fillId="2" borderId="1" xfId="0" applyNumberFormat="1" applyFont="1" applyFill="1" applyBorder="1"/>
    <xf numFmtId="166" fontId="6"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66" fontId="10" fillId="2" borderId="0" xfId="0" applyNumberFormat="1" applyFont="1" applyFill="1" applyProtection="1"/>
    <xf numFmtId="166" fontId="10" fillId="2" borderId="0" xfId="0" applyNumberFormat="1" applyFont="1" applyFill="1" applyAlignment="1">
      <alignment horizontal="right"/>
    </xf>
    <xf numFmtId="166" fontId="10" fillId="2" borderId="0" xfId="0" applyNumberFormat="1" applyFont="1" applyFill="1" applyBorder="1"/>
    <xf numFmtId="0" fontId="25" fillId="2" borderId="0" xfId="0" applyFont="1" applyFill="1"/>
    <xf numFmtId="0" fontId="24" fillId="2" borderId="1" xfId="0" applyFont="1" applyFill="1" applyBorder="1"/>
    <xf numFmtId="166" fontId="24" fillId="2" borderId="1" xfId="11" applyNumberFormat="1" applyFont="1" applyFill="1" applyBorder="1" applyProtection="1"/>
    <xf numFmtId="0" fontId="2" fillId="2" borderId="35" xfId="0" applyFont="1" applyFill="1" applyBorder="1"/>
    <xf numFmtId="0" fontId="4" fillId="2" borderId="0" xfId="0" applyFont="1" applyFill="1" applyAlignment="1">
      <alignment horizontal="left" vertical="top"/>
    </xf>
    <xf numFmtId="165" fontId="2" fillId="2" borderId="0" xfId="9" applyFont="1" applyFill="1" applyBorder="1" applyAlignment="1">
      <alignment horizontal="left" vertical="top"/>
    </xf>
    <xf numFmtId="165" fontId="4" fillId="2" borderId="1" xfId="9" quotePrefix="1" applyFont="1" applyFill="1" applyBorder="1" applyAlignment="1">
      <alignment horizontal="right"/>
    </xf>
    <xf numFmtId="165" fontId="6" fillId="2" borderId="1" xfId="9" applyFont="1" applyFill="1" applyBorder="1" applyAlignment="1">
      <alignment horizontal="right"/>
    </xf>
    <xf numFmtId="180" fontId="6" fillId="2" borderId="1" xfId="9" applyNumberFormat="1" applyFont="1" applyFill="1" applyBorder="1" applyAlignment="1">
      <alignment horizontal="right"/>
    </xf>
    <xf numFmtId="171" fontId="4" fillId="2" borderId="0" xfId="9" applyNumberFormat="1" applyFont="1" applyFill="1" applyAlignment="1">
      <alignment horizontal="right"/>
    </xf>
    <xf numFmtId="171" fontId="4" fillId="2" borderId="0" xfId="11" applyNumberFormat="1" applyFont="1" applyFill="1" applyAlignment="1">
      <alignment horizontal="right"/>
    </xf>
    <xf numFmtId="165" fontId="4" fillId="2" borderId="2" xfId="9" applyFont="1" applyFill="1" applyBorder="1"/>
    <xf numFmtId="171" fontId="4" fillId="2" borderId="2" xfId="9" applyNumberFormat="1" applyFont="1" applyFill="1" applyBorder="1" applyAlignment="1">
      <alignment horizontal="right"/>
    </xf>
    <xf numFmtId="0" fontId="4" fillId="2" borderId="0" xfId="9" applyNumberFormat="1" applyFont="1" applyFill="1"/>
    <xf numFmtId="37" fontId="4" fillId="2" borderId="0" xfId="9" applyNumberFormat="1" applyFont="1" applyFill="1" applyProtection="1"/>
    <xf numFmtId="165" fontId="4" fillId="2" borderId="0" xfId="9" quotePrefix="1" applyFont="1" applyFill="1" applyBorder="1" applyAlignment="1">
      <alignment horizontal="right"/>
    </xf>
    <xf numFmtId="166" fontId="4" fillId="2" borderId="0" xfId="9" quotePrefix="1" applyNumberFormat="1" applyFont="1" applyFill="1" applyBorder="1" applyAlignment="1">
      <alignment horizontal="right"/>
    </xf>
    <xf numFmtId="165" fontId="4" fillId="2" borderId="2" xfId="9" quotePrefix="1" applyFont="1" applyFill="1" applyBorder="1" applyAlignment="1">
      <alignment horizontal="right"/>
    </xf>
    <xf numFmtId="171" fontId="4" fillId="2" borderId="2" xfId="11" applyNumberFormat="1" applyFont="1" applyFill="1" applyBorder="1" applyAlignment="1">
      <alignment horizontal="right"/>
    </xf>
    <xf numFmtId="171" fontId="4" fillId="0" borderId="0" xfId="11" applyNumberFormat="1" applyFont="1" applyAlignment="1">
      <alignment horizontal="right"/>
    </xf>
    <xf numFmtId="171" fontId="4" fillId="0" borderId="0" xfId="9" applyNumberFormat="1" applyFont="1" applyAlignment="1">
      <alignment horizontal="right"/>
    </xf>
    <xf numFmtId="171" fontId="4" fillId="0" borderId="2" xfId="9" applyNumberFormat="1" applyFont="1" applyBorder="1" applyAlignment="1">
      <alignment horizontal="right"/>
    </xf>
    <xf numFmtId="166" fontId="4" fillId="0" borderId="0" xfId="9" applyNumberFormat="1" applyFont="1"/>
    <xf numFmtId="166" fontId="4" fillId="0" borderId="0" xfId="9" applyNumberFormat="1" applyFont="1" applyBorder="1"/>
    <xf numFmtId="171" fontId="4" fillId="0" borderId="0" xfId="11" applyNumberFormat="1" applyFont="1" applyBorder="1" applyAlignment="1">
      <alignment horizontal="right"/>
    </xf>
    <xf numFmtId="0" fontId="18" fillId="2" borderId="0" xfId="0" applyFont="1" applyFill="1" applyBorder="1"/>
    <xf numFmtId="0" fontId="2" fillId="2" borderId="17" xfId="0" applyFont="1" applyFill="1" applyBorder="1"/>
    <xf numFmtId="168" fontId="4" fillId="2" borderId="22" xfId="1" applyNumberFormat="1" applyFont="1" applyFill="1" applyBorder="1" applyProtection="1"/>
    <xf numFmtId="0" fontId="10" fillId="2" borderId="22" xfId="0" applyFont="1" applyFill="1" applyBorder="1"/>
    <xf numFmtId="0" fontId="10" fillId="2" borderId="20" xfId="0" applyFont="1" applyFill="1" applyBorder="1"/>
    <xf numFmtId="169" fontId="4" fillId="2" borderId="20" xfId="1" applyNumberFormat="1" applyFont="1" applyFill="1" applyBorder="1" applyProtection="1"/>
    <xf numFmtId="169" fontId="4" fillId="2" borderId="22" xfId="1" applyNumberFormat="1" applyFont="1" applyFill="1" applyBorder="1" applyProtection="1"/>
    <xf numFmtId="169" fontId="4" fillId="2" borderId="0" xfId="1" applyNumberFormat="1" applyFont="1" applyFill="1" applyBorder="1" applyProtection="1"/>
    <xf numFmtId="37" fontId="4" fillId="2" borderId="20" xfId="0" applyNumberFormat="1" applyFont="1" applyFill="1" applyBorder="1" applyProtection="1"/>
    <xf numFmtId="169" fontId="10" fillId="2" borderId="0" xfId="0" applyNumberFormat="1" applyFont="1" applyFill="1"/>
    <xf numFmtId="169" fontId="4" fillId="2" borderId="20" xfId="1" applyNumberFormat="1" applyFont="1" applyFill="1" applyBorder="1" applyAlignment="1" applyProtection="1">
      <alignment horizontal="right"/>
    </xf>
    <xf numFmtId="177" fontId="4" fillId="2" borderId="22" xfId="1" applyNumberFormat="1" applyFont="1" applyFill="1" applyBorder="1" applyProtection="1"/>
    <xf numFmtId="177" fontId="4" fillId="2" borderId="0" xfId="1" applyNumberFormat="1" applyFont="1" applyFill="1" applyBorder="1" applyProtection="1"/>
    <xf numFmtId="0" fontId="6" fillId="2" borderId="18" xfId="0" applyFont="1" applyFill="1" applyBorder="1"/>
    <xf numFmtId="37" fontId="6" fillId="2" borderId="15" xfId="0" applyNumberFormat="1" applyFont="1" applyFill="1" applyBorder="1" applyProtection="1"/>
    <xf numFmtId="37" fontId="6" fillId="2" borderId="3" xfId="0" applyNumberFormat="1" applyFont="1" applyFill="1" applyBorder="1" applyProtection="1"/>
    <xf numFmtId="169" fontId="6" fillId="2" borderId="17" xfId="0" applyNumberFormat="1" applyFont="1" applyFill="1" applyBorder="1" applyProtection="1"/>
    <xf numFmtId="37" fontId="6" fillId="2" borderId="18" xfId="0" applyNumberFormat="1" applyFont="1" applyFill="1" applyBorder="1" applyProtection="1"/>
    <xf numFmtId="169" fontId="6" fillId="2" borderId="3" xfId="0" applyNumberFormat="1" applyFont="1" applyFill="1" applyBorder="1" applyProtection="1"/>
    <xf numFmtId="37" fontId="6" fillId="2" borderId="17" xfId="0" applyNumberFormat="1" applyFont="1" applyFill="1" applyBorder="1" applyProtection="1"/>
    <xf numFmtId="169" fontId="6" fillId="2" borderId="17" xfId="0" applyNumberFormat="1" applyFont="1" applyFill="1" applyBorder="1" applyAlignment="1" applyProtection="1">
      <alignment horizontal="right"/>
    </xf>
    <xf numFmtId="37" fontId="6" fillId="2" borderId="0" xfId="0" applyNumberFormat="1" applyFont="1" applyFill="1" applyBorder="1" applyProtection="1"/>
    <xf numFmtId="169" fontId="6" fillId="2" borderId="0" xfId="0" applyNumberFormat="1" applyFont="1" applyFill="1" applyBorder="1" applyProtection="1"/>
    <xf numFmtId="0" fontId="4" fillId="2" borderId="2" xfId="0" applyFont="1" applyFill="1" applyBorder="1" applyAlignment="1">
      <alignment horizontal="right"/>
    </xf>
    <xf numFmtId="0" fontId="4" fillId="2" borderId="28" xfId="0" applyFont="1" applyFill="1" applyBorder="1" applyAlignment="1">
      <alignment horizontal="right"/>
    </xf>
    <xf numFmtId="0" fontId="6" fillId="2" borderId="36" xfId="0" applyFont="1" applyFill="1" applyBorder="1" applyAlignment="1">
      <alignment horizontal="right"/>
    </xf>
    <xf numFmtId="181" fontId="4" fillId="2" borderId="0" xfId="7" applyNumberFormat="1" applyFont="1" applyFill="1"/>
    <xf numFmtId="3" fontId="4" fillId="2" borderId="0" xfId="7" applyNumberFormat="1" applyFont="1" applyFill="1"/>
    <xf numFmtId="171" fontId="4" fillId="2" borderId="22" xfId="7" applyNumberFormat="1" applyFont="1" applyFill="1" applyBorder="1" applyAlignment="1">
      <alignment horizontal="center"/>
    </xf>
    <xf numFmtId="181" fontId="4" fillId="2" borderId="2" xfId="7" applyNumberFormat="1" applyFont="1" applyFill="1" applyBorder="1"/>
    <xf numFmtId="3" fontId="4" fillId="2" borderId="2" xfId="7" applyNumberFormat="1" applyFont="1" applyFill="1" applyBorder="1"/>
    <xf numFmtId="171" fontId="4" fillId="2" borderId="25" xfId="7" applyNumberFormat="1" applyFont="1" applyFill="1" applyBorder="1" applyAlignment="1">
      <alignment horizontal="center"/>
    </xf>
    <xf numFmtId="182" fontId="4" fillId="2" borderId="0" xfId="0" applyNumberFormat="1" applyFont="1" applyFill="1"/>
    <xf numFmtId="171" fontId="4" fillId="2" borderId="22" xfId="0" applyNumberFormat="1" applyFont="1" applyFill="1" applyBorder="1" applyAlignment="1">
      <alignment horizontal="center"/>
    </xf>
    <xf numFmtId="181" fontId="4" fillId="2" borderId="0" xfId="7" applyNumberFormat="1" applyFont="1" applyFill="1" applyBorder="1"/>
    <xf numFmtId="3" fontId="4" fillId="2" borderId="0" xfId="7" applyNumberFormat="1" applyFont="1" applyFill="1" applyBorder="1"/>
    <xf numFmtId="171" fontId="4" fillId="2" borderId="0" xfId="7" applyNumberFormat="1" applyFont="1" applyFill="1" applyBorder="1"/>
    <xf numFmtId="0" fontId="12" fillId="7" borderId="0" xfId="0" applyFont="1" applyFill="1"/>
    <xf numFmtId="0" fontId="26" fillId="2" borderId="0" xfId="0" applyFont="1" applyFill="1"/>
    <xf numFmtId="165" fontId="18" fillId="2" borderId="0" xfId="9" applyFont="1" applyFill="1" applyBorder="1"/>
    <xf numFmtId="165" fontId="18" fillId="2" borderId="0" xfId="9" applyNumberFormat="1" applyFont="1" applyFill="1" applyBorder="1"/>
    <xf numFmtId="0" fontId="27" fillId="2" borderId="0" xfId="0" applyFont="1" applyFill="1"/>
    <xf numFmtId="165" fontId="2" fillId="2" borderId="0" xfId="9" applyFont="1" applyFill="1"/>
    <xf numFmtId="165" fontId="6" fillId="2" borderId="33" xfId="9" applyFont="1" applyFill="1" applyBorder="1" applyAlignment="1">
      <alignment horizontal="right"/>
    </xf>
    <xf numFmtId="0" fontId="6" fillId="2" borderId="33" xfId="0" applyFont="1" applyFill="1" applyBorder="1" applyAlignment="1">
      <alignment horizontal="right"/>
    </xf>
    <xf numFmtId="0" fontId="15" fillId="2" borderId="0" xfId="0" applyFont="1" applyFill="1"/>
    <xf numFmtId="165" fontId="4" fillId="4" borderId="0" xfId="9" applyNumberFormat="1" applyFont="1" applyFill="1" applyAlignment="1">
      <alignment horizontal="right"/>
    </xf>
    <xf numFmtId="183" fontId="4" fillId="2" borderId="0" xfId="9" applyNumberFormat="1" applyFont="1" applyFill="1" applyAlignment="1">
      <alignment horizontal="right"/>
    </xf>
    <xf numFmtId="183" fontId="6" fillId="2" borderId="2" xfId="9" applyNumberFormat="1" applyFont="1" applyFill="1" applyBorder="1" applyAlignment="1">
      <alignment horizontal="right"/>
    </xf>
    <xf numFmtId="165" fontId="6" fillId="2" borderId="1" xfId="9" applyNumberFormat="1" applyFont="1" applyFill="1" applyBorder="1" applyAlignment="1">
      <alignment horizontal="right"/>
    </xf>
    <xf numFmtId="166" fontId="6" fillId="2" borderId="1" xfId="9" applyNumberFormat="1" applyFont="1" applyFill="1" applyBorder="1" applyAlignment="1">
      <alignment horizontal="right"/>
    </xf>
    <xf numFmtId="165" fontId="6" fillId="2" borderId="0" xfId="9" applyFont="1" applyFill="1" applyAlignment="1">
      <alignment horizontal="right"/>
    </xf>
    <xf numFmtId="165" fontId="6" fillId="4" borderId="0" xfId="9" applyNumberFormat="1" applyFont="1" applyFill="1" applyAlignment="1">
      <alignment horizontal="right"/>
    </xf>
    <xf numFmtId="169" fontId="6" fillId="2" borderId="2" xfId="1" applyNumberFormat="1" applyFont="1" applyFill="1" applyBorder="1" applyAlignment="1">
      <alignment horizontal="right"/>
    </xf>
    <xf numFmtId="183" fontId="6" fillId="2" borderId="0" xfId="9" applyNumberFormat="1" applyFont="1" applyFill="1" applyBorder="1" applyAlignment="1">
      <alignment horizontal="right"/>
    </xf>
    <xf numFmtId="165" fontId="6" fillId="2" borderId="0" xfId="9" applyNumberFormat="1" applyFont="1" applyFill="1" applyBorder="1" applyAlignment="1">
      <alignment horizontal="right"/>
    </xf>
    <xf numFmtId="165" fontId="9" fillId="2" borderId="0" xfId="0" applyNumberFormat="1" applyFont="1" applyFill="1"/>
    <xf numFmtId="0" fontId="0" fillId="6" borderId="0" xfId="0" applyFill="1"/>
    <xf numFmtId="0" fontId="18" fillId="2" borderId="0" xfId="0" applyFont="1" applyFill="1" applyBorder="1" applyProtection="1"/>
    <xf numFmtId="0" fontId="6" fillId="2" borderId="0" xfId="0" applyFont="1" applyFill="1" applyBorder="1" applyProtection="1"/>
    <xf numFmtId="0" fontId="4" fillId="2" borderId="0" xfId="0" applyFont="1" applyFill="1" applyProtection="1"/>
    <xf numFmtId="0" fontId="4" fillId="2" borderId="0" xfId="0" applyFont="1" applyFill="1" applyAlignment="1" applyProtection="1">
      <alignment horizontal="right"/>
    </xf>
    <xf numFmtId="0" fontId="4" fillId="0" borderId="0" xfId="0" applyFont="1" applyBorder="1" applyAlignment="1" applyProtection="1">
      <alignment horizontal="right"/>
    </xf>
    <xf numFmtId="0" fontId="4" fillId="2" borderId="2" xfId="0" applyFont="1" applyFill="1" applyBorder="1" applyProtection="1"/>
    <xf numFmtId="0" fontId="6" fillId="2" borderId="2" xfId="0" applyFont="1" applyFill="1" applyBorder="1" applyAlignment="1" applyProtection="1">
      <alignment horizontal="right"/>
    </xf>
    <xf numFmtId="0" fontId="2" fillId="2" borderId="0" xfId="0" applyFont="1" applyFill="1" applyBorder="1" applyProtection="1"/>
    <xf numFmtId="172" fontId="6" fillId="2" borderId="0" xfId="0" applyNumberFormat="1" applyFont="1" applyFill="1" applyBorder="1" applyAlignment="1" applyProtection="1">
      <alignment horizontal="right"/>
    </xf>
    <xf numFmtId="3" fontId="6" fillId="6" borderId="0" xfId="0" applyNumberFormat="1" applyFont="1" applyFill="1" applyBorder="1"/>
    <xf numFmtId="0" fontId="6" fillId="2" borderId="0" xfId="0" applyFont="1" applyFill="1" applyProtection="1"/>
    <xf numFmtId="172" fontId="4" fillId="2" borderId="0" xfId="0" applyNumberFormat="1" applyFont="1" applyFill="1"/>
    <xf numFmtId="164" fontId="4" fillId="6" borderId="0" xfId="0" applyNumberFormat="1" applyFont="1" applyFill="1"/>
    <xf numFmtId="172" fontId="4" fillId="2" borderId="0" xfId="0" applyNumberFormat="1" applyFont="1" applyFill="1" applyBorder="1" applyAlignment="1" applyProtection="1">
      <alignment horizontal="right"/>
    </xf>
    <xf numFmtId="164" fontId="6" fillId="6" borderId="0" xfId="0" applyNumberFormat="1" applyFont="1" applyFill="1" applyBorder="1"/>
    <xf numFmtId="3" fontId="4" fillId="2" borderId="0" xfId="0" applyNumberFormat="1" applyFont="1" applyFill="1" applyBorder="1"/>
    <xf numFmtId="172" fontId="4" fillId="2" borderId="0" xfId="0" applyNumberFormat="1" applyFont="1" applyFill="1" applyBorder="1"/>
    <xf numFmtId="3" fontId="4" fillId="6" borderId="0" xfId="0" applyNumberFormat="1" applyFont="1" applyFill="1" applyBorder="1"/>
    <xf numFmtId="0" fontId="4" fillId="2" borderId="0" xfId="0" applyFont="1" applyFill="1" applyBorder="1" applyAlignment="1">
      <alignment wrapText="1"/>
    </xf>
    <xf numFmtId="172" fontId="6" fillId="2" borderId="0" xfId="0" applyNumberFormat="1" applyFont="1" applyFill="1" applyBorder="1" applyProtection="1">
      <protection locked="0"/>
    </xf>
    <xf numFmtId="3" fontId="6" fillId="6" borderId="0" xfId="0" applyNumberFormat="1" applyFont="1" applyFill="1" applyBorder="1" applyProtection="1">
      <protection locked="0"/>
    </xf>
    <xf numFmtId="3" fontId="6" fillId="6" borderId="0" xfId="0" applyNumberFormat="1" applyFont="1" applyFill="1"/>
    <xf numFmtId="3" fontId="4" fillId="6" borderId="0" xfId="0" applyNumberFormat="1" applyFont="1" applyFill="1"/>
    <xf numFmtId="164" fontId="4" fillId="6" borderId="0" xfId="0" applyNumberFormat="1" applyFont="1" applyFill="1" applyBorder="1"/>
    <xf numFmtId="172" fontId="6" fillId="2" borderId="0" xfId="0" applyNumberFormat="1" applyFont="1" applyFill="1" applyBorder="1"/>
    <xf numFmtId="0" fontId="6" fillId="2" borderId="0" xfId="8" applyFont="1" applyFill="1" applyBorder="1"/>
    <xf numFmtId="0" fontId="4" fillId="2" borderId="0" xfId="8" applyFont="1" applyFill="1" applyBorder="1"/>
    <xf numFmtId="172" fontId="4" fillId="2" borderId="2" xfId="0" applyNumberFormat="1" applyFont="1" applyFill="1" applyBorder="1"/>
    <xf numFmtId="3" fontId="4" fillId="6" borderId="2" xfId="0" applyNumberFormat="1" applyFont="1" applyFill="1" applyBorder="1"/>
    <xf numFmtId="164" fontId="4" fillId="2" borderId="2" xfId="0" applyNumberFormat="1" applyFont="1" applyFill="1" applyBorder="1"/>
    <xf numFmtId="3" fontId="4" fillId="6" borderId="35" xfId="0" applyNumberFormat="1" applyFont="1" applyFill="1" applyBorder="1"/>
    <xf numFmtId="0" fontId="2" fillId="2" borderId="18" xfId="0" applyFont="1" applyFill="1" applyBorder="1"/>
    <xf numFmtId="172" fontId="6" fillId="2" borderId="3" xfId="0" applyNumberFormat="1" applyFont="1" applyFill="1" applyBorder="1"/>
    <xf numFmtId="3" fontId="6" fillId="6" borderId="3" xfId="0" applyNumberFormat="1" applyFont="1" applyFill="1" applyBorder="1"/>
    <xf numFmtId="3" fontId="6" fillId="0" borderId="3" xfId="0" applyNumberFormat="1" applyFont="1" applyBorder="1"/>
    <xf numFmtId="172" fontId="6" fillId="6" borderId="0" xfId="0" applyNumberFormat="1" applyFont="1" applyFill="1" applyBorder="1"/>
    <xf numFmtId="1" fontId="6" fillId="6" borderId="0" xfId="0" applyNumberFormat="1" applyFont="1" applyFill="1" applyBorder="1"/>
    <xf numFmtId="184" fontId="4" fillId="2" borderId="0" xfId="0" applyNumberFormat="1" applyFont="1" applyFill="1" applyBorder="1"/>
    <xf numFmtId="185" fontId="6" fillId="2" borderId="0" xfId="0" applyNumberFormat="1" applyFont="1" applyFill="1" applyBorder="1"/>
    <xf numFmtId="0" fontId="6" fillId="2" borderId="3" xfId="0" applyFont="1" applyFill="1" applyBorder="1" applyAlignment="1">
      <alignment horizontal="right"/>
    </xf>
    <xf numFmtId="2" fontId="4" fillId="2" borderId="3" xfId="0" applyNumberFormat="1" applyFont="1" applyFill="1" applyBorder="1"/>
    <xf numFmtId="0" fontId="6" fillId="2" borderId="2" xfId="0" applyFont="1" applyFill="1" applyBorder="1"/>
    <xf numFmtId="0" fontId="2" fillId="2" borderId="2" xfId="0" applyFont="1" applyFill="1" applyBorder="1" applyAlignment="1">
      <alignment horizontal="right"/>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10" fillId="2" borderId="3" xfId="0" applyFont="1" applyFill="1" applyBorder="1" applyAlignment="1">
      <alignment horizontal="center"/>
    </xf>
    <xf numFmtId="173" fontId="10" fillId="2" borderId="3" xfId="0" applyNumberFormat="1" applyFont="1" applyFill="1" applyBorder="1" applyAlignment="1">
      <alignment horizontal="center"/>
    </xf>
    <xf numFmtId="173" fontId="10" fillId="2" borderId="3" xfId="0" quotePrefix="1" applyNumberFormat="1" applyFont="1" applyFill="1" applyBorder="1" applyAlignment="1">
      <alignment horizontal="center"/>
    </xf>
    <xf numFmtId="173" fontId="10" fillId="2" borderId="0" xfId="0" applyNumberFormat="1" applyFont="1" applyFill="1" applyBorder="1" applyAlignment="1">
      <alignment horizontal="center"/>
    </xf>
    <xf numFmtId="173" fontId="10" fillId="2" borderId="0" xfId="0" quotePrefix="1" applyNumberFormat="1" applyFont="1" applyFill="1" applyBorder="1" applyAlignment="1">
      <alignment horizontal="center"/>
    </xf>
    <xf numFmtId="0" fontId="10" fillId="2" borderId="0" xfId="0" applyFont="1" applyFill="1" applyBorder="1" applyAlignment="1">
      <alignment horizontal="center"/>
    </xf>
    <xf numFmtId="0" fontId="4" fillId="2" borderId="0" xfId="0" applyFont="1" applyFill="1" applyAlignment="1"/>
    <xf numFmtId="0" fontId="4" fillId="2" borderId="0" xfId="0" quotePrefix="1" applyFont="1" applyFill="1" applyAlignment="1"/>
    <xf numFmtId="0" fontId="4" fillId="2" borderId="15" xfId="0" applyFont="1" applyFill="1" applyBorder="1" applyAlignment="1">
      <alignment horizontal="left"/>
    </xf>
    <xf numFmtId="0" fontId="4" fillId="4" borderId="15" xfId="0" applyFont="1" applyFill="1" applyBorder="1" applyAlignment="1">
      <alignment horizontal="right"/>
    </xf>
    <xf numFmtId="0" fontId="2" fillId="2" borderId="0" xfId="0" applyFont="1" applyFill="1" applyAlignment="1">
      <alignment horizontal="left"/>
    </xf>
    <xf numFmtId="0" fontId="28" fillId="5" borderId="3" xfId="0" applyFont="1" applyFill="1" applyBorder="1" applyAlignment="1">
      <alignment horizontal="left"/>
    </xf>
    <xf numFmtId="0" fontId="28" fillId="5" borderId="3" xfId="0" applyFont="1" applyFill="1" applyBorder="1" applyAlignment="1">
      <alignment horizontal="right"/>
    </xf>
    <xf numFmtId="0" fontId="28" fillId="5" borderId="3" xfId="0" applyNumberFormat="1" applyFont="1" applyFill="1" applyBorder="1" applyAlignment="1">
      <alignment horizontal="right"/>
    </xf>
    <xf numFmtId="0" fontId="17" fillId="2" borderId="0" xfId="0" applyFont="1" applyFill="1" applyBorder="1" applyAlignment="1">
      <alignment horizontal="left"/>
    </xf>
    <xf numFmtId="3" fontId="17" fillId="2" borderId="0" xfId="0" applyNumberFormat="1" applyFont="1" applyFill="1" applyBorder="1" applyAlignment="1">
      <alignment horizontal="right"/>
    </xf>
    <xf numFmtId="10" fontId="17" fillId="2" borderId="0" xfId="0" applyNumberFormat="1" applyFont="1" applyFill="1" applyBorder="1" applyAlignment="1">
      <alignment horizontal="right"/>
    </xf>
    <xf numFmtId="0" fontId="17" fillId="2" borderId="0" xfId="0" applyFont="1" applyFill="1" applyAlignment="1">
      <alignment horizontal="left"/>
    </xf>
    <xf numFmtId="0" fontId="17" fillId="2" borderId="0" xfId="0" applyFont="1" applyFill="1" applyAlignment="1">
      <alignment horizontal="right"/>
    </xf>
    <xf numFmtId="3" fontId="17" fillId="2" borderId="0" xfId="0" applyNumberFormat="1" applyFont="1" applyFill="1" applyAlignment="1">
      <alignment horizontal="right"/>
    </xf>
    <xf numFmtId="0" fontId="16" fillId="2" borderId="3" xfId="0" applyFont="1" applyFill="1" applyBorder="1" applyAlignment="1">
      <alignment horizontal="left"/>
    </xf>
    <xf numFmtId="172" fontId="17" fillId="2" borderId="3" xfId="0" applyNumberFormat="1" applyFont="1" applyFill="1" applyBorder="1" applyAlignment="1">
      <alignment horizontal="right"/>
    </xf>
    <xf numFmtId="172" fontId="6" fillId="2" borderId="0" xfId="0" applyNumberFormat="1" applyFont="1" applyFill="1" applyAlignment="1">
      <alignment horizontal="right"/>
    </xf>
    <xf numFmtId="3" fontId="6" fillId="2" borderId="3" xfId="0" applyNumberFormat="1" applyFont="1" applyFill="1" applyBorder="1" applyAlignment="1">
      <alignment horizontal="right"/>
    </xf>
    <xf numFmtId="0" fontId="4" fillId="0" borderId="0" xfId="0" applyFont="1" applyBorder="1"/>
    <xf numFmtId="2" fontId="4" fillId="2" borderId="0" xfId="0" applyNumberFormat="1" applyFont="1" applyFill="1" applyAlignment="1">
      <alignment horizontal="center"/>
    </xf>
    <xf numFmtId="3" fontId="4" fillId="2" borderId="0" xfId="0" applyNumberFormat="1" applyFont="1" applyFill="1" applyBorder="1" applyAlignment="1">
      <alignment horizontal="left"/>
    </xf>
    <xf numFmtId="0" fontId="16" fillId="2" borderId="0" xfId="0" applyFont="1" applyFill="1" applyBorder="1"/>
    <xf numFmtId="3" fontId="16" fillId="2" borderId="0" xfId="0" applyNumberFormat="1" applyFont="1" applyFill="1" applyBorder="1" applyAlignment="1">
      <alignment horizontal="right"/>
    </xf>
    <xf numFmtId="0" fontId="16" fillId="2" borderId="0" xfId="0" applyFont="1" applyFill="1" applyBorder="1" applyAlignment="1">
      <alignment horizontal="right"/>
    </xf>
    <xf numFmtId="0" fontId="4" fillId="2" borderId="19" xfId="0" applyFont="1" applyFill="1" applyBorder="1"/>
    <xf numFmtId="16" fontId="4" fillId="2" borderId="19" xfId="0" applyNumberFormat="1" applyFont="1" applyFill="1" applyBorder="1" applyAlignment="1">
      <alignment horizontal="right"/>
    </xf>
    <xf numFmtId="3" fontId="4" fillId="2" borderId="37" xfId="0" applyNumberFormat="1" applyFont="1" applyFill="1" applyBorder="1"/>
    <xf numFmtId="17" fontId="4" fillId="2" borderId="19" xfId="0" applyNumberFormat="1" applyFont="1" applyFill="1" applyBorder="1" applyAlignment="1">
      <alignment horizontal="right"/>
    </xf>
    <xf numFmtId="0" fontId="4" fillId="2" borderId="19" xfId="0" applyFont="1" applyFill="1" applyBorder="1" applyAlignment="1">
      <alignment horizontal="right"/>
    </xf>
    <xf numFmtId="3" fontId="16" fillId="2" borderId="38" xfId="0" applyNumberFormat="1" applyFont="1" applyFill="1" applyBorder="1"/>
    <xf numFmtId="0" fontId="16" fillId="5" borderId="15" xfId="0" applyFont="1" applyFill="1" applyBorder="1" applyAlignment="1">
      <alignment horizontal="right"/>
    </xf>
    <xf numFmtId="172" fontId="17" fillId="2" borderId="19" xfId="0" applyNumberFormat="1" applyFont="1" applyFill="1" applyBorder="1" applyAlignment="1"/>
    <xf numFmtId="172" fontId="17" fillId="2" borderId="0" xfId="0" applyNumberFormat="1" applyFont="1" applyFill="1" applyAlignment="1">
      <alignment horizontal="right"/>
    </xf>
    <xf numFmtId="0" fontId="17" fillId="2" borderId="3" xfId="0" applyFont="1" applyFill="1" applyBorder="1"/>
    <xf numFmtId="172" fontId="17" fillId="2" borderId="3" xfId="0" applyNumberFormat="1" applyFont="1" applyFill="1" applyBorder="1"/>
    <xf numFmtId="172" fontId="17" fillId="2" borderId="15" xfId="0" applyNumberFormat="1" applyFont="1" applyFill="1" applyBorder="1"/>
    <xf numFmtId="0" fontId="22" fillId="0" borderId="0" xfId="4" applyAlignment="1" applyProtection="1"/>
    <xf numFmtId="0" fontId="15" fillId="0" borderId="0" xfId="0" applyFont="1" applyAlignment="1">
      <alignment vertical="center"/>
    </xf>
    <xf numFmtId="0" fontId="6" fillId="2" borderId="0" xfId="0" applyFont="1" applyFill="1" applyAlignment="1">
      <alignment horizontal="left" wrapText="1"/>
    </xf>
    <xf numFmtId="0" fontId="0" fillId="2" borderId="0" xfId="0" applyFont="1" applyFill="1"/>
    <xf numFmtId="171" fontId="4" fillId="0" borderId="0" xfId="5" applyNumberFormat="1" applyFont="1"/>
    <xf numFmtId="171" fontId="37" fillId="0" borderId="0" xfId="11" applyNumberFormat="1" applyFont="1"/>
    <xf numFmtId="171" fontId="4" fillId="0" borderId="2" xfId="11" applyNumberFormat="1" applyFont="1" applyFill="1" applyBorder="1" applyProtection="1"/>
    <xf numFmtId="165" fontId="6" fillId="0" borderId="1" xfId="9" applyFont="1" applyFill="1" applyBorder="1" applyAlignment="1"/>
    <xf numFmtId="173" fontId="4" fillId="2" borderId="0" xfId="0" applyNumberFormat="1" applyFont="1" applyFill="1" applyAlignment="1">
      <alignment horizontal="right"/>
    </xf>
    <xf numFmtId="173" fontId="4" fillId="2" borderId="0" xfId="9" applyNumberFormat="1" applyFont="1" applyFill="1" applyBorder="1" applyAlignment="1">
      <alignment horizontal="right"/>
    </xf>
    <xf numFmtId="173" fontId="4" fillId="2" borderId="0" xfId="9" applyNumberFormat="1" applyFont="1" applyFill="1" applyBorder="1"/>
    <xf numFmtId="0" fontId="6" fillId="2" borderId="3" xfId="0" applyFont="1" applyFill="1" applyBorder="1" applyAlignment="1"/>
    <xf numFmtId="0" fontId="6" fillId="2" borderId="2" xfId="0" applyFont="1" applyFill="1" applyBorder="1" applyAlignment="1"/>
    <xf numFmtId="0" fontId="6" fillId="2" borderId="2" xfId="0" applyFont="1" applyFill="1" applyBorder="1" applyAlignment="1">
      <alignment wrapText="1"/>
    </xf>
    <xf numFmtId="175" fontId="6" fillId="2" borderId="1" xfId="0" applyNumberFormat="1" applyFont="1" applyFill="1" applyBorder="1" applyAlignment="1">
      <alignment horizontal="right" wrapText="1"/>
    </xf>
    <xf numFmtId="176" fontId="6" fillId="2" borderId="1" xfId="0" applyNumberFormat="1" applyFont="1" applyFill="1" applyBorder="1" applyAlignment="1">
      <alignment horizontal="right" wrapText="1"/>
    </xf>
    <xf numFmtId="0" fontId="6" fillId="2" borderId="16" xfId="0" applyFont="1" applyFill="1" applyBorder="1" applyAlignment="1">
      <alignment horizontal="right" wrapText="1"/>
    </xf>
    <xf numFmtId="169" fontId="4" fillId="2" borderId="0" xfId="1" applyNumberFormat="1" applyFont="1" applyFill="1"/>
    <xf numFmtId="169" fontId="6" fillId="2" borderId="19" xfId="1" applyNumberFormat="1" applyFont="1" applyFill="1" applyBorder="1"/>
    <xf numFmtId="169" fontId="6" fillId="2" borderId="3" xfId="1" applyNumberFormat="1" applyFont="1" applyFill="1" applyBorder="1"/>
    <xf numFmtId="169" fontId="6" fillId="2" borderId="17" xfId="1" applyNumberFormat="1" applyFont="1" applyFill="1" applyBorder="1"/>
    <xf numFmtId="0" fontId="6" fillId="2" borderId="1" xfId="9" applyNumberFormat="1" applyFont="1" applyFill="1" applyBorder="1" applyAlignment="1">
      <alignment horizontal="right"/>
    </xf>
    <xf numFmtId="0" fontId="6" fillId="2" borderId="2" xfId="9" applyNumberFormat="1" applyFont="1" applyFill="1" applyBorder="1" applyAlignment="1">
      <alignment horizontal="right"/>
    </xf>
    <xf numFmtId="3" fontId="0" fillId="0" borderId="0" xfId="0" applyNumberFormat="1"/>
    <xf numFmtId="177" fontId="4" fillId="2" borderId="25" xfId="1" applyNumberFormat="1" applyFont="1" applyFill="1" applyBorder="1" applyAlignment="1" applyProtection="1">
      <alignment horizontal="right"/>
    </xf>
    <xf numFmtId="177" fontId="4" fillId="2" borderId="26" xfId="1" applyNumberFormat="1" applyFont="1" applyFill="1" applyBorder="1" applyAlignment="1" applyProtection="1">
      <alignment horizontal="right"/>
    </xf>
    <xf numFmtId="173" fontId="4" fillId="2" borderId="17" xfId="0" applyNumberFormat="1" applyFont="1" applyFill="1" applyBorder="1"/>
    <xf numFmtId="173" fontId="4" fillId="6" borderId="15" xfId="0" applyNumberFormat="1" applyFont="1" applyFill="1" applyBorder="1"/>
    <xf numFmtId="173" fontId="4" fillId="6" borderId="0" xfId="0" applyNumberFormat="1" applyFont="1" applyFill="1"/>
    <xf numFmtId="0" fontId="2" fillId="0" borderId="0" xfId="0" applyFont="1" applyFill="1"/>
    <xf numFmtId="0" fontId="12" fillId="0" borderId="0" xfId="0" applyFont="1" applyFill="1" applyBorder="1"/>
    <xf numFmtId="0" fontId="4" fillId="0" borderId="0" xfId="0" applyFont="1" applyFill="1"/>
    <xf numFmtId="182" fontId="4" fillId="2" borderId="0" xfId="7" applyNumberFormat="1" applyFont="1" applyFill="1" applyBorder="1"/>
    <xf numFmtId="182" fontId="6" fillId="2" borderId="0" xfId="9" applyNumberFormat="1" applyFont="1" applyFill="1" applyBorder="1" applyAlignment="1">
      <alignment horizontal="right"/>
    </xf>
    <xf numFmtId="0" fontId="0" fillId="0" borderId="0" xfId="0" applyAlignment="1">
      <alignment vertical="center"/>
    </xf>
    <xf numFmtId="0" fontId="38"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28" fillId="0" borderId="3" xfId="0" applyNumberFormat="1" applyFont="1" applyFill="1" applyBorder="1" applyAlignment="1">
      <alignment horizontal="right"/>
    </xf>
    <xf numFmtId="172" fontId="17" fillId="0" borderId="0" xfId="0" applyNumberFormat="1" applyFont="1" applyFill="1" applyBorder="1" applyAlignment="1">
      <alignment horizontal="right"/>
    </xf>
    <xf numFmtId="172" fontId="17" fillId="0" borderId="3" xfId="0" applyNumberFormat="1" applyFont="1" applyFill="1" applyBorder="1" applyAlignment="1">
      <alignment horizontal="right"/>
    </xf>
    <xf numFmtId="0" fontId="44" fillId="0" borderId="0" xfId="0" applyFont="1"/>
    <xf numFmtId="166" fontId="4" fillId="0" borderId="0" xfId="9" applyNumberFormat="1" applyFont="1" applyFill="1" applyBorder="1"/>
    <xf numFmtId="166" fontId="4" fillId="0" borderId="0" xfId="0" applyNumberFormat="1" applyFont="1"/>
    <xf numFmtId="166" fontId="4" fillId="0" borderId="0" xfId="9" applyNumberFormat="1" applyFont="1" applyBorder="1" applyAlignment="1">
      <alignment horizontal="right"/>
    </xf>
    <xf numFmtId="166" fontId="4" fillId="0" borderId="1" xfId="9" applyNumberFormat="1" applyFont="1" applyBorder="1"/>
    <xf numFmtId="166" fontId="6" fillId="0" borderId="29" xfId="9" applyNumberFormat="1" applyFont="1" applyBorder="1"/>
    <xf numFmtId="1" fontId="6" fillId="2" borderId="3" xfId="9" applyNumberFormat="1" applyFont="1" applyFill="1" applyBorder="1" applyAlignment="1"/>
    <xf numFmtId="1" fontId="6" fillId="2" borderId="3" xfId="9" applyNumberFormat="1" applyFont="1" applyFill="1" applyBorder="1" applyAlignment="1">
      <alignment horizontal="right" wrapText="1"/>
    </xf>
    <xf numFmtId="169" fontId="37" fillId="0" borderId="0" xfId="1" applyNumberFormat="1" applyFill="1" applyAlignment="1">
      <alignment horizontal="center"/>
    </xf>
    <xf numFmtId="0" fontId="6" fillId="0" borderId="15" xfId="0" applyFont="1" applyBorder="1" applyAlignment="1">
      <alignment horizontal="center"/>
    </xf>
    <xf numFmtId="169" fontId="6" fillId="0" borderId="15" xfId="1" applyNumberFormat="1" applyFont="1" applyBorder="1" applyAlignment="1">
      <alignment horizontal="center"/>
    </xf>
    <xf numFmtId="0" fontId="6" fillId="0" borderId="15" xfId="0" applyFont="1" applyBorder="1" applyAlignment="1">
      <alignment horizontal="center" wrapText="1"/>
    </xf>
    <xf numFmtId="173" fontId="6" fillId="0" borderId="15" xfId="0" applyNumberFormat="1" applyFont="1" applyBorder="1" applyAlignment="1">
      <alignment horizontal="center" wrapText="1"/>
    </xf>
    <xf numFmtId="0" fontId="44" fillId="0" borderId="15" xfId="0" applyFont="1" applyBorder="1" applyAlignment="1">
      <alignment horizontal="center"/>
    </xf>
    <xf numFmtId="169" fontId="44" fillId="0" borderId="15" xfId="1" applyNumberFormat="1" applyFont="1" applyFill="1" applyBorder="1" applyAlignment="1">
      <alignment horizontal="center"/>
    </xf>
    <xf numFmtId="173" fontId="44" fillId="0" borderId="15" xfId="0" applyNumberFormat="1" applyFont="1" applyFill="1" applyBorder="1"/>
    <xf numFmtId="173" fontId="44" fillId="0" borderId="15" xfId="0" applyNumberFormat="1" applyFont="1" applyBorder="1"/>
    <xf numFmtId="0" fontId="44" fillId="0" borderId="15" xfId="0" applyFont="1" applyBorder="1"/>
    <xf numFmtId="169" fontId="4" fillId="0" borderId="15" xfId="1" applyNumberFormat="1" applyFont="1" applyFill="1" applyBorder="1" applyAlignment="1">
      <alignment horizontal="center"/>
    </xf>
    <xf numFmtId="0" fontId="44" fillId="0" borderId="15" xfId="0" applyFont="1" applyFill="1" applyBorder="1" applyAlignment="1">
      <alignment horizontal="center"/>
    </xf>
    <xf numFmtId="0" fontId="44" fillId="0" borderId="15" xfId="0" applyFont="1" applyFill="1" applyBorder="1"/>
    <xf numFmtId="0" fontId="44" fillId="0" borderId="15" xfId="0" quotePrefix="1" applyFont="1" applyBorder="1" applyAlignment="1">
      <alignment horizontal="center"/>
    </xf>
    <xf numFmtId="0" fontId="44" fillId="0" borderId="39" xfId="0" applyFont="1" applyBorder="1" applyAlignment="1">
      <alignment horizontal="center"/>
    </xf>
    <xf numFmtId="169" fontId="44" fillId="0" borderId="39" xfId="1" applyNumberFormat="1" applyFont="1" applyFill="1" applyBorder="1" applyAlignment="1">
      <alignment horizontal="center"/>
    </xf>
    <xf numFmtId="173" fontId="44" fillId="0" borderId="39" xfId="0" applyNumberFormat="1" applyFont="1" applyBorder="1"/>
    <xf numFmtId="0" fontId="44" fillId="0" borderId="23" xfId="0" applyFont="1" applyBorder="1" applyAlignment="1">
      <alignment horizontal="center"/>
    </xf>
    <xf numFmtId="169" fontId="44" fillId="0" borderId="23" xfId="1" applyNumberFormat="1" applyFont="1" applyFill="1" applyBorder="1" applyAlignment="1">
      <alignment horizontal="center"/>
    </xf>
    <xf numFmtId="173" fontId="44" fillId="0" borderId="23" xfId="0" applyNumberFormat="1" applyFont="1" applyBorder="1"/>
    <xf numFmtId="173" fontId="44" fillId="0" borderId="15" xfId="0" applyNumberFormat="1" applyFont="1" applyFill="1" applyBorder="1" applyAlignment="1">
      <alignment horizontal="right"/>
    </xf>
    <xf numFmtId="173" fontId="4" fillId="0" borderId="15" xfId="0" applyNumberFormat="1" applyFont="1" applyFill="1" applyBorder="1" applyAlignment="1">
      <alignment horizontal="right"/>
    </xf>
    <xf numFmtId="173" fontId="17" fillId="0" borderId="15" xfId="0" applyNumberFormat="1" applyFont="1" applyFill="1" applyBorder="1" applyAlignment="1">
      <alignment horizontal="right"/>
    </xf>
    <xf numFmtId="0" fontId="44" fillId="0" borderId="15" xfId="0" applyFont="1" applyFill="1" applyBorder="1" applyAlignment="1">
      <alignment horizontal="right"/>
    </xf>
    <xf numFmtId="0" fontId="44" fillId="0" borderId="39" xfId="0" applyFont="1" applyFill="1" applyBorder="1" applyAlignment="1">
      <alignment horizontal="right"/>
    </xf>
    <xf numFmtId="173" fontId="44" fillId="0" borderId="39" xfId="0" applyNumberFormat="1" applyFont="1" applyFill="1" applyBorder="1" applyAlignment="1">
      <alignment horizontal="right"/>
    </xf>
    <xf numFmtId="173" fontId="44" fillId="0" borderId="23" xfId="0" applyNumberFormat="1" applyFont="1" applyFill="1" applyBorder="1" applyAlignment="1">
      <alignment horizontal="right"/>
    </xf>
    <xf numFmtId="172" fontId="44" fillId="0" borderId="15" xfId="0" applyNumberFormat="1" applyFont="1" applyFill="1" applyBorder="1" applyAlignment="1">
      <alignment horizontal="right"/>
    </xf>
    <xf numFmtId="173" fontId="34" fillId="0" borderId="15" xfId="0" applyNumberFormat="1" applyFont="1" applyFill="1" applyBorder="1" applyAlignment="1">
      <alignment horizontal="right"/>
    </xf>
    <xf numFmtId="0" fontId="45" fillId="0" borderId="0" xfId="0" applyFont="1"/>
    <xf numFmtId="0" fontId="22" fillId="0" borderId="0" xfId="4" applyFont="1" applyAlignment="1" applyProtection="1"/>
    <xf numFmtId="0" fontId="46" fillId="0" borderId="0" xfId="0" applyFont="1"/>
    <xf numFmtId="15" fontId="46" fillId="0" borderId="0" xfId="0" applyNumberFormat="1" applyFont="1"/>
    <xf numFmtId="0" fontId="47" fillId="0" borderId="0" xfId="0" applyFont="1"/>
    <xf numFmtId="0" fontId="48" fillId="0" borderId="0" xfId="0" applyFont="1"/>
    <xf numFmtId="0" fontId="6" fillId="2" borderId="35" xfId="0" applyFont="1" applyFill="1" applyBorder="1" applyAlignment="1">
      <alignment horizontal="left"/>
    </xf>
    <xf numFmtId="0" fontId="10" fillId="2" borderId="35" xfId="0" applyFont="1" applyFill="1" applyBorder="1"/>
    <xf numFmtId="0" fontId="6" fillId="2" borderId="35" xfId="0" applyFont="1" applyFill="1" applyBorder="1" applyAlignment="1">
      <alignment horizontal="right"/>
    </xf>
    <xf numFmtId="0" fontId="1" fillId="2" borderId="0" xfId="0" applyFont="1" applyFill="1"/>
    <xf numFmtId="0" fontId="46" fillId="0" borderId="0" xfId="0" applyFont="1" applyAlignment="1">
      <alignment horizontal="left" wrapText="1"/>
    </xf>
    <xf numFmtId="0" fontId="46"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wrapText="1"/>
    </xf>
    <xf numFmtId="0" fontId="1" fillId="0" borderId="0" xfId="0" applyFont="1" applyAlignment="1"/>
    <xf numFmtId="0" fontId="36" fillId="0" borderId="0" xfId="4" applyFont="1" applyAlignment="1" applyProtection="1">
      <alignment horizontal="left"/>
    </xf>
    <xf numFmtId="0" fontId="4" fillId="2" borderId="0" xfId="0" applyFont="1" applyFill="1" applyAlignment="1">
      <alignment horizontal="left" wrapText="1"/>
    </xf>
    <xf numFmtId="0" fontId="6" fillId="2" borderId="0" xfId="5" applyFont="1" applyFill="1" applyAlignment="1">
      <alignment horizontal="left" wrapText="1"/>
    </xf>
    <xf numFmtId="0" fontId="4" fillId="2" borderId="0" xfId="5" applyFont="1" applyFill="1" applyAlignment="1">
      <alignment horizontal="left" wrapText="1"/>
    </xf>
    <xf numFmtId="0" fontId="6" fillId="2" borderId="0" xfId="0" applyFont="1" applyFill="1" applyAlignment="1">
      <alignment horizontal="left" wrapText="1"/>
    </xf>
    <xf numFmtId="0" fontId="4" fillId="0" borderId="0" xfId="6" applyFont="1" applyBorder="1" applyAlignment="1">
      <alignment horizontal="left" wrapText="1"/>
    </xf>
    <xf numFmtId="0" fontId="4" fillId="0" borderId="0" xfId="6" applyFont="1" applyBorder="1" applyAlignment="1">
      <alignment horizontal="left"/>
    </xf>
    <xf numFmtId="0" fontId="6" fillId="0" borderId="0" xfId="6" applyFont="1" applyBorder="1" applyAlignment="1">
      <alignment horizontal="left" wrapText="1"/>
    </xf>
    <xf numFmtId="0" fontId="2" fillId="2" borderId="18" xfId="0" applyFont="1" applyFill="1" applyBorder="1" applyAlignment="1">
      <alignment horizontal="center"/>
    </xf>
    <xf numFmtId="0" fontId="2" fillId="2" borderId="3" xfId="0" applyFont="1" applyFill="1" applyBorder="1" applyAlignment="1">
      <alignment horizontal="center"/>
    </xf>
    <xf numFmtId="0" fontId="2" fillId="2" borderId="17" xfId="0" applyFont="1" applyFill="1" applyBorder="1" applyAlignment="1">
      <alignment horizontal="center"/>
    </xf>
    <xf numFmtId="0" fontId="4" fillId="2" borderId="0" xfId="0" applyFont="1" applyFill="1" applyAlignment="1">
      <alignment horizontal="left"/>
    </xf>
    <xf numFmtId="0" fontId="6" fillId="2" borderId="0" xfId="0" applyFont="1" applyFill="1" applyAlignment="1">
      <alignment horizontal="left"/>
    </xf>
    <xf numFmtId="0" fontId="35" fillId="0" borderId="2" xfId="0" applyFont="1" applyBorder="1" applyAlignment="1">
      <alignment horizontal="center"/>
    </xf>
    <xf numFmtId="0" fontId="6" fillId="3" borderId="18" xfId="0" applyFont="1" applyFill="1" applyBorder="1" applyAlignment="1">
      <alignment horizontal="center"/>
    </xf>
    <xf numFmtId="0" fontId="6" fillId="3" borderId="3" xfId="0" applyFont="1" applyFill="1" applyBorder="1" applyAlignment="1">
      <alignment horizontal="center"/>
    </xf>
    <xf numFmtId="0" fontId="6" fillId="3" borderId="17" xfId="0" applyFont="1" applyFill="1" applyBorder="1" applyAlignment="1">
      <alignment horizontal="center"/>
    </xf>
    <xf numFmtId="0" fontId="4" fillId="0" borderId="0" xfId="0" applyFont="1" applyFill="1" applyAlignment="1">
      <alignment horizontal="left" wrapText="1"/>
    </xf>
    <xf numFmtId="0" fontId="4" fillId="2" borderId="0" xfId="0" applyFont="1" applyFill="1" applyAlignment="1">
      <alignment horizontal="left" vertical="top" wrapText="1"/>
    </xf>
    <xf numFmtId="0" fontId="2" fillId="2" borderId="0" xfId="0" applyFont="1" applyFill="1" applyAlignment="1">
      <alignment horizontal="left" wrapText="1"/>
    </xf>
    <xf numFmtId="1" fontId="6" fillId="2" borderId="3" xfId="9" applyNumberFormat="1" applyFont="1" applyFill="1" applyBorder="1" applyAlignment="1">
      <alignment horizontal="center" wrapText="1"/>
    </xf>
    <xf numFmtId="0" fontId="4" fillId="2" borderId="0" xfId="0" quotePrefix="1" applyFont="1" applyFill="1" applyBorder="1" applyAlignment="1">
      <alignment horizontal="left" vertical="top" wrapText="1"/>
    </xf>
    <xf numFmtId="0" fontId="0" fillId="0" borderId="0" xfId="0" applyAlignment="1">
      <alignment horizontal="left" vertical="top" wrapText="1"/>
    </xf>
    <xf numFmtId="0" fontId="4" fillId="2" borderId="0" xfId="0" applyFont="1" applyFill="1" applyBorder="1" applyAlignment="1">
      <alignment horizontal="left" wrapText="1"/>
    </xf>
    <xf numFmtId="0" fontId="4" fillId="2" borderId="0" xfId="0" applyFont="1" applyFill="1" applyBorder="1" applyAlignment="1">
      <alignment horizontal="left"/>
    </xf>
    <xf numFmtId="0" fontId="6" fillId="2" borderId="0" xfId="0" applyFont="1" applyFill="1" applyBorder="1" applyAlignment="1">
      <alignment horizontal="left" wrapText="1"/>
    </xf>
    <xf numFmtId="0" fontId="6" fillId="2" borderId="0" xfId="0" applyFont="1" applyFill="1" applyBorder="1" applyAlignment="1">
      <alignment horizontal="left"/>
    </xf>
    <xf numFmtId="0" fontId="2" fillId="2" borderId="0" xfId="0" applyFont="1" applyFill="1" applyBorder="1" applyAlignment="1">
      <alignment horizontal="center"/>
    </xf>
    <xf numFmtId="0" fontId="10" fillId="2" borderId="0" xfId="0" applyFont="1" applyFill="1" applyAlignment="1">
      <alignment horizontal="left" wrapText="1"/>
    </xf>
    <xf numFmtId="0" fontId="4" fillId="0" borderId="0" xfId="0" applyFont="1" applyAlignment="1">
      <alignment horizontal="left" wrapText="1"/>
    </xf>
    <xf numFmtId="0" fontId="4" fillId="2" borderId="0" xfId="0" quotePrefix="1" applyFont="1" applyFill="1" applyAlignment="1">
      <alignment horizontal="left" wrapText="1"/>
    </xf>
    <xf numFmtId="0" fontId="4" fillId="2" borderId="0" xfId="0" quotePrefix="1" applyFont="1" applyFill="1" applyAlignment="1">
      <alignment horizontal="left"/>
    </xf>
    <xf numFmtId="0" fontId="16" fillId="2" borderId="18" xfId="0" applyFont="1" applyFill="1" applyBorder="1" applyAlignment="1">
      <alignment horizontal="left"/>
    </xf>
    <xf numFmtId="0" fontId="16" fillId="2" borderId="3" xfId="0" applyFont="1" applyFill="1" applyBorder="1" applyAlignment="1">
      <alignment horizontal="left"/>
    </xf>
    <xf numFmtId="0" fontId="16" fillId="2" borderId="17" xfId="0" applyFont="1" applyFill="1" applyBorder="1" applyAlignment="1">
      <alignment horizontal="left"/>
    </xf>
    <xf numFmtId="0" fontId="43" fillId="0" borderId="0" xfId="0" applyFont="1" applyAlignment="1">
      <alignment horizontal="left" wrapText="1"/>
    </xf>
    <xf numFmtId="0" fontId="43" fillId="0" borderId="0" xfId="0" applyFont="1" applyAlignment="1">
      <alignment horizontal="left"/>
    </xf>
  </cellXfs>
  <cellStyles count="13">
    <cellStyle name="Comma" xfId="1" builtinId="3"/>
    <cellStyle name="Comma 3" xfId="2"/>
    <cellStyle name="Currency" xfId="3" builtinId="4"/>
    <cellStyle name="Hyperlink" xfId="4" builtinId="8"/>
    <cellStyle name="Normal" xfId="0" builtinId="0"/>
    <cellStyle name="Normal 2" xfId="5"/>
    <cellStyle name="Normal 3" xfId="6"/>
    <cellStyle name="Normal_41084-1" xfId="7"/>
    <cellStyle name="Normal_F3" xfId="8"/>
    <cellStyle name="Normal_Sheet1" xfId="9"/>
    <cellStyle name="Normal_Sheet2" xfId="10"/>
    <cellStyle name="Percent" xfId="11" builtinId="5"/>
    <cellStyle name="Percent 2" xfId="12"/>
  </cellStyles>
  <dxfs count="3">
    <dxf>
      <numFmt numFmtId="173" formatCode="0.0"/>
    </dxf>
    <dxf>
      <font>
        <condense val="0"/>
        <extend val="0"/>
        <color indexed="10"/>
      </font>
    </dxf>
    <dxf>
      <numFmt numFmtId="173"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companies-house/about/about-our-services" TargetMode="External"/><Relationship Id="rId2" Type="http://schemas.openxmlformats.org/officeDocument/2006/relationships/hyperlink" Target="https://www.gov.uk/government/organisations/companies-house/about/about-our-services" TargetMode="External"/><Relationship Id="rId1" Type="http://schemas.openxmlformats.org/officeDocument/2006/relationships/hyperlink" Target="https://www.gov.uk/government/organisations/companies-house/about/statistics" TargetMode="External"/><Relationship Id="rId5" Type="http://schemas.openxmlformats.org/officeDocument/2006/relationships/printerSettings" Target="../printerSettings/printerSettings1.bin"/><Relationship Id="rId4" Type="http://schemas.openxmlformats.org/officeDocument/2006/relationships/hyperlink" Target="https://www.gov.uk/government/organisations/companies-house/about/about-our-servic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hyperlink" Target="http://www.companieshouse.gov.uk/about/gbhtml/gpo1.shtml"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fca.org.uk/"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tabSelected="1" workbookViewId="0">
      <selection activeCell="A7" sqref="A7"/>
    </sheetView>
  </sheetViews>
  <sheetFormatPr defaultRowHeight="12.5" x14ac:dyDescent="0.25"/>
  <cols>
    <col min="1" max="1" width="10.7265625" style="661" customWidth="1"/>
    <col min="2" max="2" width="9.26953125" style="661" bestFit="1" customWidth="1"/>
    <col min="3" max="16384" width="8.7265625" style="661"/>
  </cols>
  <sheetData>
    <row r="1" spans="1:20" ht="13" x14ac:dyDescent="0.3">
      <c r="A1" s="274" t="s">
        <v>525</v>
      </c>
    </row>
    <row r="2" spans="1:20" ht="13" x14ac:dyDescent="0.3">
      <c r="A2" s="274" t="s">
        <v>526</v>
      </c>
      <c r="B2" s="275" t="s">
        <v>721</v>
      </c>
    </row>
    <row r="3" spans="1:20" ht="27.5" customHeight="1" x14ac:dyDescent="0.3">
      <c r="A3" s="274" t="s">
        <v>527</v>
      </c>
      <c r="B3" s="669" t="s">
        <v>723</v>
      </c>
      <c r="C3" s="670"/>
      <c r="D3" s="670"/>
      <c r="E3" s="670"/>
      <c r="F3" s="670"/>
      <c r="G3" s="670"/>
      <c r="H3" s="670"/>
      <c r="I3" s="670"/>
      <c r="J3" s="670"/>
      <c r="K3" s="670"/>
      <c r="L3" s="670"/>
      <c r="M3" s="670"/>
      <c r="N3" s="670"/>
      <c r="O3" s="670"/>
      <c r="P3" s="670"/>
      <c r="Q3" s="670"/>
      <c r="R3" s="670"/>
      <c r="S3" s="670"/>
      <c r="T3" s="670"/>
    </row>
    <row r="4" spans="1:20" ht="13" x14ac:dyDescent="0.3">
      <c r="A4" s="274" t="s">
        <v>528</v>
      </c>
      <c r="B4" s="662" t="s">
        <v>722</v>
      </c>
    </row>
    <row r="5" spans="1:20" ht="13" x14ac:dyDescent="0.3">
      <c r="A5" s="274"/>
      <c r="B5" s="662"/>
    </row>
    <row r="6" spans="1:20" ht="13" x14ac:dyDescent="0.3">
      <c r="A6" s="274" t="s">
        <v>748</v>
      </c>
      <c r="B6" s="662"/>
    </row>
    <row r="7" spans="1:20" s="584" customFormat="1" ht="14.5" customHeight="1" x14ac:dyDescent="0.35">
      <c r="A7" s="668" t="s">
        <v>749</v>
      </c>
      <c r="B7" s="42"/>
      <c r="C7" s="42"/>
      <c r="D7" s="42"/>
      <c r="E7" s="42"/>
    </row>
    <row r="9" spans="1:20" ht="13" x14ac:dyDescent="0.25">
      <c r="A9" s="582" t="s">
        <v>529</v>
      </c>
    </row>
    <row r="10" spans="1:20" x14ac:dyDescent="0.25">
      <c r="A10" s="275" t="s">
        <v>530</v>
      </c>
    </row>
    <row r="12" spans="1:20" ht="13" x14ac:dyDescent="0.3">
      <c r="A12" s="274" t="s">
        <v>531</v>
      </c>
    </row>
    <row r="13" spans="1:20" ht="13" x14ac:dyDescent="0.3">
      <c r="A13" s="274"/>
    </row>
    <row r="14" spans="1:20" ht="13" x14ac:dyDescent="0.3">
      <c r="A14" s="274" t="s">
        <v>532</v>
      </c>
    </row>
    <row r="15" spans="1:20" x14ac:dyDescent="0.25">
      <c r="A15" s="275" t="s">
        <v>533</v>
      </c>
    </row>
    <row r="16" spans="1:20" x14ac:dyDescent="0.25">
      <c r="A16" s="660" t="s">
        <v>534</v>
      </c>
    </row>
    <row r="18" spans="1:20" ht="13" x14ac:dyDescent="0.3">
      <c r="A18" s="274" t="s">
        <v>535</v>
      </c>
    </row>
    <row r="19" spans="1:20" x14ac:dyDescent="0.25">
      <c r="A19" s="275" t="s">
        <v>536</v>
      </c>
    </row>
    <row r="20" spans="1:20" x14ac:dyDescent="0.25">
      <c r="A20" s="275" t="s">
        <v>724</v>
      </c>
    </row>
    <row r="21" spans="1:20" x14ac:dyDescent="0.25">
      <c r="A21" s="275" t="s">
        <v>725</v>
      </c>
    </row>
    <row r="23" spans="1:20" x14ac:dyDescent="0.25">
      <c r="A23" s="275" t="s">
        <v>537</v>
      </c>
    </row>
    <row r="24" spans="1:20" x14ac:dyDescent="0.25">
      <c r="A24" s="581" t="s">
        <v>726</v>
      </c>
    </row>
    <row r="26" spans="1:20" ht="13" x14ac:dyDescent="0.3">
      <c r="A26" s="274" t="s">
        <v>538</v>
      </c>
    </row>
    <row r="27" spans="1:20" x14ac:dyDescent="0.25">
      <c r="A27" s="671" t="s">
        <v>727</v>
      </c>
      <c r="B27" s="672"/>
      <c r="C27" s="672"/>
      <c r="D27" s="672"/>
      <c r="E27" s="672"/>
      <c r="F27" s="672"/>
      <c r="G27" s="672"/>
      <c r="H27" s="672"/>
      <c r="I27" s="672"/>
      <c r="J27" s="672"/>
      <c r="K27" s="672"/>
      <c r="L27" s="672"/>
      <c r="M27" s="672"/>
      <c r="N27" s="672"/>
      <c r="O27" s="672"/>
      <c r="P27" s="672"/>
      <c r="Q27" s="672"/>
      <c r="R27" s="672"/>
      <c r="S27" s="672"/>
      <c r="T27" s="672"/>
    </row>
    <row r="28" spans="1:20" x14ac:dyDescent="0.25">
      <c r="A28" s="275"/>
    </row>
    <row r="29" spans="1:20" ht="13" x14ac:dyDescent="0.3">
      <c r="A29" s="274" t="s">
        <v>539</v>
      </c>
    </row>
    <row r="30" spans="1:20" x14ac:dyDescent="0.25">
      <c r="A30" s="275" t="s">
        <v>540</v>
      </c>
    </row>
    <row r="31" spans="1:20" x14ac:dyDescent="0.25">
      <c r="A31" s="660" t="s">
        <v>541</v>
      </c>
    </row>
    <row r="33" spans="1:20" ht="13" x14ac:dyDescent="0.3">
      <c r="A33" s="274" t="s">
        <v>542</v>
      </c>
    </row>
    <row r="34" spans="1:20" ht="27.5" customHeight="1" x14ac:dyDescent="0.25">
      <c r="A34" s="673" t="s">
        <v>728</v>
      </c>
      <c r="B34" s="674"/>
      <c r="C34" s="674"/>
      <c r="D34" s="674"/>
      <c r="E34" s="674"/>
      <c r="F34" s="674"/>
      <c r="G34" s="674"/>
      <c r="H34" s="674"/>
      <c r="I34" s="674"/>
      <c r="J34" s="674"/>
      <c r="K34" s="674"/>
      <c r="L34" s="674"/>
      <c r="M34" s="674"/>
      <c r="N34" s="674"/>
      <c r="O34" s="674"/>
      <c r="P34" s="674"/>
      <c r="Q34" s="674"/>
      <c r="R34" s="674"/>
      <c r="S34" s="674"/>
      <c r="T34" s="674"/>
    </row>
    <row r="35" spans="1:20" x14ac:dyDescent="0.25">
      <c r="A35" s="660" t="s">
        <v>543</v>
      </c>
    </row>
  </sheetData>
  <mergeCells count="3">
    <mergeCell ref="B3:T3"/>
    <mergeCell ref="A27:T27"/>
    <mergeCell ref="A34:T34"/>
  </mergeCells>
  <hyperlinks>
    <hyperlink ref="A16" r:id="rId1"/>
    <hyperlink ref="A24" r:id="rId2" location="data-prod"/>
    <hyperlink ref="A31" r:id="rId3" location="bulk-fee "/>
    <hyperlink ref="A35" r:id="rId4" location="bespoke-fee"/>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46"/>
  <sheetViews>
    <sheetView showGridLines="0" workbookViewId="0"/>
  </sheetViews>
  <sheetFormatPr defaultRowHeight="15.5" x14ac:dyDescent="0.35"/>
  <cols>
    <col min="1" max="1" width="36.453125" style="184" customWidth="1"/>
    <col min="2" max="10" width="12.7265625" style="184" customWidth="1"/>
    <col min="11" max="12" width="12.7265625" style="46" customWidth="1"/>
    <col min="13" max="18" width="12.7265625" style="42" customWidth="1"/>
    <col min="20" max="35" width="8.7265625" style="42"/>
    <col min="36" max="16384" width="8.7265625" style="46"/>
  </cols>
  <sheetData>
    <row r="1" spans="1:250" ht="18.5" x14ac:dyDescent="0.35">
      <c r="A1" s="151" t="s">
        <v>108</v>
      </c>
      <c r="B1" s="85"/>
      <c r="C1" s="85"/>
      <c r="D1" s="85"/>
      <c r="E1" s="85"/>
      <c r="F1" s="85"/>
      <c r="G1" s="86"/>
      <c r="H1" s="86"/>
      <c r="I1" s="86"/>
      <c r="J1" s="86"/>
      <c r="K1" s="42"/>
      <c r="L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row>
    <row r="2" spans="1:250" ht="18" x14ac:dyDescent="0.4">
      <c r="A2" s="151" t="s">
        <v>4</v>
      </c>
      <c r="B2" s="218"/>
      <c r="C2" s="218"/>
      <c r="D2" s="218"/>
      <c r="E2" s="218"/>
      <c r="F2" s="218"/>
      <c r="G2" s="218"/>
      <c r="H2" s="218"/>
      <c r="I2" s="218"/>
      <c r="J2" s="218"/>
      <c r="K2" s="153"/>
      <c r="L2" s="153"/>
      <c r="M2" s="153"/>
      <c r="N2" s="153"/>
      <c r="O2" s="153"/>
      <c r="P2" s="153"/>
      <c r="Q2" s="153"/>
      <c r="R2" s="153"/>
      <c r="T2" s="153"/>
      <c r="U2" s="153"/>
      <c r="V2" s="153"/>
      <c r="W2" s="153"/>
      <c r="X2" s="153"/>
      <c r="Y2" s="153"/>
      <c r="Z2" s="153"/>
      <c r="AA2" s="153"/>
      <c r="AB2" s="153"/>
      <c r="AC2" s="153"/>
      <c r="AD2" s="153"/>
      <c r="AE2" s="153"/>
      <c r="AF2" s="153"/>
      <c r="AG2" s="153"/>
      <c r="AH2" s="153"/>
      <c r="AI2" s="153"/>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c r="GR2" s="219"/>
      <c r="GS2" s="219"/>
      <c r="GT2" s="219"/>
      <c r="GU2" s="219"/>
      <c r="GV2" s="219"/>
      <c r="GW2" s="219"/>
      <c r="GX2" s="219"/>
      <c r="GY2" s="219"/>
      <c r="GZ2" s="219"/>
      <c r="HA2" s="219"/>
      <c r="HB2" s="219"/>
      <c r="HC2" s="219"/>
      <c r="HD2" s="219"/>
      <c r="HE2" s="219"/>
      <c r="HF2" s="219"/>
      <c r="HG2" s="219"/>
      <c r="HH2" s="219"/>
      <c r="HI2" s="219"/>
      <c r="HJ2" s="219"/>
      <c r="HK2" s="219"/>
      <c r="HL2" s="219"/>
      <c r="HM2" s="219"/>
      <c r="HN2" s="219"/>
      <c r="HO2" s="219"/>
      <c r="HP2" s="219"/>
      <c r="HQ2" s="219"/>
      <c r="HR2" s="219"/>
      <c r="HS2" s="219"/>
      <c r="HT2" s="219"/>
      <c r="HU2" s="219"/>
      <c r="HV2" s="219"/>
      <c r="HW2" s="219"/>
      <c r="HX2" s="219"/>
      <c r="HY2" s="219"/>
      <c r="HZ2" s="219"/>
      <c r="IA2" s="219"/>
      <c r="IB2" s="219"/>
      <c r="IC2" s="219"/>
      <c r="ID2" s="219"/>
      <c r="IE2" s="219"/>
      <c r="IF2" s="219"/>
      <c r="IG2" s="219"/>
      <c r="IH2" s="219"/>
      <c r="II2" s="219"/>
      <c r="IJ2" s="219"/>
      <c r="IK2" s="219"/>
      <c r="IL2" s="219"/>
      <c r="IM2" s="219"/>
      <c r="IN2" s="219"/>
      <c r="IO2" s="219"/>
      <c r="IP2" s="219"/>
    </row>
    <row r="3" spans="1:250" ht="18" x14ac:dyDescent="0.4">
      <c r="A3" s="151"/>
      <c r="B3" s="218"/>
      <c r="C3" s="218"/>
      <c r="D3" s="218"/>
      <c r="E3" s="218"/>
      <c r="F3" s="218"/>
      <c r="G3" s="218"/>
      <c r="H3" s="218"/>
      <c r="I3" s="218"/>
      <c r="J3" s="218"/>
      <c r="K3" s="153"/>
      <c r="L3" s="153"/>
      <c r="M3" s="153"/>
      <c r="N3" s="153"/>
      <c r="O3" s="153"/>
      <c r="P3" s="153"/>
      <c r="Q3" s="153"/>
      <c r="R3" s="153"/>
      <c r="T3" s="153"/>
      <c r="U3" s="153"/>
      <c r="V3" s="153"/>
      <c r="W3" s="153"/>
      <c r="X3" s="153"/>
      <c r="Y3" s="153"/>
      <c r="Z3" s="153"/>
      <c r="AA3" s="153"/>
      <c r="AB3" s="153"/>
      <c r="AC3" s="153"/>
      <c r="AD3" s="153"/>
      <c r="AE3" s="153"/>
      <c r="AF3" s="153"/>
      <c r="AG3" s="153"/>
      <c r="AH3" s="153"/>
      <c r="AI3" s="153"/>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c r="HB3" s="219"/>
      <c r="HC3" s="219"/>
      <c r="HD3" s="219"/>
      <c r="HE3" s="219"/>
      <c r="HF3" s="219"/>
      <c r="HG3" s="219"/>
      <c r="HH3" s="219"/>
      <c r="HI3" s="219"/>
      <c r="HJ3" s="219"/>
      <c r="HK3" s="219"/>
      <c r="HL3" s="219"/>
      <c r="HM3" s="219"/>
      <c r="HN3" s="219"/>
      <c r="HO3" s="219"/>
      <c r="HP3" s="219"/>
      <c r="HQ3" s="219"/>
      <c r="HR3" s="219"/>
      <c r="HS3" s="219"/>
      <c r="HT3" s="219"/>
      <c r="HU3" s="219"/>
      <c r="HV3" s="219"/>
      <c r="HW3" s="219"/>
      <c r="HX3" s="219"/>
      <c r="HY3" s="219"/>
      <c r="HZ3" s="219"/>
      <c r="IA3" s="219"/>
      <c r="IB3" s="219"/>
      <c r="IC3" s="219"/>
      <c r="ID3" s="219"/>
      <c r="IE3" s="219"/>
      <c r="IF3" s="219"/>
      <c r="IG3" s="219"/>
      <c r="IH3" s="219"/>
      <c r="II3" s="219"/>
      <c r="IJ3" s="219"/>
      <c r="IK3" s="219"/>
      <c r="IL3" s="219"/>
      <c r="IM3" s="219"/>
      <c r="IN3" s="219"/>
      <c r="IO3" s="219"/>
      <c r="IP3" s="219"/>
    </row>
    <row r="4" spans="1:250" ht="12.75" customHeight="1" x14ac:dyDescent="0.35">
      <c r="A4" s="220"/>
      <c r="C4" s="176"/>
      <c r="D4" s="176" t="s">
        <v>143</v>
      </c>
      <c r="E4" s="176"/>
      <c r="F4" s="176"/>
      <c r="G4" s="176"/>
      <c r="H4" s="176"/>
      <c r="I4" s="221"/>
      <c r="J4" s="221"/>
      <c r="K4" s="42"/>
      <c r="L4" s="42"/>
    </row>
    <row r="5" spans="1:250" x14ac:dyDescent="0.35">
      <c r="A5" s="222" t="s">
        <v>144</v>
      </c>
      <c r="B5" s="223"/>
      <c r="C5" s="683" t="s">
        <v>145</v>
      </c>
      <c r="D5" s="684"/>
      <c r="E5" s="684"/>
      <c r="F5" s="685"/>
      <c r="G5" s="683" t="s">
        <v>146</v>
      </c>
      <c r="H5" s="684"/>
      <c r="I5" s="684"/>
      <c r="J5" s="685"/>
      <c r="K5" s="683" t="s">
        <v>147</v>
      </c>
      <c r="L5" s="684"/>
      <c r="M5" s="684"/>
      <c r="N5" s="685"/>
      <c r="O5" s="683" t="s">
        <v>56</v>
      </c>
      <c r="P5" s="684"/>
      <c r="Q5" s="684"/>
      <c r="R5" s="685"/>
    </row>
    <row r="6" spans="1:250" x14ac:dyDescent="0.35">
      <c r="A6" s="222"/>
      <c r="B6" s="223"/>
      <c r="C6" s="683" t="s">
        <v>148</v>
      </c>
      <c r="D6" s="684"/>
      <c r="E6" s="683" t="s">
        <v>149</v>
      </c>
      <c r="F6" s="684"/>
      <c r="G6" s="683" t="s">
        <v>148</v>
      </c>
      <c r="H6" s="684"/>
      <c r="I6" s="683" t="s">
        <v>149</v>
      </c>
      <c r="J6" s="684"/>
      <c r="K6" s="683" t="s">
        <v>148</v>
      </c>
      <c r="L6" s="684"/>
      <c r="M6" s="683" t="s">
        <v>149</v>
      </c>
      <c r="N6" s="685"/>
      <c r="O6" s="683" t="s">
        <v>148</v>
      </c>
      <c r="P6" s="684"/>
      <c r="Q6" s="683" t="s">
        <v>149</v>
      </c>
      <c r="R6" s="685"/>
    </row>
    <row r="7" spans="1:250" x14ac:dyDescent="0.35">
      <c r="A7" s="224" t="s">
        <v>153</v>
      </c>
      <c r="B7" s="225" t="s">
        <v>154</v>
      </c>
      <c r="C7" s="226" t="s">
        <v>152</v>
      </c>
      <c r="D7" s="227" t="s">
        <v>151</v>
      </c>
      <c r="E7" s="226" t="s">
        <v>152</v>
      </c>
      <c r="F7" s="227" t="s">
        <v>151</v>
      </c>
      <c r="G7" s="226" t="s">
        <v>150</v>
      </c>
      <c r="H7" s="227" t="s">
        <v>151</v>
      </c>
      <c r="I7" s="226" t="s">
        <v>152</v>
      </c>
      <c r="J7" s="227" t="s">
        <v>151</v>
      </c>
      <c r="K7" s="228" t="s">
        <v>150</v>
      </c>
      <c r="L7" s="227" t="s">
        <v>151</v>
      </c>
      <c r="M7" s="226" t="s">
        <v>152</v>
      </c>
      <c r="N7" s="227" t="s">
        <v>151</v>
      </c>
      <c r="O7" s="228" t="s">
        <v>150</v>
      </c>
      <c r="P7" s="227" t="s">
        <v>151</v>
      </c>
      <c r="Q7" s="226" t="s">
        <v>152</v>
      </c>
      <c r="R7" s="227" t="s">
        <v>151</v>
      </c>
    </row>
    <row r="8" spans="1:250" ht="14.5" x14ac:dyDescent="0.35">
      <c r="A8" s="42" t="s">
        <v>155</v>
      </c>
      <c r="B8" s="229"/>
      <c r="C8" s="230"/>
      <c r="D8" s="231"/>
      <c r="E8" s="230"/>
      <c r="F8" s="231"/>
      <c r="G8" s="42"/>
      <c r="H8" s="232"/>
      <c r="I8" s="230"/>
      <c r="J8" s="231"/>
      <c r="K8" s="233"/>
      <c r="L8" s="234"/>
      <c r="M8" s="230"/>
      <c r="N8" s="231"/>
      <c r="O8" s="233"/>
      <c r="P8" s="234"/>
      <c r="Q8" s="230"/>
      <c r="R8" s="231"/>
    </row>
    <row r="9" spans="1:250" ht="14.5" x14ac:dyDescent="0.35">
      <c r="A9" s="42" t="s">
        <v>156</v>
      </c>
      <c r="B9" s="229">
        <v>150</v>
      </c>
      <c r="C9" s="230">
        <v>76804</v>
      </c>
      <c r="D9" s="235">
        <v>11.5206</v>
      </c>
      <c r="E9" s="230">
        <v>695</v>
      </c>
      <c r="F9" s="235">
        <v>0.10425</v>
      </c>
      <c r="G9" s="230">
        <v>4402</v>
      </c>
      <c r="H9" s="235">
        <v>0.6603</v>
      </c>
      <c r="I9" s="236">
        <v>38</v>
      </c>
      <c r="J9" s="237">
        <v>5.7000000000000002E-3</v>
      </c>
      <c r="K9" s="238">
        <v>1354</v>
      </c>
      <c r="L9" s="235">
        <v>0.2031</v>
      </c>
      <c r="M9" s="236">
        <v>13</v>
      </c>
      <c r="N9" s="237">
        <v>1.9499999999999999E-3</v>
      </c>
      <c r="O9" s="238">
        <v>82560</v>
      </c>
      <c r="P9" s="235">
        <v>12.383999999999999</v>
      </c>
      <c r="Q9" s="230">
        <v>746</v>
      </c>
      <c r="R9" s="235">
        <v>0.11189999999999999</v>
      </c>
    </row>
    <row r="10" spans="1:250" ht="14.5" x14ac:dyDescent="0.35">
      <c r="A10" s="42" t="s">
        <v>157</v>
      </c>
      <c r="B10" s="229">
        <v>375</v>
      </c>
      <c r="C10" s="230">
        <v>43911</v>
      </c>
      <c r="D10" s="235">
        <v>16.466625000000001</v>
      </c>
      <c r="E10" s="230">
        <v>333</v>
      </c>
      <c r="F10" s="235">
        <v>0.124875</v>
      </c>
      <c r="G10" s="230">
        <v>2390</v>
      </c>
      <c r="H10" s="235">
        <v>0.89624999999999999</v>
      </c>
      <c r="I10" s="236">
        <v>25</v>
      </c>
      <c r="J10" s="237">
        <v>9.3749999999999997E-3</v>
      </c>
      <c r="K10" s="238">
        <v>743</v>
      </c>
      <c r="L10" s="235">
        <v>0.27862500000000001</v>
      </c>
      <c r="M10" s="236">
        <v>4</v>
      </c>
      <c r="N10" s="237">
        <v>1.5E-3</v>
      </c>
      <c r="O10" s="238">
        <v>47044</v>
      </c>
      <c r="P10" s="235">
        <v>17.641500000000001</v>
      </c>
      <c r="Q10" s="230">
        <v>362</v>
      </c>
      <c r="R10" s="235">
        <v>0.13575000000000001</v>
      </c>
    </row>
    <row r="11" spans="1:250" ht="14.5" x14ac:dyDescent="0.35">
      <c r="A11" s="42" t="s">
        <v>158</v>
      </c>
      <c r="B11" s="229">
        <v>750</v>
      </c>
      <c r="C11" s="230">
        <v>14761</v>
      </c>
      <c r="D11" s="235">
        <v>11.07075</v>
      </c>
      <c r="E11" s="230">
        <v>85</v>
      </c>
      <c r="F11" s="235">
        <v>6.3750000000000001E-2</v>
      </c>
      <c r="G11" s="230">
        <v>764</v>
      </c>
      <c r="H11" s="235">
        <v>0.57299999999999995</v>
      </c>
      <c r="I11" s="239">
        <v>0</v>
      </c>
      <c r="J11" s="237">
        <v>0</v>
      </c>
      <c r="K11" s="238">
        <v>261</v>
      </c>
      <c r="L11" s="235">
        <v>0.19575000000000001</v>
      </c>
      <c r="M11" s="240">
        <v>4</v>
      </c>
      <c r="N11" s="237">
        <v>3.0000000000000001E-3</v>
      </c>
      <c r="O11" s="238">
        <v>15786</v>
      </c>
      <c r="P11" s="235">
        <v>11.839500000000001</v>
      </c>
      <c r="Q11" s="230">
        <v>89</v>
      </c>
      <c r="R11" s="235">
        <v>6.6750000000000004E-2</v>
      </c>
    </row>
    <row r="12" spans="1:250" ht="14.5" x14ac:dyDescent="0.35">
      <c r="A12" s="42" t="s">
        <v>159</v>
      </c>
      <c r="B12" s="229">
        <v>1500</v>
      </c>
      <c r="C12" s="230">
        <v>5655</v>
      </c>
      <c r="D12" s="235">
        <v>8.4824999999999999</v>
      </c>
      <c r="E12" s="230">
        <v>41</v>
      </c>
      <c r="F12" s="235">
        <v>6.1499999999999999E-2</v>
      </c>
      <c r="G12" s="230">
        <v>362</v>
      </c>
      <c r="H12" s="235">
        <v>0.54300000000000004</v>
      </c>
      <c r="I12" s="236">
        <v>3</v>
      </c>
      <c r="J12" s="237">
        <v>4.4999999999999997E-3</v>
      </c>
      <c r="K12" s="238">
        <v>133</v>
      </c>
      <c r="L12" s="235">
        <v>0.19950000000000001</v>
      </c>
      <c r="M12" s="236">
        <v>1</v>
      </c>
      <c r="N12" s="237">
        <v>1.5E-3</v>
      </c>
      <c r="O12" s="238">
        <v>6150</v>
      </c>
      <c r="P12" s="235">
        <v>9.2249999999999996</v>
      </c>
      <c r="Q12" s="230">
        <v>45</v>
      </c>
      <c r="R12" s="235">
        <v>6.7500000000000004E-2</v>
      </c>
    </row>
    <row r="13" spans="1:250" ht="14.5" x14ac:dyDescent="0.35">
      <c r="A13" s="42"/>
      <c r="B13" s="229"/>
      <c r="C13" s="230"/>
      <c r="D13" s="235"/>
      <c r="E13" s="230"/>
      <c r="F13" s="235"/>
      <c r="G13" s="230"/>
      <c r="H13" s="235"/>
      <c r="I13" s="236"/>
      <c r="J13" s="237"/>
      <c r="K13" s="238"/>
      <c r="L13" s="235"/>
      <c r="M13" s="236"/>
      <c r="N13" s="237"/>
      <c r="O13" s="238"/>
      <c r="P13" s="235"/>
      <c r="Q13" s="230"/>
      <c r="R13" s="235"/>
    </row>
    <row r="14" spans="1:250" ht="14.5" x14ac:dyDescent="0.35">
      <c r="A14" s="42" t="s">
        <v>160</v>
      </c>
      <c r="B14" s="229"/>
      <c r="C14" s="230"/>
      <c r="D14" s="235"/>
      <c r="E14" s="230"/>
      <c r="F14" s="235"/>
      <c r="G14" s="230"/>
      <c r="H14" s="235"/>
      <c r="I14" s="236"/>
      <c r="J14" s="237"/>
      <c r="K14" s="238"/>
      <c r="L14" s="235"/>
      <c r="M14" s="236"/>
      <c r="N14" s="237"/>
      <c r="O14" s="238"/>
      <c r="P14" s="235"/>
      <c r="Q14" s="230"/>
      <c r="R14" s="235"/>
    </row>
    <row r="15" spans="1:250" ht="14.5" x14ac:dyDescent="0.35">
      <c r="A15" s="42" t="s">
        <v>156</v>
      </c>
      <c r="B15" s="229">
        <v>300</v>
      </c>
      <c r="C15" s="230">
        <v>13151</v>
      </c>
      <c r="D15" s="235">
        <v>3.9453</v>
      </c>
      <c r="E15" s="230">
        <v>93</v>
      </c>
      <c r="F15" s="235">
        <v>2.7900000000000001E-2</v>
      </c>
      <c r="G15" s="230">
        <v>727</v>
      </c>
      <c r="H15" s="235">
        <v>0.21809999999999999</v>
      </c>
      <c r="I15" s="236">
        <v>8</v>
      </c>
      <c r="J15" s="237">
        <v>2.3999999999999998E-3</v>
      </c>
      <c r="K15" s="238">
        <v>244</v>
      </c>
      <c r="L15" s="235">
        <v>7.3200000000000001E-2</v>
      </c>
      <c r="M15" s="236">
        <v>2</v>
      </c>
      <c r="N15" s="237">
        <v>5.9999999999999995E-4</v>
      </c>
      <c r="O15" s="238">
        <v>14122</v>
      </c>
      <c r="P15" s="235">
        <v>4.2366000000000001</v>
      </c>
      <c r="Q15" s="230">
        <v>103</v>
      </c>
      <c r="R15" s="235">
        <v>3.09E-2</v>
      </c>
    </row>
    <row r="16" spans="1:250" ht="14.5" x14ac:dyDescent="0.35">
      <c r="A16" s="42" t="s">
        <v>157</v>
      </c>
      <c r="B16" s="229">
        <v>750</v>
      </c>
      <c r="C16" s="230">
        <v>13232</v>
      </c>
      <c r="D16" s="235">
        <v>9.9239999999999995</v>
      </c>
      <c r="E16" s="230">
        <v>76</v>
      </c>
      <c r="F16" s="235">
        <v>5.7000000000000002E-2</v>
      </c>
      <c r="G16" s="230">
        <v>713</v>
      </c>
      <c r="H16" s="235">
        <v>0.53474999999999995</v>
      </c>
      <c r="I16" s="236">
        <v>2</v>
      </c>
      <c r="J16" s="237">
        <v>1.5E-3</v>
      </c>
      <c r="K16" s="238">
        <v>238</v>
      </c>
      <c r="L16" s="235">
        <v>0.17849999999999999</v>
      </c>
      <c r="M16" s="236">
        <v>1</v>
      </c>
      <c r="N16" s="237">
        <v>1.5E-3</v>
      </c>
      <c r="O16" s="238">
        <v>14183</v>
      </c>
      <c r="P16" s="235">
        <v>10.63725</v>
      </c>
      <c r="Q16" s="230">
        <v>79</v>
      </c>
      <c r="R16" s="235">
        <v>6.0000000000000005E-2</v>
      </c>
    </row>
    <row r="17" spans="1:250" ht="14.5" x14ac:dyDescent="0.35">
      <c r="A17" s="42" t="s">
        <v>158</v>
      </c>
      <c r="B17" s="229">
        <v>1500</v>
      </c>
      <c r="C17" s="230">
        <v>6413</v>
      </c>
      <c r="D17" s="235">
        <v>9.6195000000000004</v>
      </c>
      <c r="E17" s="230">
        <v>38</v>
      </c>
      <c r="F17" s="235">
        <v>5.7000000000000002E-2</v>
      </c>
      <c r="G17" s="230">
        <v>292</v>
      </c>
      <c r="H17" s="235">
        <v>0.438</v>
      </c>
      <c r="I17" s="236">
        <v>1</v>
      </c>
      <c r="J17" s="237">
        <v>1.5E-3</v>
      </c>
      <c r="K17" s="238">
        <v>106</v>
      </c>
      <c r="L17" s="235">
        <v>0.159</v>
      </c>
      <c r="M17" s="239">
        <v>0</v>
      </c>
      <c r="N17" s="237">
        <v>0</v>
      </c>
      <c r="O17" s="238">
        <v>6811</v>
      </c>
      <c r="P17" s="235">
        <v>10.216500000000002</v>
      </c>
      <c r="Q17" s="230">
        <v>39</v>
      </c>
      <c r="R17" s="235">
        <v>5.8500000000000003E-2</v>
      </c>
    </row>
    <row r="18" spans="1:250" ht="14.5" x14ac:dyDescent="0.35">
      <c r="A18" s="42" t="s">
        <v>159</v>
      </c>
      <c r="B18" s="229">
        <v>3000</v>
      </c>
      <c r="C18" s="230">
        <v>3806</v>
      </c>
      <c r="D18" s="235">
        <v>11.417999999999999</v>
      </c>
      <c r="E18" s="230">
        <v>30</v>
      </c>
      <c r="F18" s="235">
        <v>0.09</v>
      </c>
      <c r="G18" s="230">
        <v>259</v>
      </c>
      <c r="H18" s="235">
        <v>0.77700000000000002</v>
      </c>
      <c r="I18" s="239">
        <v>0</v>
      </c>
      <c r="J18" s="237">
        <v>0</v>
      </c>
      <c r="K18" s="238">
        <v>79</v>
      </c>
      <c r="L18" s="235">
        <v>0.23699999999999999</v>
      </c>
      <c r="M18" s="239">
        <v>0</v>
      </c>
      <c r="N18" s="237">
        <v>0</v>
      </c>
      <c r="O18" s="238">
        <v>4144</v>
      </c>
      <c r="P18" s="235">
        <v>12.431999999999999</v>
      </c>
      <c r="Q18" s="230">
        <v>30</v>
      </c>
      <c r="R18" s="235">
        <v>0.09</v>
      </c>
    </row>
    <row r="19" spans="1:250" ht="14.5" x14ac:dyDescent="0.35">
      <c r="A19" s="42"/>
      <c r="B19" s="229"/>
      <c r="C19" s="230"/>
      <c r="D19" s="235"/>
      <c r="E19" s="230"/>
      <c r="F19" s="235"/>
      <c r="G19" s="230"/>
      <c r="H19" s="235"/>
      <c r="I19" s="236"/>
      <c r="J19" s="237"/>
      <c r="K19" s="238"/>
      <c r="L19" s="235"/>
      <c r="M19" s="236"/>
      <c r="N19" s="237"/>
      <c r="O19" s="238"/>
      <c r="P19" s="235"/>
      <c r="Q19" s="230"/>
      <c r="R19" s="235"/>
    </row>
    <row r="20" spans="1:250" ht="14.5" x14ac:dyDescent="0.35">
      <c r="A20" s="243" t="s">
        <v>124</v>
      </c>
      <c r="B20" s="244"/>
      <c r="C20" s="245">
        <v>177733</v>
      </c>
      <c r="D20" s="246">
        <v>82.447274999999991</v>
      </c>
      <c r="E20" s="245">
        <v>1391</v>
      </c>
      <c r="F20" s="246">
        <v>0.58627499999999999</v>
      </c>
      <c r="G20" s="245">
        <v>9909</v>
      </c>
      <c r="H20" s="246">
        <v>4.6404000000000005</v>
      </c>
      <c r="I20" s="247">
        <v>77</v>
      </c>
      <c r="J20" s="248">
        <v>2.4975000000000001E-2</v>
      </c>
      <c r="K20" s="249">
        <v>3158</v>
      </c>
      <c r="L20" s="250">
        <v>1.5246750000000002</v>
      </c>
      <c r="M20" s="247">
        <v>25</v>
      </c>
      <c r="N20" s="248">
        <v>1.005E-2</v>
      </c>
      <c r="O20" s="249">
        <v>190800</v>
      </c>
      <c r="P20" s="250">
        <v>88.612350000000006</v>
      </c>
      <c r="Q20" s="245">
        <v>1493</v>
      </c>
      <c r="R20" s="246">
        <v>0.62129999999999996</v>
      </c>
      <c r="T20" s="41"/>
      <c r="U20" s="41"/>
      <c r="V20" s="41"/>
      <c r="W20" s="41"/>
      <c r="X20" s="41"/>
      <c r="Y20" s="41"/>
      <c r="Z20" s="41"/>
      <c r="AA20" s="41"/>
      <c r="AB20" s="41"/>
      <c r="AC20" s="41"/>
      <c r="AD20" s="41"/>
      <c r="AE20" s="41"/>
      <c r="AF20" s="41"/>
      <c r="AG20" s="41"/>
      <c r="AH20" s="41"/>
      <c r="AI20" s="41"/>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row>
    <row r="21" spans="1:250" x14ac:dyDescent="0.35">
      <c r="A21" s="251"/>
      <c r="B21" s="252"/>
      <c r="C21" s="252"/>
      <c r="D21" s="253"/>
      <c r="E21" s="253"/>
      <c r="F21" s="253"/>
      <c r="G21" s="252"/>
      <c r="H21" s="253"/>
      <c r="I21" s="253"/>
      <c r="J21" s="253"/>
      <c r="K21" s="252"/>
      <c r="L21" s="253"/>
      <c r="M21" s="41"/>
      <c r="N21" s="41"/>
      <c r="O21" s="252"/>
      <c r="P21" s="253"/>
      <c r="Q21" s="41"/>
      <c r="R21" s="41"/>
      <c r="T21" s="41"/>
      <c r="U21" s="41"/>
      <c r="V21" s="41"/>
      <c r="W21" s="41"/>
      <c r="X21" s="41"/>
      <c r="Y21" s="41"/>
      <c r="Z21" s="41"/>
      <c r="AA21" s="41"/>
      <c r="AB21" s="41"/>
      <c r="AC21" s="41"/>
      <c r="AD21" s="41"/>
      <c r="AE21" s="41"/>
      <c r="AF21" s="41"/>
      <c r="AG21" s="41"/>
      <c r="AH21" s="41"/>
      <c r="AI21" s="41"/>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9"/>
      <c r="DO21" s="169"/>
      <c r="DP21" s="169"/>
      <c r="DQ21" s="169"/>
      <c r="DR21" s="169"/>
      <c r="DS21" s="169"/>
      <c r="DT21" s="169"/>
      <c r="DU21" s="169"/>
      <c r="DV21" s="169"/>
      <c r="DW21" s="169"/>
      <c r="DX21" s="169"/>
      <c r="DY21" s="169"/>
      <c r="DZ21" s="169"/>
      <c r="EA21" s="169"/>
      <c r="EB21" s="169"/>
      <c r="EC21" s="169"/>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69"/>
      <c r="FZ21" s="169"/>
      <c r="GA21" s="169"/>
      <c r="GB21" s="169"/>
      <c r="GC21" s="169"/>
      <c r="GD21" s="169"/>
      <c r="GE21" s="169"/>
      <c r="GF21" s="169"/>
      <c r="GG21" s="169"/>
      <c r="GH21" s="169"/>
      <c r="GI21" s="169"/>
      <c r="GJ21" s="169"/>
      <c r="GK21" s="169"/>
      <c r="GL21" s="169"/>
      <c r="GM21" s="169"/>
      <c r="GN21" s="169"/>
      <c r="GO21" s="169"/>
      <c r="GP21" s="169"/>
      <c r="GQ21" s="169"/>
      <c r="GR21" s="169"/>
      <c r="GS21" s="169"/>
      <c r="GT21" s="169"/>
      <c r="GU21" s="169"/>
      <c r="GV21" s="169"/>
      <c r="GW21" s="169"/>
      <c r="GX21" s="169"/>
      <c r="GY21" s="169"/>
      <c r="GZ21" s="169"/>
      <c r="HA21" s="169"/>
      <c r="HB21" s="169"/>
      <c r="HC21" s="169"/>
      <c r="HD21" s="169"/>
      <c r="HE21" s="169"/>
      <c r="HF21" s="169"/>
      <c r="HG21" s="169"/>
      <c r="HH21" s="169"/>
      <c r="HI21" s="169"/>
      <c r="HJ21" s="169"/>
      <c r="HK21" s="169"/>
      <c r="HL21" s="169"/>
      <c r="HM21" s="169"/>
      <c r="HN21" s="169"/>
      <c r="HO21" s="169"/>
      <c r="HP21" s="169"/>
      <c r="HQ21" s="169"/>
      <c r="HR21" s="169"/>
      <c r="HS21" s="169"/>
      <c r="HT21" s="169"/>
      <c r="HU21" s="169"/>
      <c r="HV21" s="169"/>
      <c r="HW21" s="169"/>
      <c r="HX21" s="169"/>
      <c r="HY21" s="169"/>
      <c r="HZ21" s="169"/>
      <c r="IA21" s="169"/>
      <c r="IB21" s="169"/>
      <c r="IC21" s="169"/>
      <c r="ID21" s="169"/>
      <c r="IE21" s="169"/>
      <c r="IF21" s="169"/>
      <c r="IG21" s="169"/>
      <c r="IH21" s="169"/>
      <c r="II21" s="169"/>
      <c r="IJ21" s="169"/>
      <c r="IK21" s="169"/>
      <c r="IL21" s="169"/>
      <c r="IM21" s="169"/>
      <c r="IN21" s="169"/>
      <c r="IO21" s="169"/>
      <c r="IP21" s="169"/>
    </row>
    <row r="22" spans="1:250" x14ac:dyDescent="0.35">
      <c r="A22" s="220"/>
      <c r="B22" s="220"/>
      <c r="C22" s="176"/>
      <c r="D22" s="176" t="s">
        <v>143</v>
      </c>
      <c r="E22" s="176"/>
      <c r="F22" s="176"/>
      <c r="G22" s="176"/>
      <c r="H22" s="176"/>
      <c r="I22" s="221"/>
      <c r="J22" s="221"/>
      <c r="K22" s="42"/>
      <c r="L22" s="42"/>
    </row>
    <row r="23" spans="1:250" x14ac:dyDescent="0.35">
      <c r="A23" s="222" t="s">
        <v>161</v>
      </c>
      <c r="B23" s="223"/>
      <c r="C23" s="683" t="s">
        <v>145</v>
      </c>
      <c r="D23" s="684"/>
      <c r="E23" s="684"/>
      <c r="F23" s="685"/>
      <c r="G23" s="683" t="s">
        <v>146</v>
      </c>
      <c r="H23" s="684"/>
      <c r="I23" s="684"/>
      <c r="J23" s="685"/>
      <c r="K23" s="683" t="s">
        <v>147</v>
      </c>
      <c r="L23" s="684"/>
      <c r="M23" s="684"/>
      <c r="N23" s="685"/>
      <c r="O23" s="683" t="s">
        <v>56</v>
      </c>
      <c r="P23" s="684"/>
      <c r="Q23" s="684"/>
      <c r="R23" s="685"/>
    </row>
    <row r="24" spans="1:250" x14ac:dyDescent="0.35">
      <c r="A24" s="222"/>
      <c r="B24" s="223"/>
      <c r="C24" s="683" t="s">
        <v>148</v>
      </c>
      <c r="D24" s="684"/>
      <c r="E24" s="683" t="s">
        <v>149</v>
      </c>
      <c r="F24" s="684"/>
      <c r="G24" s="683" t="s">
        <v>148</v>
      </c>
      <c r="H24" s="684"/>
      <c r="I24" s="683" t="s">
        <v>149</v>
      </c>
      <c r="J24" s="684"/>
      <c r="K24" s="683" t="s">
        <v>148</v>
      </c>
      <c r="L24" s="684"/>
      <c r="M24" s="683" t="s">
        <v>149</v>
      </c>
      <c r="N24" s="685"/>
      <c r="O24" s="683" t="s">
        <v>148</v>
      </c>
      <c r="P24" s="684"/>
      <c r="Q24" s="683" t="s">
        <v>149</v>
      </c>
      <c r="R24" s="685"/>
    </row>
    <row r="25" spans="1:250" x14ac:dyDescent="0.35">
      <c r="A25" s="224" t="s">
        <v>153</v>
      </c>
      <c r="B25" s="225" t="s">
        <v>154</v>
      </c>
      <c r="C25" s="226" t="s">
        <v>152</v>
      </c>
      <c r="D25" s="227" t="s">
        <v>151</v>
      </c>
      <c r="E25" s="226" t="s">
        <v>152</v>
      </c>
      <c r="F25" s="227" t="s">
        <v>151</v>
      </c>
      <c r="G25" s="226" t="s">
        <v>150</v>
      </c>
      <c r="H25" s="227" t="s">
        <v>151</v>
      </c>
      <c r="I25" s="226" t="s">
        <v>152</v>
      </c>
      <c r="J25" s="227" t="s">
        <v>151</v>
      </c>
      <c r="K25" s="228" t="s">
        <v>150</v>
      </c>
      <c r="L25" s="227" t="s">
        <v>151</v>
      </c>
      <c r="M25" s="226" t="s">
        <v>152</v>
      </c>
      <c r="N25" s="227" t="s">
        <v>151</v>
      </c>
      <c r="O25" s="228" t="s">
        <v>150</v>
      </c>
      <c r="P25" s="227" t="s">
        <v>151</v>
      </c>
      <c r="Q25" s="226" t="s">
        <v>152</v>
      </c>
      <c r="R25" s="227" t="s">
        <v>151</v>
      </c>
    </row>
    <row r="26" spans="1:250" ht="14.5" x14ac:dyDescent="0.35">
      <c r="A26" s="42" t="s">
        <v>155</v>
      </c>
      <c r="B26" s="229"/>
      <c r="C26" s="230"/>
      <c r="D26" s="235"/>
      <c r="E26" s="254"/>
      <c r="F26" s="255"/>
      <c r="G26" s="256"/>
      <c r="H26" s="237"/>
      <c r="I26" s="257"/>
      <c r="J26" s="258"/>
      <c r="K26" s="256"/>
      <c r="L26" s="237"/>
      <c r="M26" s="259"/>
      <c r="N26" s="232"/>
      <c r="O26" s="256"/>
      <c r="P26" s="237"/>
      <c r="Q26" s="259"/>
      <c r="R26" s="232"/>
    </row>
    <row r="27" spans="1:250" ht="14.5" x14ac:dyDescent="0.35">
      <c r="A27" s="42" t="s">
        <v>156</v>
      </c>
      <c r="B27" s="229">
        <v>750</v>
      </c>
      <c r="C27" s="256">
        <v>242</v>
      </c>
      <c r="D27" s="237">
        <v>0.18149999999999999</v>
      </c>
      <c r="E27" s="260">
        <v>16</v>
      </c>
      <c r="F27" s="237">
        <v>1.2E-2</v>
      </c>
      <c r="G27" s="261">
        <v>8</v>
      </c>
      <c r="H27" s="237">
        <v>6.0000000000000001E-3</v>
      </c>
      <c r="I27" s="239">
        <v>0</v>
      </c>
      <c r="J27" s="237">
        <v>0</v>
      </c>
      <c r="K27" s="239">
        <v>0</v>
      </c>
      <c r="L27" s="237">
        <v>0</v>
      </c>
      <c r="M27" s="239">
        <v>0</v>
      </c>
      <c r="N27" s="237">
        <v>0</v>
      </c>
      <c r="O27" s="261">
        <v>250</v>
      </c>
      <c r="P27" s="237">
        <v>0.1875</v>
      </c>
      <c r="Q27" s="240">
        <v>16</v>
      </c>
      <c r="R27" s="241">
        <v>1.2E-2</v>
      </c>
    </row>
    <row r="28" spans="1:250" ht="14.5" x14ac:dyDescent="0.35">
      <c r="A28" s="42" t="s">
        <v>157</v>
      </c>
      <c r="B28" s="229">
        <v>1500</v>
      </c>
      <c r="C28" s="256">
        <v>117</v>
      </c>
      <c r="D28" s="237">
        <v>0.17549999999999999</v>
      </c>
      <c r="E28" s="260">
        <v>1</v>
      </c>
      <c r="F28" s="237">
        <v>1.5E-3</v>
      </c>
      <c r="G28" s="261">
        <v>3</v>
      </c>
      <c r="H28" s="237">
        <v>4.4999999999999997E-3</v>
      </c>
      <c r="I28" s="239">
        <v>0</v>
      </c>
      <c r="J28" s="237">
        <v>0</v>
      </c>
      <c r="K28" s="239">
        <v>0</v>
      </c>
      <c r="L28" s="237">
        <v>0</v>
      </c>
      <c r="M28" s="239">
        <v>0</v>
      </c>
      <c r="N28" s="237">
        <v>0</v>
      </c>
      <c r="O28" s="261">
        <v>120</v>
      </c>
      <c r="P28" s="237">
        <v>0.18</v>
      </c>
      <c r="Q28" s="240">
        <v>1</v>
      </c>
      <c r="R28" s="242">
        <v>1.5E-3</v>
      </c>
    </row>
    <row r="29" spans="1:250" ht="14.5" x14ac:dyDescent="0.35">
      <c r="A29" s="42" t="s">
        <v>158</v>
      </c>
      <c r="B29" s="229">
        <v>3000</v>
      </c>
      <c r="C29" s="256">
        <v>53</v>
      </c>
      <c r="D29" s="237">
        <v>0.159</v>
      </c>
      <c r="E29" s="260">
        <v>0</v>
      </c>
      <c r="F29" s="237">
        <v>0</v>
      </c>
      <c r="G29" s="239">
        <v>0</v>
      </c>
      <c r="H29" s="237">
        <v>0</v>
      </c>
      <c r="I29" s="239">
        <v>0</v>
      </c>
      <c r="J29" s="237">
        <v>0</v>
      </c>
      <c r="K29" s="239">
        <v>0</v>
      </c>
      <c r="L29" s="237">
        <v>0</v>
      </c>
      <c r="M29" s="239">
        <v>0</v>
      </c>
      <c r="N29" s="237">
        <v>0</v>
      </c>
      <c r="O29" s="261">
        <v>53</v>
      </c>
      <c r="P29" s="237">
        <v>0.159</v>
      </c>
      <c r="Q29" s="239">
        <v>0</v>
      </c>
      <c r="R29" s="237">
        <v>0</v>
      </c>
    </row>
    <row r="30" spans="1:250" ht="14.5" x14ac:dyDescent="0.35">
      <c r="A30" s="42" t="s">
        <v>159</v>
      </c>
      <c r="B30" s="229">
        <v>7500</v>
      </c>
      <c r="C30" s="256">
        <v>15</v>
      </c>
      <c r="D30" s="237">
        <v>0.1152</v>
      </c>
      <c r="E30" s="260">
        <v>0</v>
      </c>
      <c r="F30" s="237">
        <v>0</v>
      </c>
      <c r="G30" s="239">
        <v>0</v>
      </c>
      <c r="H30" s="237">
        <v>0</v>
      </c>
      <c r="I30" s="239">
        <v>0</v>
      </c>
      <c r="J30" s="237">
        <v>0</v>
      </c>
      <c r="K30" s="239">
        <v>0</v>
      </c>
      <c r="L30" s="237">
        <v>0</v>
      </c>
      <c r="M30" s="239">
        <v>0</v>
      </c>
      <c r="N30" s="237">
        <v>0</v>
      </c>
      <c r="O30" s="261">
        <v>15</v>
      </c>
      <c r="P30" s="237">
        <v>0.1152</v>
      </c>
      <c r="Q30" s="239">
        <v>0</v>
      </c>
      <c r="R30" s="237">
        <v>0</v>
      </c>
    </row>
    <row r="31" spans="1:250" ht="14.5" x14ac:dyDescent="0.35">
      <c r="A31" s="42"/>
      <c r="B31" s="229"/>
      <c r="C31" s="256"/>
      <c r="D31" s="235"/>
      <c r="E31" s="260"/>
      <c r="F31" s="237"/>
      <c r="G31" s="239"/>
      <c r="H31" s="237"/>
      <c r="I31" s="239"/>
      <c r="J31" s="237"/>
      <c r="K31" s="261"/>
      <c r="L31" s="237"/>
      <c r="M31" s="240"/>
      <c r="N31" s="241"/>
      <c r="O31" s="261"/>
      <c r="P31" s="237"/>
      <c r="Q31" s="240"/>
      <c r="R31" s="241"/>
    </row>
    <row r="32" spans="1:250" ht="14.5" x14ac:dyDescent="0.35">
      <c r="A32" s="42" t="s">
        <v>160</v>
      </c>
      <c r="B32" s="229"/>
      <c r="C32" s="256"/>
      <c r="D32" s="235"/>
      <c r="E32" s="260"/>
      <c r="F32" s="237"/>
      <c r="G32" s="239"/>
      <c r="H32" s="237"/>
      <c r="I32" s="239"/>
      <c r="J32" s="237"/>
      <c r="K32" s="261"/>
      <c r="L32" s="237"/>
      <c r="M32" s="240"/>
      <c r="N32" s="241"/>
      <c r="O32" s="261"/>
      <c r="P32" s="237"/>
      <c r="Q32" s="240"/>
      <c r="R32" s="241"/>
    </row>
    <row r="33" spans="1:18" ht="14.5" x14ac:dyDescent="0.35">
      <c r="A33" s="42" t="s">
        <v>156</v>
      </c>
      <c r="B33" s="229">
        <v>1500</v>
      </c>
      <c r="C33" s="256">
        <v>47</v>
      </c>
      <c r="D33" s="237">
        <v>7.0499999999999993E-2</v>
      </c>
      <c r="E33" s="260">
        <v>0</v>
      </c>
      <c r="F33" s="237">
        <v>0</v>
      </c>
      <c r="G33" s="239">
        <v>0</v>
      </c>
      <c r="H33" s="237">
        <v>0</v>
      </c>
      <c r="I33" s="239">
        <v>0</v>
      </c>
      <c r="J33" s="237">
        <v>0</v>
      </c>
      <c r="K33" s="240">
        <v>1</v>
      </c>
      <c r="L33" s="242">
        <v>1.5E-3</v>
      </c>
      <c r="M33" s="239">
        <v>0</v>
      </c>
      <c r="N33" s="237">
        <v>0</v>
      </c>
      <c r="O33" s="261">
        <v>48</v>
      </c>
      <c r="P33" s="237">
        <v>7.1999999999999995E-2</v>
      </c>
      <c r="Q33" s="239">
        <v>0</v>
      </c>
      <c r="R33" s="237">
        <v>0</v>
      </c>
    </row>
    <row r="34" spans="1:18" ht="14.5" x14ac:dyDescent="0.35">
      <c r="A34" s="42" t="s">
        <v>157</v>
      </c>
      <c r="B34" s="229">
        <v>3000</v>
      </c>
      <c r="C34" s="256">
        <v>56</v>
      </c>
      <c r="D34" s="237">
        <v>0.16800000000000001</v>
      </c>
      <c r="E34" s="262">
        <v>2</v>
      </c>
      <c r="F34" s="241">
        <v>6.0000000000000001E-3</v>
      </c>
      <c r="G34" s="240">
        <v>1</v>
      </c>
      <c r="H34" s="241">
        <v>3.0000000000000001E-3</v>
      </c>
      <c r="I34" s="239">
        <v>0</v>
      </c>
      <c r="J34" s="237">
        <v>0</v>
      </c>
      <c r="K34" s="239">
        <v>0</v>
      </c>
      <c r="L34" s="237">
        <v>0</v>
      </c>
      <c r="M34" s="239">
        <v>0</v>
      </c>
      <c r="N34" s="237">
        <v>0</v>
      </c>
      <c r="O34" s="261">
        <v>57</v>
      </c>
      <c r="P34" s="237">
        <v>0.17100000000000001</v>
      </c>
      <c r="Q34" s="240">
        <v>2</v>
      </c>
      <c r="R34" s="241">
        <v>6.0000000000000001E-3</v>
      </c>
    </row>
    <row r="35" spans="1:18" ht="14.5" x14ac:dyDescent="0.35">
      <c r="A35" s="42" t="s">
        <v>158</v>
      </c>
      <c r="B35" s="229">
        <v>6000</v>
      </c>
      <c r="C35" s="256">
        <v>27</v>
      </c>
      <c r="D35" s="237">
        <v>0.16200000000000001</v>
      </c>
      <c r="E35" s="260">
        <v>0</v>
      </c>
      <c r="F35" s="237">
        <v>0</v>
      </c>
      <c r="G35" s="239">
        <v>0</v>
      </c>
      <c r="H35" s="237">
        <v>0</v>
      </c>
      <c r="I35" s="239">
        <v>0</v>
      </c>
      <c r="J35" s="237">
        <v>0</v>
      </c>
      <c r="K35" s="240">
        <v>1</v>
      </c>
      <c r="L35" s="241">
        <v>6.0000000000000001E-3</v>
      </c>
      <c r="M35" s="239">
        <v>0</v>
      </c>
      <c r="N35" s="237">
        <v>0</v>
      </c>
      <c r="O35" s="261">
        <v>28</v>
      </c>
      <c r="P35" s="237">
        <v>0.16800000000000001</v>
      </c>
      <c r="Q35" s="239">
        <v>0</v>
      </c>
      <c r="R35" s="237">
        <v>0</v>
      </c>
    </row>
    <row r="36" spans="1:18" ht="14.5" x14ac:dyDescent="0.35">
      <c r="A36" s="42" t="s">
        <v>159</v>
      </c>
      <c r="B36" s="229">
        <v>15000</v>
      </c>
      <c r="C36" s="256">
        <v>21</v>
      </c>
      <c r="D36" s="237">
        <v>0.315</v>
      </c>
      <c r="E36" s="260">
        <v>0</v>
      </c>
      <c r="F36" s="237">
        <v>0</v>
      </c>
      <c r="G36" s="239">
        <v>0</v>
      </c>
      <c r="H36" s="237">
        <v>0</v>
      </c>
      <c r="I36" s="239">
        <v>0</v>
      </c>
      <c r="J36" s="237">
        <v>0</v>
      </c>
      <c r="K36" s="240">
        <v>1</v>
      </c>
      <c r="L36" s="241">
        <v>1.4999999999999999E-2</v>
      </c>
      <c r="M36" s="239">
        <v>0</v>
      </c>
      <c r="N36" s="237">
        <v>0</v>
      </c>
      <c r="O36" s="261">
        <v>22</v>
      </c>
      <c r="P36" s="237">
        <v>0.33</v>
      </c>
      <c r="Q36" s="239">
        <v>0</v>
      </c>
      <c r="R36" s="237">
        <v>0</v>
      </c>
    </row>
    <row r="37" spans="1:18" ht="14.5" x14ac:dyDescent="0.35">
      <c r="A37" s="42"/>
      <c r="B37" s="229"/>
      <c r="C37" s="230"/>
      <c r="D37" s="235"/>
      <c r="E37" s="260"/>
      <c r="F37" s="237"/>
      <c r="G37" s="261"/>
      <c r="H37" s="237"/>
      <c r="I37" s="239"/>
      <c r="J37" s="237"/>
      <c r="K37" s="261"/>
      <c r="L37" s="237"/>
      <c r="M37" s="240"/>
      <c r="N37" s="241"/>
      <c r="O37" s="261"/>
      <c r="P37" s="237"/>
      <c r="Q37" s="240"/>
      <c r="R37" s="241"/>
    </row>
    <row r="38" spans="1:18" ht="14.5" x14ac:dyDescent="0.35">
      <c r="A38" s="243" t="s">
        <v>124</v>
      </c>
      <c r="B38" s="244"/>
      <c r="C38" s="245">
        <v>578</v>
      </c>
      <c r="D38" s="246">
        <v>1.3467</v>
      </c>
      <c r="E38" s="263">
        <v>19</v>
      </c>
      <c r="F38" s="248">
        <v>1.95E-2</v>
      </c>
      <c r="G38" s="247">
        <v>12</v>
      </c>
      <c r="H38" s="248">
        <v>1.3499999999999998E-2</v>
      </c>
      <c r="I38" s="264">
        <v>0</v>
      </c>
      <c r="J38" s="265">
        <v>0</v>
      </c>
      <c r="K38" s="247">
        <v>3</v>
      </c>
      <c r="L38" s="248">
        <v>2.2499999999999999E-2</v>
      </c>
      <c r="M38" s="605">
        <v>0</v>
      </c>
      <c r="N38" s="606">
        <v>0</v>
      </c>
      <c r="O38" s="247">
        <v>593</v>
      </c>
      <c r="P38" s="248">
        <v>1.3827</v>
      </c>
      <c r="Q38" s="247">
        <v>19</v>
      </c>
      <c r="R38" s="248">
        <v>1.95E-2</v>
      </c>
    </row>
    <row r="39" spans="1:18" x14ac:dyDescent="0.35">
      <c r="A39" s="251"/>
      <c r="B39" s="252"/>
      <c r="C39" s="252"/>
      <c r="D39" s="253"/>
      <c r="E39" s="253"/>
      <c r="F39" s="253"/>
      <c r="G39" s="252"/>
      <c r="H39" s="253"/>
      <c r="I39" s="253"/>
      <c r="J39" s="253"/>
      <c r="K39" s="252"/>
      <c r="L39" s="253"/>
    </row>
    <row r="40" spans="1:18" x14ac:dyDescent="0.35">
      <c r="A40" s="169" t="s">
        <v>41</v>
      </c>
      <c r="B40" s="252"/>
      <c r="C40" s="252"/>
      <c r="D40" s="253"/>
      <c r="E40" s="253"/>
      <c r="F40" s="253"/>
      <c r="G40" s="252"/>
      <c r="H40" s="253"/>
      <c r="I40" s="253"/>
      <c r="J40" s="253"/>
      <c r="K40" s="252"/>
      <c r="L40" s="253"/>
    </row>
    <row r="41" spans="1:18" x14ac:dyDescent="0.35">
      <c r="A41" s="41" t="s">
        <v>544</v>
      </c>
      <c r="B41" s="252"/>
      <c r="C41" s="252"/>
      <c r="D41" s="253"/>
      <c r="E41" s="253"/>
      <c r="F41" s="253"/>
      <c r="G41" s="252"/>
      <c r="H41" s="253"/>
      <c r="I41" s="253"/>
      <c r="J41" s="253"/>
      <c r="K41" s="252"/>
      <c r="L41" s="253"/>
    </row>
    <row r="42" spans="1:18" x14ac:dyDescent="0.35">
      <c r="A42" s="42" t="s">
        <v>659</v>
      </c>
      <c r="B42" s="252"/>
      <c r="C42" s="252"/>
      <c r="D42" s="253"/>
      <c r="E42" s="253"/>
      <c r="F42" s="253"/>
      <c r="G42" s="252"/>
      <c r="H42" s="253"/>
      <c r="I42" s="253"/>
      <c r="J42" s="253"/>
      <c r="K42" s="252"/>
      <c r="L42" s="253"/>
    </row>
    <row r="43" spans="1:18" ht="26.5" customHeight="1" x14ac:dyDescent="0.35">
      <c r="A43" s="676" t="s">
        <v>660</v>
      </c>
      <c r="B43" s="676"/>
      <c r="C43" s="676"/>
      <c r="D43" s="676"/>
      <c r="E43" s="676"/>
      <c r="F43" s="676"/>
      <c r="G43" s="676"/>
      <c r="H43" s="676"/>
      <c r="I43" s="170"/>
      <c r="J43" s="170"/>
      <c r="K43" s="42"/>
      <c r="L43" s="42"/>
    </row>
    <row r="44" spans="1:18" x14ac:dyDescent="0.35">
      <c r="A44" s="686" t="s">
        <v>661</v>
      </c>
      <c r="B44" s="686"/>
      <c r="C44" s="686"/>
      <c r="D44" s="686"/>
      <c r="E44" s="686"/>
      <c r="F44" s="686"/>
      <c r="G44" s="686"/>
      <c r="K44" s="42"/>
      <c r="L44" s="42"/>
    </row>
    <row r="45" spans="1:18" s="43" customFormat="1" ht="14.5" customHeight="1" x14ac:dyDescent="0.35">
      <c r="A45" s="676" t="s">
        <v>547</v>
      </c>
      <c r="B45" s="676"/>
      <c r="C45" s="676"/>
      <c r="D45" s="676"/>
      <c r="E45" s="676"/>
      <c r="F45" s="676"/>
    </row>
    <row r="46" spans="1:18" x14ac:dyDescent="0.35">
      <c r="K46" s="42"/>
      <c r="L46" s="42"/>
    </row>
    <row r="47" spans="1:18" x14ac:dyDescent="0.35">
      <c r="K47" s="42"/>
      <c r="L47" s="42"/>
    </row>
    <row r="48" spans="1:18" x14ac:dyDescent="0.35">
      <c r="K48" s="42"/>
      <c r="L48" s="42"/>
    </row>
    <row r="49" spans="11:12" x14ac:dyDescent="0.35">
      <c r="K49" s="42"/>
      <c r="L49" s="42"/>
    </row>
    <row r="50" spans="11:12" x14ac:dyDescent="0.35">
      <c r="K50" s="42"/>
      <c r="L50" s="42"/>
    </row>
    <row r="51" spans="11:12" x14ac:dyDescent="0.35">
      <c r="K51" s="42"/>
      <c r="L51" s="42"/>
    </row>
    <row r="52" spans="11:12" x14ac:dyDescent="0.35">
      <c r="K52" s="42"/>
      <c r="L52" s="42"/>
    </row>
    <row r="53" spans="11:12" x14ac:dyDescent="0.35">
      <c r="K53" s="42"/>
      <c r="L53" s="42"/>
    </row>
    <row r="54" spans="11:12" x14ac:dyDescent="0.35">
      <c r="K54" s="42"/>
      <c r="L54" s="42"/>
    </row>
    <row r="55" spans="11:12" x14ac:dyDescent="0.35">
      <c r="K55" s="42"/>
      <c r="L55" s="42"/>
    </row>
    <row r="56" spans="11:12" x14ac:dyDescent="0.35">
      <c r="K56" s="42"/>
      <c r="L56" s="42"/>
    </row>
    <row r="57" spans="11:12" x14ac:dyDescent="0.35">
      <c r="K57" s="42"/>
      <c r="L57" s="42"/>
    </row>
    <row r="58" spans="11:12" x14ac:dyDescent="0.35">
      <c r="K58" s="42"/>
      <c r="L58" s="42"/>
    </row>
    <row r="59" spans="11:12" x14ac:dyDescent="0.35">
      <c r="K59" s="42"/>
      <c r="L59" s="42"/>
    </row>
    <row r="60" spans="11:12" x14ac:dyDescent="0.35">
      <c r="K60" s="42"/>
      <c r="L60" s="42"/>
    </row>
    <row r="61" spans="11:12" x14ac:dyDescent="0.35">
      <c r="K61" s="42"/>
      <c r="L61" s="42"/>
    </row>
    <row r="62" spans="11:12" x14ac:dyDescent="0.35">
      <c r="K62" s="42"/>
      <c r="L62" s="42"/>
    </row>
    <row r="63" spans="11:12" x14ac:dyDescent="0.35">
      <c r="K63" s="42"/>
      <c r="L63" s="42"/>
    </row>
    <row r="64" spans="11:12" x14ac:dyDescent="0.35">
      <c r="K64" s="42"/>
      <c r="L64" s="42"/>
    </row>
    <row r="65" spans="11:12" x14ac:dyDescent="0.35">
      <c r="K65" s="42"/>
      <c r="L65" s="42"/>
    </row>
    <row r="66" spans="11:12" x14ac:dyDescent="0.35">
      <c r="K66" s="42"/>
      <c r="L66" s="42"/>
    </row>
    <row r="67" spans="11:12" x14ac:dyDescent="0.35">
      <c r="K67" s="42"/>
      <c r="L67" s="42"/>
    </row>
    <row r="68" spans="11:12" x14ac:dyDescent="0.35">
      <c r="K68" s="42"/>
      <c r="L68" s="42"/>
    </row>
    <row r="69" spans="11:12" x14ac:dyDescent="0.35">
      <c r="K69" s="42"/>
      <c r="L69" s="42"/>
    </row>
    <row r="70" spans="11:12" x14ac:dyDescent="0.35">
      <c r="K70" s="42"/>
      <c r="L70" s="42"/>
    </row>
    <row r="71" spans="11:12" x14ac:dyDescent="0.35">
      <c r="K71" s="42"/>
      <c r="L71" s="42"/>
    </row>
    <row r="72" spans="11:12" x14ac:dyDescent="0.35">
      <c r="K72" s="42"/>
      <c r="L72" s="42"/>
    </row>
    <row r="73" spans="11:12" x14ac:dyDescent="0.35">
      <c r="K73" s="42"/>
      <c r="L73" s="42"/>
    </row>
    <row r="74" spans="11:12" x14ac:dyDescent="0.35">
      <c r="K74" s="42"/>
      <c r="L74" s="42"/>
    </row>
    <row r="75" spans="11:12" x14ac:dyDescent="0.35">
      <c r="K75" s="42"/>
      <c r="L75" s="42"/>
    </row>
    <row r="76" spans="11:12" x14ac:dyDescent="0.35">
      <c r="K76" s="42"/>
      <c r="L76" s="42"/>
    </row>
    <row r="77" spans="11:12" x14ac:dyDescent="0.35">
      <c r="K77" s="42"/>
      <c r="L77" s="42"/>
    </row>
    <row r="78" spans="11:12" x14ac:dyDescent="0.35">
      <c r="K78" s="42"/>
      <c r="L78" s="42"/>
    </row>
    <row r="79" spans="11:12" x14ac:dyDescent="0.35">
      <c r="K79" s="42"/>
      <c r="L79" s="42"/>
    </row>
    <row r="80" spans="11:12" x14ac:dyDescent="0.35">
      <c r="K80" s="42"/>
      <c r="L80" s="42"/>
    </row>
    <row r="81" spans="11:12" x14ac:dyDescent="0.35">
      <c r="K81" s="42"/>
      <c r="L81" s="42"/>
    </row>
    <row r="82" spans="11:12" x14ac:dyDescent="0.35">
      <c r="K82" s="42"/>
      <c r="L82" s="42"/>
    </row>
    <row r="83" spans="11:12" x14ac:dyDescent="0.35">
      <c r="K83" s="42"/>
      <c r="L83" s="42"/>
    </row>
    <row r="84" spans="11:12" x14ac:dyDescent="0.35">
      <c r="K84" s="42"/>
      <c r="L84" s="42"/>
    </row>
    <row r="85" spans="11:12" x14ac:dyDescent="0.35">
      <c r="K85" s="42"/>
      <c r="L85" s="42"/>
    </row>
    <row r="86" spans="11:12" x14ac:dyDescent="0.35">
      <c r="K86" s="42"/>
      <c r="L86" s="42"/>
    </row>
    <row r="87" spans="11:12" x14ac:dyDescent="0.35">
      <c r="K87" s="42"/>
      <c r="L87" s="42"/>
    </row>
    <row r="88" spans="11:12" x14ac:dyDescent="0.35">
      <c r="K88" s="42"/>
      <c r="L88" s="42"/>
    </row>
    <row r="89" spans="11:12" x14ac:dyDescent="0.35">
      <c r="K89" s="42"/>
      <c r="L89" s="42"/>
    </row>
    <row r="90" spans="11:12" x14ac:dyDescent="0.35">
      <c r="K90" s="42"/>
      <c r="L90" s="42"/>
    </row>
    <row r="91" spans="11:12" x14ac:dyDescent="0.35">
      <c r="K91" s="42"/>
      <c r="L91" s="42"/>
    </row>
    <row r="92" spans="11:12" x14ac:dyDescent="0.35">
      <c r="K92" s="42"/>
      <c r="L92" s="42"/>
    </row>
    <row r="93" spans="11:12" x14ac:dyDescent="0.35">
      <c r="K93" s="42"/>
      <c r="L93" s="42"/>
    </row>
    <row r="94" spans="11:12" x14ac:dyDescent="0.35">
      <c r="K94" s="42"/>
      <c r="L94" s="42"/>
    </row>
    <row r="95" spans="11:12" x14ac:dyDescent="0.35">
      <c r="K95" s="42"/>
      <c r="L95" s="42"/>
    </row>
    <row r="96" spans="11:12" x14ac:dyDescent="0.35">
      <c r="K96" s="42"/>
      <c r="L96" s="42"/>
    </row>
    <row r="97" spans="11:12" x14ac:dyDescent="0.35">
      <c r="K97" s="42"/>
      <c r="L97" s="42"/>
    </row>
    <row r="98" spans="11:12" x14ac:dyDescent="0.35">
      <c r="K98" s="42"/>
      <c r="L98" s="42"/>
    </row>
    <row r="99" spans="11:12" x14ac:dyDescent="0.35">
      <c r="K99" s="42"/>
      <c r="L99" s="42"/>
    </row>
    <row r="100" spans="11:12" x14ac:dyDescent="0.35">
      <c r="K100" s="42"/>
      <c r="L100" s="42"/>
    </row>
    <row r="101" spans="11:12" x14ac:dyDescent="0.35">
      <c r="K101" s="42"/>
      <c r="L101" s="42"/>
    </row>
    <row r="102" spans="11:12" x14ac:dyDescent="0.35">
      <c r="K102" s="42"/>
      <c r="L102" s="42"/>
    </row>
    <row r="103" spans="11:12" x14ac:dyDescent="0.35">
      <c r="K103" s="42"/>
      <c r="L103" s="42"/>
    </row>
    <row r="104" spans="11:12" x14ac:dyDescent="0.35">
      <c r="K104" s="42"/>
      <c r="L104" s="42"/>
    </row>
    <row r="105" spans="11:12" x14ac:dyDescent="0.35">
      <c r="K105" s="42"/>
      <c r="L105" s="42"/>
    </row>
    <row r="106" spans="11:12" x14ac:dyDescent="0.35">
      <c r="K106" s="42"/>
      <c r="L106" s="42"/>
    </row>
    <row r="107" spans="11:12" x14ac:dyDescent="0.35">
      <c r="K107" s="42"/>
      <c r="L107" s="42"/>
    </row>
    <row r="108" spans="11:12" x14ac:dyDescent="0.35">
      <c r="K108" s="42"/>
      <c r="L108" s="42"/>
    </row>
    <row r="109" spans="11:12" x14ac:dyDescent="0.35">
      <c r="K109" s="42"/>
      <c r="L109" s="42"/>
    </row>
    <row r="110" spans="11:12" x14ac:dyDescent="0.35">
      <c r="K110" s="42"/>
      <c r="L110" s="42"/>
    </row>
    <row r="111" spans="11:12" x14ac:dyDescent="0.35">
      <c r="K111" s="42"/>
      <c r="L111" s="42"/>
    </row>
    <row r="112" spans="11:12" x14ac:dyDescent="0.35">
      <c r="K112" s="42"/>
      <c r="L112" s="42"/>
    </row>
    <row r="113" spans="11:12" x14ac:dyDescent="0.35">
      <c r="K113" s="42"/>
      <c r="L113" s="42"/>
    </row>
    <row r="114" spans="11:12" x14ac:dyDescent="0.35">
      <c r="K114" s="42"/>
      <c r="L114" s="42"/>
    </row>
    <row r="115" spans="11:12" x14ac:dyDescent="0.35">
      <c r="K115" s="42"/>
      <c r="L115" s="42"/>
    </row>
    <row r="116" spans="11:12" x14ac:dyDescent="0.35">
      <c r="K116" s="42"/>
      <c r="L116" s="42"/>
    </row>
    <row r="117" spans="11:12" x14ac:dyDescent="0.35">
      <c r="K117" s="42"/>
      <c r="L117" s="42"/>
    </row>
    <row r="118" spans="11:12" x14ac:dyDescent="0.35">
      <c r="K118" s="42"/>
      <c r="L118" s="42"/>
    </row>
    <row r="119" spans="11:12" x14ac:dyDescent="0.35">
      <c r="K119" s="42"/>
      <c r="L119" s="42"/>
    </row>
    <row r="120" spans="11:12" x14ac:dyDescent="0.35">
      <c r="K120" s="42"/>
      <c r="L120" s="42"/>
    </row>
    <row r="121" spans="11:12" x14ac:dyDescent="0.35">
      <c r="K121" s="42"/>
      <c r="L121" s="42"/>
    </row>
    <row r="122" spans="11:12" x14ac:dyDescent="0.35">
      <c r="K122" s="42"/>
      <c r="L122" s="42"/>
    </row>
    <row r="123" spans="11:12" x14ac:dyDescent="0.35">
      <c r="K123" s="42"/>
      <c r="L123" s="42"/>
    </row>
    <row r="124" spans="11:12" x14ac:dyDescent="0.35">
      <c r="K124" s="42"/>
      <c r="L124" s="42"/>
    </row>
    <row r="125" spans="11:12" x14ac:dyDescent="0.35">
      <c r="K125" s="42"/>
      <c r="L125" s="42"/>
    </row>
    <row r="126" spans="11:12" x14ac:dyDescent="0.35">
      <c r="K126" s="42"/>
      <c r="L126" s="42"/>
    </row>
    <row r="127" spans="11:12" x14ac:dyDescent="0.35">
      <c r="K127" s="42"/>
      <c r="L127" s="42"/>
    </row>
    <row r="128" spans="11:12" x14ac:dyDescent="0.35">
      <c r="K128" s="42"/>
      <c r="L128" s="42"/>
    </row>
    <row r="129" spans="11:12" x14ac:dyDescent="0.35">
      <c r="K129" s="42"/>
      <c r="L129" s="42"/>
    </row>
    <row r="130" spans="11:12" x14ac:dyDescent="0.35">
      <c r="K130" s="42"/>
      <c r="L130" s="42"/>
    </row>
    <row r="131" spans="11:12" x14ac:dyDescent="0.35">
      <c r="K131" s="42"/>
      <c r="L131" s="42"/>
    </row>
    <row r="132" spans="11:12" x14ac:dyDescent="0.35">
      <c r="K132" s="42"/>
      <c r="L132" s="42"/>
    </row>
    <row r="133" spans="11:12" x14ac:dyDescent="0.35">
      <c r="K133" s="42"/>
      <c r="L133" s="42"/>
    </row>
    <row r="134" spans="11:12" x14ac:dyDescent="0.35">
      <c r="K134" s="42"/>
      <c r="L134" s="42"/>
    </row>
    <row r="135" spans="11:12" x14ac:dyDescent="0.35">
      <c r="K135" s="42"/>
      <c r="L135" s="42"/>
    </row>
    <row r="136" spans="11:12" x14ac:dyDescent="0.35">
      <c r="K136" s="42"/>
      <c r="L136" s="42"/>
    </row>
    <row r="137" spans="11:12" x14ac:dyDescent="0.35">
      <c r="K137" s="42"/>
      <c r="L137" s="42"/>
    </row>
    <row r="138" spans="11:12" x14ac:dyDescent="0.35">
      <c r="K138" s="42"/>
      <c r="L138" s="42"/>
    </row>
    <row r="139" spans="11:12" x14ac:dyDescent="0.35">
      <c r="K139" s="42"/>
      <c r="L139" s="42"/>
    </row>
    <row r="140" spans="11:12" x14ac:dyDescent="0.35">
      <c r="K140" s="42"/>
      <c r="L140" s="42"/>
    </row>
    <row r="141" spans="11:12" x14ac:dyDescent="0.35">
      <c r="K141" s="42"/>
      <c r="L141" s="42"/>
    </row>
    <row r="142" spans="11:12" x14ac:dyDescent="0.35">
      <c r="K142" s="42"/>
      <c r="L142" s="42"/>
    </row>
    <row r="143" spans="11:12" x14ac:dyDescent="0.35">
      <c r="K143" s="42"/>
      <c r="L143" s="42"/>
    </row>
    <row r="144" spans="11:12" x14ac:dyDescent="0.35">
      <c r="K144" s="42"/>
      <c r="L144" s="42"/>
    </row>
    <row r="145" spans="11:12" x14ac:dyDescent="0.35">
      <c r="K145" s="42"/>
      <c r="L145" s="42"/>
    </row>
    <row r="146" spans="11:12" x14ac:dyDescent="0.35">
      <c r="K146" s="42"/>
      <c r="L146" s="42"/>
    </row>
    <row r="147" spans="11:12" x14ac:dyDescent="0.35">
      <c r="K147" s="42"/>
      <c r="L147" s="42"/>
    </row>
    <row r="148" spans="11:12" x14ac:dyDescent="0.35">
      <c r="K148" s="42"/>
      <c r="L148" s="42"/>
    </row>
    <row r="149" spans="11:12" x14ac:dyDescent="0.35">
      <c r="K149" s="42"/>
      <c r="L149" s="42"/>
    </row>
    <row r="150" spans="11:12" x14ac:dyDescent="0.35">
      <c r="K150" s="42"/>
      <c r="L150" s="42"/>
    </row>
    <row r="151" spans="11:12" x14ac:dyDescent="0.35">
      <c r="K151" s="42"/>
      <c r="L151" s="42"/>
    </row>
    <row r="152" spans="11:12" x14ac:dyDescent="0.35">
      <c r="K152" s="42"/>
      <c r="L152" s="42"/>
    </row>
    <row r="153" spans="11:12" x14ac:dyDescent="0.35">
      <c r="K153" s="42"/>
      <c r="L153" s="42"/>
    </row>
    <row r="154" spans="11:12" x14ac:dyDescent="0.35">
      <c r="K154" s="42"/>
      <c r="L154" s="42"/>
    </row>
    <row r="155" spans="11:12" x14ac:dyDescent="0.35">
      <c r="K155" s="42"/>
      <c r="L155" s="42"/>
    </row>
    <row r="156" spans="11:12" x14ac:dyDescent="0.35">
      <c r="K156" s="42"/>
      <c r="L156" s="42"/>
    </row>
    <row r="157" spans="11:12" x14ac:dyDescent="0.35">
      <c r="K157" s="42"/>
      <c r="L157" s="42"/>
    </row>
    <row r="158" spans="11:12" x14ac:dyDescent="0.35">
      <c r="K158" s="42"/>
      <c r="L158" s="42"/>
    </row>
    <row r="159" spans="11:12" x14ac:dyDescent="0.35">
      <c r="K159" s="42"/>
      <c r="L159" s="42"/>
    </row>
    <row r="160" spans="11:12" x14ac:dyDescent="0.35">
      <c r="K160" s="42"/>
      <c r="L160" s="42"/>
    </row>
    <row r="161" spans="11:12" x14ac:dyDescent="0.35">
      <c r="K161" s="42"/>
      <c r="L161" s="42"/>
    </row>
    <row r="162" spans="11:12" x14ac:dyDescent="0.35">
      <c r="K162" s="42"/>
      <c r="L162" s="42"/>
    </row>
    <row r="163" spans="11:12" x14ac:dyDescent="0.35">
      <c r="K163" s="42"/>
      <c r="L163" s="42"/>
    </row>
    <row r="164" spans="11:12" x14ac:dyDescent="0.35">
      <c r="K164" s="42"/>
      <c r="L164" s="42"/>
    </row>
    <row r="165" spans="11:12" x14ac:dyDescent="0.35">
      <c r="K165" s="42"/>
      <c r="L165" s="42"/>
    </row>
    <row r="166" spans="11:12" x14ac:dyDescent="0.35">
      <c r="K166" s="42"/>
      <c r="L166" s="42"/>
    </row>
    <row r="167" spans="11:12" x14ac:dyDescent="0.35">
      <c r="K167" s="42"/>
      <c r="L167" s="42"/>
    </row>
    <row r="168" spans="11:12" x14ac:dyDescent="0.35">
      <c r="K168" s="42"/>
      <c r="L168" s="42"/>
    </row>
    <row r="169" spans="11:12" x14ac:dyDescent="0.35">
      <c r="K169" s="42"/>
      <c r="L169" s="42"/>
    </row>
    <row r="170" spans="11:12" x14ac:dyDescent="0.35">
      <c r="K170" s="42"/>
      <c r="L170" s="42"/>
    </row>
    <row r="171" spans="11:12" x14ac:dyDescent="0.35">
      <c r="K171" s="42"/>
      <c r="L171" s="42"/>
    </row>
    <row r="172" spans="11:12" x14ac:dyDescent="0.35">
      <c r="K172" s="42"/>
      <c r="L172" s="42"/>
    </row>
    <row r="173" spans="11:12" x14ac:dyDescent="0.35">
      <c r="K173" s="42"/>
      <c r="L173" s="42"/>
    </row>
    <row r="174" spans="11:12" x14ac:dyDescent="0.35">
      <c r="K174" s="42"/>
      <c r="L174" s="42"/>
    </row>
    <row r="175" spans="11:12" x14ac:dyDescent="0.35">
      <c r="K175" s="42"/>
      <c r="L175" s="42"/>
    </row>
    <row r="176" spans="11:12" x14ac:dyDescent="0.35">
      <c r="K176" s="42"/>
      <c r="L176" s="42"/>
    </row>
    <row r="177" spans="11:12" x14ac:dyDescent="0.35">
      <c r="K177" s="42"/>
      <c r="L177" s="42"/>
    </row>
    <row r="178" spans="11:12" x14ac:dyDescent="0.35">
      <c r="K178" s="42"/>
      <c r="L178" s="42"/>
    </row>
    <row r="179" spans="11:12" x14ac:dyDescent="0.35">
      <c r="K179" s="42"/>
      <c r="L179" s="42"/>
    </row>
    <row r="180" spans="11:12" x14ac:dyDescent="0.35">
      <c r="K180" s="42"/>
      <c r="L180" s="42"/>
    </row>
    <row r="181" spans="11:12" x14ac:dyDescent="0.35">
      <c r="K181" s="42"/>
      <c r="L181" s="42"/>
    </row>
    <row r="182" spans="11:12" x14ac:dyDescent="0.35">
      <c r="K182" s="42"/>
      <c r="L182" s="42"/>
    </row>
    <row r="183" spans="11:12" x14ac:dyDescent="0.35">
      <c r="K183" s="42"/>
      <c r="L183" s="42"/>
    </row>
    <row r="184" spans="11:12" x14ac:dyDescent="0.35">
      <c r="K184" s="42"/>
      <c r="L184" s="42"/>
    </row>
    <row r="185" spans="11:12" x14ac:dyDescent="0.35">
      <c r="K185" s="42"/>
      <c r="L185" s="42"/>
    </row>
    <row r="186" spans="11:12" x14ac:dyDescent="0.35">
      <c r="K186" s="42"/>
      <c r="L186" s="42"/>
    </row>
    <row r="187" spans="11:12" x14ac:dyDescent="0.35">
      <c r="K187" s="42"/>
      <c r="L187" s="42"/>
    </row>
    <row r="188" spans="11:12" x14ac:dyDescent="0.35">
      <c r="K188" s="42"/>
      <c r="L188" s="42"/>
    </row>
    <row r="189" spans="11:12" x14ac:dyDescent="0.35">
      <c r="K189" s="42"/>
      <c r="L189" s="42"/>
    </row>
    <row r="190" spans="11:12" x14ac:dyDescent="0.35">
      <c r="K190" s="42"/>
      <c r="L190" s="42"/>
    </row>
    <row r="191" spans="11:12" x14ac:dyDescent="0.35">
      <c r="K191" s="42"/>
      <c r="L191" s="42"/>
    </row>
    <row r="192" spans="11:12" x14ac:dyDescent="0.35">
      <c r="K192" s="42"/>
      <c r="L192" s="42"/>
    </row>
    <row r="193" spans="11:12" x14ac:dyDescent="0.35">
      <c r="K193" s="42"/>
      <c r="L193" s="42"/>
    </row>
    <row r="194" spans="11:12" x14ac:dyDescent="0.35">
      <c r="K194" s="42"/>
      <c r="L194" s="42"/>
    </row>
    <row r="195" spans="11:12" x14ac:dyDescent="0.35">
      <c r="K195" s="42"/>
      <c r="L195" s="42"/>
    </row>
    <row r="196" spans="11:12" x14ac:dyDescent="0.35">
      <c r="K196" s="42"/>
      <c r="L196" s="42"/>
    </row>
    <row r="197" spans="11:12" x14ac:dyDescent="0.35">
      <c r="K197" s="42"/>
      <c r="L197" s="42"/>
    </row>
    <row r="198" spans="11:12" x14ac:dyDescent="0.35">
      <c r="K198" s="42"/>
      <c r="L198" s="42"/>
    </row>
    <row r="199" spans="11:12" x14ac:dyDescent="0.35">
      <c r="K199" s="42"/>
      <c r="L199" s="42"/>
    </row>
    <row r="200" spans="11:12" x14ac:dyDescent="0.35">
      <c r="K200" s="42"/>
      <c r="L200" s="42"/>
    </row>
    <row r="201" spans="11:12" x14ac:dyDescent="0.35">
      <c r="K201" s="42"/>
      <c r="L201" s="42"/>
    </row>
    <row r="202" spans="11:12" x14ac:dyDescent="0.35">
      <c r="K202" s="42"/>
      <c r="L202" s="42"/>
    </row>
    <row r="203" spans="11:12" x14ac:dyDescent="0.35">
      <c r="K203" s="42"/>
      <c r="L203" s="42"/>
    </row>
    <row r="204" spans="11:12" x14ac:dyDescent="0.35">
      <c r="K204" s="42"/>
      <c r="L204" s="42"/>
    </row>
    <row r="205" spans="11:12" x14ac:dyDescent="0.35">
      <c r="K205" s="42"/>
      <c r="L205" s="42"/>
    </row>
    <row r="206" spans="11:12" x14ac:dyDescent="0.35">
      <c r="K206" s="42"/>
      <c r="L206" s="42"/>
    </row>
    <row r="207" spans="11:12" x14ac:dyDescent="0.35">
      <c r="K207" s="42"/>
      <c r="L207" s="42"/>
    </row>
    <row r="208" spans="11:12" x14ac:dyDescent="0.35">
      <c r="K208" s="42"/>
      <c r="L208" s="42"/>
    </row>
    <row r="209" spans="11:12" x14ac:dyDescent="0.35">
      <c r="K209" s="42"/>
      <c r="L209" s="42"/>
    </row>
    <row r="210" spans="11:12" x14ac:dyDescent="0.35">
      <c r="K210" s="42"/>
      <c r="L210" s="42"/>
    </row>
    <row r="211" spans="11:12" x14ac:dyDescent="0.35">
      <c r="K211" s="42"/>
      <c r="L211" s="42"/>
    </row>
    <row r="212" spans="11:12" x14ac:dyDescent="0.35">
      <c r="K212" s="42"/>
      <c r="L212" s="42"/>
    </row>
    <row r="213" spans="11:12" x14ac:dyDescent="0.35">
      <c r="K213" s="42"/>
      <c r="L213" s="42"/>
    </row>
    <row r="214" spans="11:12" x14ac:dyDescent="0.35">
      <c r="K214" s="42"/>
      <c r="L214" s="42"/>
    </row>
    <row r="215" spans="11:12" x14ac:dyDescent="0.35">
      <c r="K215" s="42"/>
      <c r="L215" s="42"/>
    </row>
    <row r="216" spans="11:12" x14ac:dyDescent="0.35">
      <c r="K216" s="42"/>
      <c r="L216" s="42"/>
    </row>
    <row r="217" spans="11:12" x14ac:dyDescent="0.35">
      <c r="K217" s="42"/>
      <c r="L217" s="42"/>
    </row>
    <row r="218" spans="11:12" x14ac:dyDescent="0.35">
      <c r="K218" s="42"/>
      <c r="L218" s="42"/>
    </row>
    <row r="219" spans="11:12" x14ac:dyDescent="0.35">
      <c r="K219" s="42"/>
      <c r="L219" s="42"/>
    </row>
    <row r="220" spans="11:12" x14ac:dyDescent="0.35">
      <c r="K220" s="42"/>
      <c r="L220" s="42"/>
    </row>
    <row r="221" spans="11:12" x14ac:dyDescent="0.35">
      <c r="K221" s="42"/>
      <c r="L221" s="42"/>
    </row>
    <row r="222" spans="11:12" x14ac:dyDescent="0.35">
      <c r="K222" s="42"/>
      <c r="L222" s="42"/>
    </row>
    <row r="223" spans="11:12" x14ac:dyDescent="0.35">
      <c r="K223" s="42"/>
      <c r="L223" s="42"/>
    </row>
    <row r="224" spans="11:12" x14ac:dyDescent="0.35">
      <c r="K224" s="42"/>
      <c r="L224" s="42"/>
    </row>
    <row r="225" spans="11:12" x14ac:dyDescent="0.35">
      <c r="K225" s="42"/>
      <c r="L225" s="42"/>
    </row>
    <row r="226" spans="11:12" x14ac:dyDescent="0.35">
      <c r="K226" s="42"/>
      <c r="L226" s="42"/>
    </row>
    <row r="227" spans="11:12" x14ac:dyDescent="0.35">
      <c r="K227" s="42"/>
      <c r="L227" s="42"/>
    </row>
    <row r="228" spans="11:12" x14ac:dyDescent="0.35">
      <c r="K228" s="42"/>
      <c r="L228" s="42"/>
    </row>
    <row r="229" spans="11:12" x14ac:dyDescent="0.35">
      <c r="K229" s="42"/>
      <c r="L229" s="42"/>
    </row>
    <row r="230" spans="11:12" x14ac:dyDescent="0.35">
      <c r="K230" s="42"/>
      <c r="L230" s="42"/>
    </row>
    <row r="231" spans="11:12" x14ac:dyDescent="0.35">
      <c r="K231" s="42"/>
      <c r="L231" s="42"/>
    </row>
    <row r="232" spans="11:12" x14ac:dyDescent="0.35">
      <c r="K232" s="42"/>
      <c r="L232" s="42"/>
    </row>
    <row r="233" spans="11:12" x14ac:dyDescent="0.35">
      <c r="K233" s="42"/>
      <c r="L233" s="42"/>
    </row>
    <row r="234" spans="11:12" x14ac:dyDescent="0.35">
      <c r="K234" s="42"/>
      <c r="L234" s="42"/>
    </row>
    <row r="235" spans="11:12" x14ac:dyDescent="0.35">
      <c r="K235" s="42"/>
      <c r="L235" s="42"/>
    </row>
    <row r="236" spans="11:12" x14ac:dyDescent="0.35">
      <c r="K236" s="42"/>
      <c r="L236" s="42"/>
    </row>
    <row r="237" spans="11:12" x14ac:dyDescent="0.35">
      <c r="K237" s="42"/>
      <c r="L237" s="42"/>
    </row>
    <row r="238" spans="11:12" x14ac:dyDescent="0.35">
      <c r="K238" s="42"/>
      <c r="L238" s="42"/>
    </row>
    <row r="239" spans="11:12" x14ac:dyDescent="0.35">
      <c r="K239" s="42"/>
      <c r="L239" s="42"/>
    </row>
    <row r="240" spans="11:12" x14ac:dyDescent="0.35">
      <c r="K240" s="42"/>
      <c r="L240" s="42"/>
    </row>
    <row r="241" spans="11:12" x14ac:dyDescent="0.35">
      <c r="K241" s="42"/>
      <c r="L241" s="42"/>
    </row>
    <row r="242" spans="11:12" x14ac:dyDescent="0.35">
      <c r="K242" s="42"/>
      <c r="L242" s="42"/>
    </row>
    <row r="243" spans="11:12" x14ac:dyDescent="0.35">
      <c r="K243" s="42"/>
      <c r="L243" s="42"/>
    </row>
    <row r="244" spans="11:12" x14ac:dyDescent="0.35">
      <c r="K244" s="42"/>
      <c r="L244" s="42"/>
    </row>
    <row r="245" spans="11:12" x14ac:dyDescent="0.35">
      <c r="K245" s="42"/>
      <c r="L245" s="42"/>
    </row>
    <row r="246" spans="11:12" x14ac:dyDescent="0.35">
      <c r="K246" s="42"/>
      <c r="L246" s="42"/>
    </row>
    <row r="247" spans="11:12" x14ac:dyDescent="0.35">
      <c r="K247" s="42"/>
      <c r="L247" s="42"/>
    </row>
    <row r="248" spans="11:12" x14ac:dyDescent="0.35">
      <c r="K248" s="42"/>
      <c r="L248" s="42"/>
    </row>
    <row r="249" spans="11:12" x14ac:dyDescent="0.35">
      <c r="K249" s="42"/>
      <c r="L249" s="42"/>
    </row>
    <row r="250" spans="11:12" x14ac:dyDescent="0.35">
      <c r="K250" s="42"/>
      <c r="L250" s="42"/>
    </row>
    <row r="251" spans="11:12" x14ac:dyDescent="0.35">
      <c r="K251" s="42"/>
      <c r="L251" s="42"/>
    </row>
    <row r="252" spans="11:12" x14ac:dyDescent="0.35">
      <c r="K252" s="42"/>
      <c r="L252" s="42"/>
    </row>
    <row r="253" spans="11:12" x14ac:dyDescent="0.35">
      <c r="K253" s="42"/>
      <c r="L253" s="42"/>
    </row>
    <row r="254" spans="11:12" x14ac:dyDescent="0.35">
      <c r="K254" s="42"/>
      <c r="L254" s="42"/>
    </row>
    <row r="255" spans="11:12" x14ac:dyDescent="0.35">
      <c r="K255" s="42"/>
      <c r="L255" s="42"/>
    </row>
    <row r="256" spans="11:12" x14ac:dyDescent="0.35">
      <c r="K256" s="42"/>
      <c r="L256" s="42"/>
    </row>
    <row r="257" spans="11:12" x14ac:dyDescent="0.35">
      <c r="K257" s="42"/>
      <c r="L257" s="42"/>
    </row>
    <row r="258" spans="11:12" x14ac:dyDescent="0.35">
      <c r="K258" s="42"/>
      <c r="L258" s="42"/>
    </row>
    <row r="259" spans="11:12" x14ac:dyDescent="0.35">
      <c r="K259" s="42"/>
      <c r="L259" s="42"/>
    </row>
    <row r="260" spans="11:12" x14ac:dyDescent="0.35">
      <c r="K260" s="42"/>
      <c r="L260" s="42"/>
    </row>
    <row r="261" spans="11:12" x14ac:dyDescent="0.35">
      <c r="K261" s="42"/>
      <c r="L261" s="42"/>
    </row>
    <row r="262" spans="11:12" x14ac:dyDescent="0.35">
      <c r="K262" s="42"/>
      <c r="L262" s="42"/>
    </row>
    <row r="263" spans="11:12" x14ac:dyDescent="0.35">
      <c r="K263" s="42"/>
      <c r="L263" s="42"/>
    </row>
    <row r="264" spans="11:12" x14ac:dyDescent="0.35">
      <c r="K264" s="42"/>
      <c r="L264" s="42"/>
    </row>
    <row r="265" spans="11:12" x14ac:dyDescent="0.35">
      <c r="K265" s="42"/>
      <c r="L265" s="42"/>
    </row>
    <row r="266" spans="11:12" x14ac:dyDescent="0.35">
      <c r="K266" s="42"/>
      <c r="L266" s="42"/>
    </row>
    <row r="267" spans="11:12" x14ac:dyDescent="0.35">
      <c r="K267" s="42"/>
      <c r="L267" s="42"/>
    </row>
    <row r="268" spans="11:12" x14ac:dyDescent="0.35">
      <c r="K268" s="42"/>
      <c r="L268" s="42"/>
    </row>
    <row r="269" spans="11:12" x14ac:dyDescent="0.35">
      <c r="K269" s="42"/>
      <c r="L269" s="42"/>
    </row>
    <row r="270" spans="11:12" x14ac:dyDescent="0.35">
      <c r="K270" s="42"/>
      <c r="L270" s="42"/>
    </row>
    <row r="271" spans="11:12" x14ac:dyDescent="0.35">
      <c r="K271" s="42"/>
      <c r="L271" s="42"/>
    </row>
    <row r="272" spans="11:12" x14ac:dyDescent="0.35">
      <c r="K272" s="42"/>
      <c r="L272" s="42"/>
    </row>
    <row r="273" spans="11:12" x14ac:dyDescent="0.35">
      <c r="K273" s="42"/>
      <c r="L273" s="42"/>
    </row>
    <row r="274" spans="11:12" x14ac:dyDescent="0.35">
      <c r="K274" s="42"/>
      <c r="L274" s="42"/>
    </row>
    <row r="275" spans="11:12" x14ac:dyDescent="0.35">
      <c r="K275" s="42"/>
      <c r="L275" s="42"/>
    </row>
    <row r="276" spans="11:12" x14ac:dyDescent="0.35">
      <c r="K276" s="42"/>
      <c r="L276" s="42"/>
    </row>
    <row r="277" spans="11:12" x14ac:dyDescent="0.35">
      <c r="K277" s="42"/>
      <c r="L277" s="42"/>
    </row>
    <row r="278" spans="11:12" x14ac:dyDescent="0.35">
      <c r="K278" s="42"/>
      <c r="L278" s="42"/>
    </row>
    <row r="279" spans="11:12" x14ac:dyDescent="0.35">
      <c r="K279" s="42"/>
      <c r="L279" s="42"/>
    </row>
    <row r="280" spans="11:12" x14ac:dyDescent="0.35">
      <c r="K280" s="42"/>
      <c r="L280" s="42"/>
    </row>
    <row r="281" spans="11:12" x14ac:dyDescent="0.35">
      <c r="K281" s="42"/>
      <c r="L281" s="42"/>
    </row>
    <row r="282" spans="11:12" x14ac:dyDescent="0.35">
      <c r="K282" s="42"/>
      <c r="L282" s="42"/>
    </row>
    <row r="283" spans="11:12" x14ac:dyDescent="0.35">
      <c r="K283" s="42"/>
      <c r="L283" s="42"/>
    </row>
    <row r="284" spans="11:12" x14ac:dyDescent="0.35">
      <c r="K284" s="42"/>
      <c r="L284" s="42"/>
    </row>
    <row r="285" spans="11:12" x14ac:dyDescent="0.35">
      <c r="K285" s="42"/>
      <c r="L285" s="42"/>
    </row>
    <row r="286" spans="11:12" x14ac:dyDescent="0.35">
      <c r="K286" s="42"/>
      <c r="L286" s="42"/>
    </row>
    <row r="287" spans="11:12" x14ac:dyDescent="0.35">
      <c r="K287" s="42"/>
      <c r="L287" s="42"/>
    </row>
    <row r="288" spans="11:12" x14ac:dyDescent="0.35">
      <c r="K288" s="42"/>
      <c r="L288" s="42"/>
    </row>
    <row r="289" spans="11:12" x14ac:dyDescent="0.35">
      <c r="K289" s="42"/>
      <c r="L289" s="42"/>
    </row>
    <row r="290" spans="11:12" x14ac:dyDescent="0.35">
      <c r="K290" s="42"/>
      <c r="L290" s="42"/>
    </row>
    <row r="291" spans="11:12" x14ac:dyDescent="0.35">
      <c r="K291" s="42"/>
      <c r="L291" s="42"/>
    </row>
    <row r="292" spans="11:12" x14ac:dyDescent="0.35">
      <c r="K292" s="42"/>
      <c r="L292" s="42"/>
    </row>
    <row r="293" spans="11:12" x14ac:dyDescent="0.35">
      <c r="K293" s="42"/>
      <c r="L293" s="42"/>
    </row>
    <row r="294" spans="11:12" x14ac:dyDescent="0.35">
      <c r="K294" s="42"/>
      <c r="L294" s="42"/>
    </row>
    <row r="295" spans="11:12" x14ac:dyDescent="0.35">
      <c r="K295" s="42"/>
      <c r="L295" s="42"/>
    </row>
    <row r="296" spans="11:12" x14ac:dyDescent="0.35">
      <c r="K296" s="42"/>
      <c r="L296" s="42"/>
    </row>
    <row r="297" spans="11:12" x14ac:dyDescent="0.35">
      <c r="K297" s="42"/>
      <c r="L297" s="42"/>
    </row>
    <row r="298" spans="11:12" x14ac:dyDescent="0.35">
      <c r="K298" s="42"/>
      <c r="L298" s="42"/>
    </row>
    <row r="299" spans="11:12" x14ac:dyDescent="0.35">
      <c r="K299" s="42"/>
      <c r="L299" s="42"/>
    </row>
    <row r="300" spans="11:12" x14ac:dyDescent="0.35">
      <c r="K300" s="42"/>
      <c r="L300" s="42"/>
    </row>
    <row r="301" spans="11:12" x14ac:dyDescent="0.35">
      <c r="K301" s="42"/>
      <c r="L301" s="42"/>
    </row>
    <row r="302" spans="11:12" x14ac:dyDescent="0.35">
      <c r="K302" s="42"/>
      <c r="L302" s="42"/>
    </row>
    <row r="303" spans="11:12" x14ac:dyDescent="0.35">
      <c r="K303" s="42"/>
      <c r="L303" s="42"/>
    </row>
    <row r="304" spans="11:12" x14ac:dyDescent="0.35">
      <c r="K304" s="42"/>
      <c r="L304" s="42"/>
    </row>
    <row r="305" spans="11:12" x14ac:dyDescent="0.35">
      <c r="K305" s="42"/>
      <c r="L305" s="42"/>
    </row>
    <row r="306" spans="11:12" x14ac:dyDescent="0.35">
      <c r="K306" s="42"/>
      <c r="L306" s="42"/>
    </row>
    <row r="307" spans="11:12" x14ac:dyDescent="0.35">
      <c r="K307" s="42"/>
      <c r="L307" s="42"/>
    </row>
    <row r="308" spans="11:12" x14ac:dyDescent="0.35">
      <c r="K308" s="42"/>
      <c r="L308" s="42"/>
    </row>
    <row r="309" spans="11:12" x14ac:dyDescent="0.35">
      <c r="K309" s="42"/>
      <c r="L309" s="42"/>
    </row>
    <row r="310" spans="11:12" x14ac:dyDescent="0.35">
      <c r="K310" s="42"/>
      <c r="L310" s="42"/>
    </row>
    <row r="311" spans="11:12" x14ac:dyDescent="0.35">
      <c r="K311" s="42"/>
      <c r="L311" s="42"/>
    </row>
    <row r="312" spans="11:12" x14ac:dyDescent="0.35">
      <c r="K312" s="42"/>
      <c r="L312" s="42"/>
    </row>
    <row r="313" spans="11:12" x14ac:dyDescent="0.35">
      <c r="K313" s="42"/>
      <c r="L313" s="42"/>
    </row>
    <row r="314" spans="11:12" x14ac:dyDescent="0.35">
      <c r="K314" s="42"/>
      <c r="L314" s="42"/>
    </row>
    <row r="315" spans="11:12" x14ac:dyDescent="0.35">
      <c r="K315" s="42"/>
      <c r="L315" s="42"/>
    </row>
    <row r="316" spans="11:12" x14ac:dyDescent="0.35">
      <c r="K316" s="42"/>
      <c r="L316" s="42"/>
    </row>
    <row r="317" spans="11:12" x14ac:dyDescent="0.35">
      <c r="K317" s="42"/>
      <c r="L317" s="42"/>
    </row>
    <row r="318" spans="11:12" x14ac:dyDescent="0.35">
      <c r="K318" s="42"/>
      <c r="L318" s="42"/>
    </row>
    <row r="319" spans="11:12" x14ac:dyDescent="0.35">
      <c r="K319" s="42"/>
      <c r="L319" s="42"/>
    </row>
    <row r="320" spans="11:12" x14ac:dyDescent="0.35">
      <c r="K320" s="42"/>
      <c r="L320" s="42"/>
    </row>
    <row r="321" spans="11:12" x14ac:dyDescent="0.35">
      <c r="K321" s="42"/>
      <c r="L321" s="42"/>
    </row>
    <row r="322" spans="11:12" x14ac:dyDescent="0.35">
      <c r="K322" s="42"/>
      <c r="L322" s="42"/>
    </row>
    <row r="323" spans="11:12" x14ac:dyDescent="0.35">
      <c r="K323" s="42"/>
      <c r="L323" s="42"/>
    </row>
    <row r="324" spans="11:12" x14ac:dyDescent="0.35">
      <c r="K324" s="42"/>
      <c r="L324" s="42"/>
    </row>
    <row r="325" spans="11:12" x14ac:dyDescent="0.35">
      <c r="K325" s="42"/>
      <c r="L325" s="42"/>
    </row>
    <row r="326" spans="11:12" x14ac:dyDescent="0.35">
      <c r="K326" s="42"/>
      <c r="L326" s="42"/>
    </row>
    <row r="327" spans="11:12" x14ac:dyDescent="0.35">
      <c r="K327" s="42"/>
      <c r="L327" s="42"/>
    </row>
    <row r="328" spans="11:12" x14ac:dyDescent="0.35">
      <c r="K328" s="42"/>
      <c r="L328" s="42"/>
    </row>
    <row r="329" spans="11:12" x14ac:dyDescent="0.35">
      <c r="K329" s="42"/>
      <c r="L329" s="42"/>
    </row>
    <row r="330" spans="11:12" x14ac:dyDescent="0.35">
      <c r="K330" s="42"/>
      <c r="L330" s="42"/>
    </row>
    <row r="331" spans="11:12" x14ac:dyDescent="0.35">
      <c r="K331" s="42"/>
      <c r="L331" s="42"/>
    </row>
    <row r="332" spans="11:12" x14ac:dyDescent="0.35">
      <c r="K332" s="42"/>
      <c r="L332" s="42"/>
    </row>
    <row r="333" spans="11:12" x14ac:dyDescent="0.35">
      <c r="K333" s="42"/>
      <c r="L333" s="42"/>
    </row>
    <row r="334" spans="11:12" x14ac:dyDescent="0.35">
      <c r="K334" s="42"/>
      <c r="L334" s="42"/>
    </row>
    <row r="335" spans="11:12" x14ac:dyDescent="0.35">
      <c r="K335" s="42"/>
      <c r="L335" s="42"/>
    </row>
    <row r="336" spans="11:12" x14ac:dyDescent="0.35">
      <c r="K336" s="42"/>
      <c r="L336" s="42"/>
    </row>
    <row r="337" spans="11:12" x14ac:dyDescent="0.35">
      <c r="K337" s="42"/>
      <c r="L337" s="42"/>
    </row>
    <row r="338" spans="11:12" x14ac:dyDescent="0.35">
      <c r="K338" s="42"/>
      <c r="L338" s="42"/>
    </row>
    <row r="339" spans="11:12" x14ac:dyDescent="0.35">
      <c r="K339" s="42"/>
      <c r="L339" s="42"/>
    </row>
    <row r="340" spans="11:12" x14ac:dyDescent="0.35">
      <c r="K340" s="42"/>
      <c r="L340" s="42"/>
    </row>
    <row r="341" spans="11:12" x14ac:dyDescent="0.35">
      <c r="K341" s="42"/>
      <c r="L341" s="42"/>
    </row>
    <row r="342" spans="11:12" x14ac:dyDescent="0.35">
      <c r="K342" s="42"/>
      <c r="L342" s="42"/>
    </row>
    <row r="343" spans="11:12" x14ac:dyDescent="0.35">
      <c r="K343" s="42"/>
      <c r="L343" s="42"/>
    </row>
    <row r="344" spans="11:12" x14ac:dyDescent="0.35">
      <c r="K344" s="42"/>
      <c r="L344" s="42"/>
    </row>
    <row r="345" spans="11:12" x14ac:dyDescent="0.35">
      <c r="K345" s="42"/>
      <c r="L345" s="42"/>
    </row>
    <row r="346" spans="11:12" x14ac:dyDescent="0.35">
      <c r="K346" s="42"/>
      <c r="L346" s="42"/>
    </row>
  </sheetData>
  <mergeCells count="27">
    <mergeCell ref="O6:P6"/>
    <mergeCell ref="Q6:R6"/>
    <mergeCell ref="M6:N6"/>
    <mergeCell ref="Q24:R24"/>
    <mergeCell ref="C5:F5"/>
    <mergeCell ref="G5:J5"/>
    <mergeCell ref="K5:N5"/>
    <mergeCell ref="O5:R5"/>
    <mergeCell ref="C6:D6"/>
    <mergeCell ref="E6:F6"/>
    <mergeCell ref="A45:F45"/>
    <mergeCell ref="A43:H43"/>
    <mergeCell ref="A44:G44"/>
    <mergeCell ref="C24:D24"/>
    <mergeCell ref="E24:F24"/>
    <mergeCell ref="K6:L6"/>
    <mergeCell ref="I24:J24"/>
    <mergeCell ref="K24:L24"/>
    <mergeCell ref="G6:H6"/>
    <mergeCell ref="I6:J6"/>
    <mergeCell ref="G24:H24"/>
    <mergeCell ref="C23:F23"/>
    <mergeCell ref="G23:J23"/>
    <mergeCell ref="K23:N23"/>
    <mergeCell ref="O23:R23"/>
    <mergeCell ref="O24:P24"/>
    <mergeCell ref="M24:N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heetViews>
  <sheetFormatPr defaultRowHeight="13" x14ac:dyDescent="0.3"/>
  <cols>
    <col min="1" max="1" width="59.453125" style="42" customWidth="1"/>
    <col min="2" max="2" width="9.54296875" style="42" customWidth="1"/>
    <col min="3" max="16384" width="8.7265625" style="42"/>
  </cols>
  <sheetData>
    <row r="1" spans="1:8" ht="18" x14ac:dyDescent="0.3">
      <c r="A1" s="151" t="s">
        <v>761</v>
      </c>
    </row>
    <row r="2" spans="1:8" ht="15" x14ac:dyDescent="0.3">
      <c r="A2" s="151" t="s">
        <v>162</v>
      </c>
    </row>
    <row r="4" spans="1:8" ht="15" x14ac:dyDescent="0.3">
      <c r="A4" s="151" t="s">
        <v>163</v>
      </c>
    </row>
    <row r="5" spans="1:8" x14ac:dyDescent="0.3">
      <c r="A5" s="266" t="s">
        <v>164</v>
      </c>
      <c r="B5" s="267">
        <v>3678860</v>
      </c>
    </row>
    <row r="6" spans="1:8" x14ac:dyDescent="0.3">
      <c r="A6" s="266"/>
      <c r="B6" s="267"/>
    </row>
    <row r="7" spans="1:8" x14ac:dyDescent="0.3">
      <c r="A7" s="266" t="s">
        <v>165</v>
      </c>
      <c r="B7" s="42">
        <v>8.4</v>
      </c>
      <c r="C7" s="266" t="s">
        <v>88</v>
      </c>
    </row>
    <row r="8" spans="1:8" x14ac:dyDescent="0.3">
      <c r="A8" s="266" t="s">
        <v>166</v>
      </c>
      <c r="B8" s="42">
        <v>9.6</v>
      </c>
      <c r="C8" s="42" t="s">
        <v>88</v>
      </c>
    </row>
    <row r="9" spans="1:8" ht="15.5" x14ac:dyDescent="0.3">
      <c r="A9" s="266" t="s">
        <v>762</v>
      </c>
      <c r="B9" s="42">
        <v>5.4</v>
      </c>
      <c r="C9" s="42" t="s">
        <v>88</v>
      </c>
      <c r="D9" s="268"/>
    </row>
    <row r="10" spans="1:8" x14ac:dyDescent="0.3">
      <c r="A10" s="266"/>
      <c r="D10" s="268"/>
    </row>
    <row r="11" spans="1:8" x14ac:dyDescent="0.3">
      <c r="A11" s="266" t="s">
        <v>167</v>
      </c>
      <c r="B11" s="269">
        <v>6188825</v>
      </c>
      <c r="C11" s="42" t="s">
        <v>168</v>
      </c>
      <c r="H11" s="269"/>
    </row>
    <row r="12" spans="1:8" x14ac:dyDescent="0.3">
      <c r="A12" s="266" t="s">
        <v>169</v>
      </c>
      <c r="B12" s="598">
        <v>2</v>
      </c>
      <c r="C12" s="42" t="s">
        <v>168</v>
      </c>
    </row>
    <row r="13" spans="1:8" x14ac:dyDescent="0.3">
      <c r="A13" s="266" t="s">
        <v>170</v>
      </c>
      <c r="B13" s="598">
        <v>2</v>
      </c>
      <c r="C13" s="42" t="s">
        <v>168</v>
      </c>
    </row>
    <row r="14" spans="1:8" x14ac:dyDescent="0.3">
      <c r="A14" s="266"/>
      <c r="B14" s="192"/>
    </row>
    <row r="15" spans="1:8" ht="15.5" x14ac:dyDescent="0.3">
      <c r="A15" s="266" t="s">
        <v>763</v>
      </c>
    </row>
    <row r="16" spans="1:8" x14ac:dyDescent="0.3">
      <c r="A16" s="270" t="s">
        <v>171</v>
      </c>
      <c r="B16" s="187">
        <v>0.16973976206231162</v>
      </c>
      <c r="C16" s="42" t="s">
        <v>172</v>
      </c>
    </row>
    <row r="17" spans="1:9" x14ac:dyDescent="0.3">
      <c r="A17" s="270" t="s">
        <v>173</v>
      </c>
      <c r="B17" s="187">
        <v>0.10655773303519241</v>
      </c>
      <c r="C17" s="42" t="s">
        <v>172</v>
      </c>
    </row>
    <row r="18" spans="1:9" x14ac:dyDescent="0.3">
      <c r="A18" s="270" t="s">
        <v>174</v>
      </c>
      <c r="B18" s="187">
        <v>0.10105686412772366</v>
      </c>
      <c r="C18" s="42" t="s">
        <v>172</v>
      </c>
    </row>
    <row r="19" spans="1:9" x14ac:dyDescent="0.3">
      <c r="A19" s="270" t="s">
        <v>175</v>
      </c>
      <c r="B19" s="187">
        <v>9.8121096928573459E-2</v>
      </c>
      <c r="C19" s="42" t="s">
        <v>172</v>
      </c>
    </row>
    <row r="20" spans="1:9" x14ac:dyDescent="0.3">
      <c r="A20" s="270" t="s">
        <v>176</v>
      </c>
      <c r="B20" s="187">
        <v>9.7789337742312382E-2</v>
      </c>
      <c r="C20" s="42" t="s">
        <v>172</v>
      </c>
    </row>
    <row r="21" spans="1:9" x14ac:dyDescent="0.3">
      <c r="A21" s="270"/>
      <c r="B21" s="187"/>
    </row>
    <row r="22" spans="1:9" x14ac:dyDescent="0.3">
      <c r="A22" s="41" t="s">
        <v>41</v>
      </c>
    </row>
    <row r="23" spans="1:9" x14ac:dyDescent="0.3">
      <c r="A23" s="41" t="s">
        <v>544</v>
      </c>
    </row>
    <row r="24" spans="1:9" x14ac:dyDescent="0.3">
      <c r="A24" s="41" t="s">
        <v>764</v>
      </c>
    </row>
    <row r="25" spans="1:9" ht="25.5" customHeight="1" x14ac:dyDescent="0.3">
      <c r="A25" s="679" t="s">
        <v>765</v>
      </c>
      <c r="B25" s="687"/>
      <c r="C25" s="687"/>
      <c r="D25" s="687"/>
      <c r="E25" s="687"/>
      <c r="F25" s="687"/>
      <c r="G25" s="687"/>
    </row>
    <row r="26" spans="1:9" ht="50" customHeight="1" x14ac:dyDescent="0.3">
      <c r="A26" s="676" t="s">
        <v>766</v>
      </c>
      <c r="B26" s="676"/>
      <c r="C26" s="676"/>
      <c r="D26" s="676"/>
      <c r="E26" s="676"/>
      <c r="F26" s="676"/>
      <c r="G26" s="676"/>
    </row>
    <row r="27" spans="1:9" ht="14.5" x14ac:dyDescent="0.35">
      <c r="A27" s="42" t="s">
        <v>767</v>
      </c>
      <c r="F27" s="584"/>
      <c r="G27" s="584"/>
      <c r="H27" s="584"/>
      <c r="I27" s="584"/>
    </row>
    <row r="28" spans="1:9" ht="40" customHeight="1" x14ac:dyDescent="0.35">
      <c r="A28" s="676" t="s">
        <v>558</v>
      </c>
      <c r="B28" s="676"/>
      <c r="C28" s="676"/>
      <c r="D28" s="676"/>
      <c r="E28" s="676"/>
      <c r="F28" s="676"/>
      <c r="G28" s="676"/>
      <c r="H28" s="43"/>
      <c r="I28" s="43"/>
    </row>
    <row r="29" spans="1:9" ht="14.5" x14ac:dyDescent="0.35">
      <c r="A29" s="676" t="s">
        <v>559</v>
      </c>
      <c r="B29" s="676"/>
      <c r="C29" s="676"/>
      <c r="D29" s="676"/>
      <c r="E29" s="676"/>
      <c r="F29" s="676"/>
      <c r="G29" s="43"/>
      <c r="H29" s="43"/>
      <c r="I29" s="43"/>
    </row>
  </sheetData>
  <mergeCells count="4">
    <mergeCell ref="A26:G26"/>
    <mergeCell ref="A28:G28"/>
    <mergeCell ref="A29:F29"/>
    <mergeCell ref="A25:G2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5"/>
  <sheetViews>
    <sheetView showGridLines="0" workbookViewId="0">
      <selection activeCell="A3" sqref="A3"/>
    </sheetView>
  </sheetViews>
  <sheetFormatPr defaultRowHeight="14.5" x14ac:dyDescent="0.35"/>
  <cols>
    <col min="1" max="1" width="23.7265625" customWidth="1"/>
    <col min="2" max="2" width="20" style="273" customWidth="1"/>
    <col min="3" max="3" width="22" style="271" customWidth="1"/>
    <col min="4" max="4" width="17.453125" style="271" customWidth="1"/>
    <col min="5" max="5" width="17.7265625" customWidth="1"/>
    <col min="6" max="6" width="18.453125" customWidth="1"/>
    <col min="7" max="7" width="20" bestFit="1" customWidth="1"/>
    <col min="8" max="8" width="20" style="272" customWidth="1"/>
  </cols>
  <sheetData>
    <row r="1" spans="1:8" ht="18.5" x14ac:dyDescent="0.35">
      <c r="A1" s="151" t="s">
        <v>108</v>
      </c>
      <c r="B1" s="630"/>
      <c r="C1" s="630"/>
      <c r="D1"/>
      <c r="G1" s="272"/>
      <c r="H1"/>
    </row>
    <row r="2" spans="1:8" ht="15.5" x14ac:dyDescent="0.35">
      <c r="A2" s="151" t="s">
        <v>730</v>
      </c>
      <c r="B2" s="271"/>
      <c r="D2"/>
      <c r="G2" s="272"/>
      <c r="H2"/>
    </row>
    <row r="3" spans="1:8" x14ac:dyDescent="0.35">
      <c r="A3" s="273"/>
      <c r="B3" s="271"/>
      <c r="D3"/>
      <c r="G3" s="272"/>
      <c r="H3"/>
    </row>
    <row r="4" spans="1:8" s="622" customFormat="1" ht="14" x14ac:dyDescent="0.3">
      <c r="A4" s="688" t="s">
        <v>177</v>
      </c>
      <c r="B4" s="688"/>
      <c r="C4" s="688"/>
      <c r="D4" s="688"/>
      <c r="E4" s="688"/>
      <c r="F4" s="688"/>
      <c r="G4" s="688"/>
    </row>
    <row r="5" spans="1:8" s="622" customFormat="1" ht="81.75" customHeight="1" x14ac:dyDescent="0.3">
      <c r="A5" s="631" t="s">
        <v>178</v>
      </c>
      <c r="B5" s="632" t="s">
        <v>84</v>
      </c>
      <c r="C5" s="632" t="s">
        <v>179</v>
      </c>
      <c r="D5" s="633" t="s">
        <v>711</v>
      </c>
      <c r="E5" s="633" t="s">
        <v>712</v>
      </c>
      <c r="F5" s="633" t="s">
        <v>713</v>
      </c>
      <c r="G5" s="634" t="s">
        <v>714</v>
      </c>
    </row>
    <row r="6" spans="1:8" s="622" customFormat="1" ht="14" x14ac:dyDescent="0.3">
      <c r="A6" s="635">
        <v>1939</v>
      </c>
      <c r="B6" s="636">
        <v>173308</v>
      </c>
      <c r="C6" s="636">
        <v>163890</v>
      </c>
      <c r="D6" s="650">
        <v>11.090999999999999</v>
      </c>
      <c r="E6" s="650">
        <v>9.1869999999999994</v>
      </c>
      <c r="F6" s="637">
        <v>2.98</v>
      </c>
      <c r="G6" s="634"/>
    </row>
    <row r="7" spans="1:8" s="622" customFormat="1" ht="14" x14ac:dyDescent="0.3">
      <c r="A7" s="635">
        <v>1940</v>
      </c>
      <c r="B7" s="636">
        <v>175626</v>
      </c>
      <c r="C7" s="636">
        <v>166868</v>
      </c>
      <c r="D7" s="650">
        <v>6.4219999999999997</v>
      </c>
      <c r="E7" s="650">
        <v>4.1020000000000003</v>
      </c>
      <c r="F7" s="637">
        <v>2.448</v>
      </c>
      <c r="G7" s="634"/>
    </row>
    <row r="8" spans="1:8" s="622" customFormat="1" ht="14" x14ac:dyDescent="0.3">
      <c r="A8" s="635">
        <v>1941</v>
      </c>
      <c r="B8" s="636">
        <v>180411</v>
      </c>
      <c r="C8" s="636">
        <v>171950</v>
      </c>
      <c r="D8" s="650">
        <v>7.298</v>
      </c>
      <c r="E8" s="650">
        <v>2.5110000000000001</v>
      </c>
      <c r="F8" s="637">
        <v>1.36</v>
      </c>
      <c r="G8" s="634"/>
    </row>
    <row r="9" spans="1:8" s="622" customFormat="1" ht="14" x14ac:dyDescent="0.3">
      <c r="A9" s="635">
        <v>1942</v>
      </c>
      <c r="B9" s="636">
        <v>182943</v>
      </c>
      <c r="C9" s="636">
        <v>176058</v>
      </c>
      <c r="D9" s="650">
        <v>6.7869999999999999</v>
      </c>
      <c r="E9" s="650">
        <v>4.2560000000000002</v>
      </c>
      <c r="F9" s="637">
        <v>1.0589999999999999</v>
      </c>
      <c r="G9" s="634"/>
    </row>
    <row r="10" spans="1:8" s="622" customFormat="1" ht="14" x14ac:dyDescent="0.3">
      <c r="A10" s="635">
        <v>1943</v>
      </c>
      <c r="B10" s="636">
        <v>186426</v>
      </c>
      <c r="C10" s="636">
        <v>180233</v>
      </c>
      <c r="D10" s="650">
        <v>6.94</v>
      </c>
      <c r="E10" s="650">
        <v>3.456</v>
      </c>
      <c r="F10" s="637">
        <v>0.99</v>
      </c>
      <c r="G10" s="634"/>
    </row>
    <row r="11" spans="1:8" s="622" customFormat="1" ht="14" x14ac:dyDescent="0.3">
      <c r="A11" s="635">
        <v>1944</v>
      </c>
      <c r="B11" s="636">
        <v>192110</v>
      </c>
      <c r="C11" s="636">
        <v>186169</v>
      </c>
      <c r="D11" s="650">
        <v>7.9459999999999997</v>
      </c>
      <c r="E11" s="650">
        <v>2.266</v>
      </c>
      <c r="F11" s="637">
        <v>0.93799999999999994</v>
      </c>
      <c r="G11" s="634"/>
    </row>
    <row r="12" spans="1:8" s="622" customFormat="1" ht="14" x14ac:dyDescent="0.3">
      <c r="A12" s="635">
        <v>1945</v>
      </c>
      <c r="B12" s="636">
        <v>200969</v>
      </c>
      <c r="C12" s="636">
        <v>195479</v>
      </c>
      <c r="D12" s="650">
        <v>10.948</v>
      </c>
      <c r="E12" s="650">
        <v>2.09</v>
      </c>
      <c r="F12" s="637">
        <v>1.1200000000000001</v>
      </c>
      <c r="G12" s="634"/>
    </row>
    <row r="13" spans="1:8" s="622" customFormat="1" ht="14" x14ac:dyDescent="0.3">
      <c r="A13" s="635">
        <v>1946</v>
      </c>
      <c r="B13" s="636">
        <v>223981</v>
      </c>
      <c r="C13" s="636">
        <v>217807</v>
      </c>
      <c r="D13" s="650">
        <v>25.216999999999999</v>
      </c>
      <c r="E13" s="650">
        <v>2.2050000000000001</v>
      </c>
      <c r="F13" s="637">
        <v>1.83</v>
      </c>
      <c r="G13" s="634"/>
    </row>
    <row r="14" spans="1:8" s="622" customFormat="1" ht="14" x14ac:dyDescent="0.3">
      <c r="A14" s="635">
        <v>1947</v>
      </c>
      <c r="B14" s="636">
        <v>243010</v>
      </c>
      <c r="C14" s="636">
        <v>235649</v>
      </c>
      <c r="D14" s="650">
        <v>21.753</v>
      </c>
      <c r="E14" s="650">
        <v>2.722</v>
      </c>
      <c r="F14" s="637">
        <v>2.492</v>
      </c>
      <c r="G14" s="634"/>
    </row>
    <row r="15" spans="1:8" s="622" customFormat="1" ht="14" x14ac:dyDescent="0.3">
      <c r="A15" s="635">
        <v>1948</v>
      </c>
      <c r="B15" s="636">
        <v>254527</v>
      </c>
      <c r="C15" s="636">
        <v>242411</v>
      </c>
      <c r="D15" s="650">
        <v>16.344000000000001</v>
      </c>
      <c r="E15" s="650">
        <v>4.8330000000000002</v>
      </c>
      <c r="F15" s="638">
        <v>2.8130000000000002</v>
      </c>
      <c r="G15" s="634"/>
    </row>
    <row r="16" spans="1:8" s="622" customFormat="1" ht="14" x14ac:dyDescent="0.3">
      <c r="A16" s="635">
        <v>1949</v>
      </c>
      <c r="B16" s="636">
        <v>258265</v>
      </c>
      <c r="C16" s="636">
        <v>247566</v>
      </c>
      <c r="D16" s="650">
        <v>14.448</v>
      </c>
      <c r="E16" s="650">
        <v>10.726000000000001</v>
      </c>
      <c r="F16" s="638">
        <v>3.109</v>
      </c>
      <c r="G16" s="634"/>
    </row>
    <row r="17" spans="1:7" s="622" customFormat="1" ht="14" x14ac:dyDescent="0.3">
      <c r="A17" s="635">
        <v>1950</v>
      </c>
      <c r="B17" s="636">
        <v>261690</v>
      </c>
      <c r="C17" s="636">
        <v>251356</v>
      </c>
      <c r="D17" s="650">
        <v>13.906000000000001</v>
      </c>
      <c r="E17" s="650">
        <v>10.478999999999999</v>
      </c>
      <c r="F17" s="638">
        <v>3.3239999999999998</v>
      </c>
      <c r="G17" s="638">
        <v>1.327</v>
      </c>
    </row>
    <row r="18" spans="1:7" s="622" customFormat="1" ht="14" x14ac:dyDescent="0.3">
      <c r="A18" s="635">
        <v>1951</v>
      </c>
      <c r="B18" s="636">
        <v>270017</v>
      </c>
      <c r="C18" s="636">
        <v>260156</v>
      </c>
      <c r="D18" s="650">
        <v>13.523999999999999</v>
      </c>
      <c r="E18" s="650">
        <v>5.1970000000000001</v>
      </c>
      <c r="F18" s="638">
        <v>2.9540000000000002</v>
      </c>
      <c r="G18" s="638">
        <v>1.075</v>
      </c>
    </row>
    <row r="19" spans="1:7" s="622" customFormat="1" ht="14" x14ac:dyDescent="0.3">
      <c r="A19" s="635">
        <v>1952</v>
      </c>
      <c r="B19" s="636">
        <v>277664</v>
      </c>
      <c r="C19" s="636">
        <v>266732</v>
      </c>
      <c r="D19" s="650">
        <v>12.295999999999999</v>
      </c>
      <c r="E19" s="650">
        <v>4.6189999999999998</v>
      </c>
      <c r="F19" s="638">
        <v>3.323</v>
      </c>
      <c r="G19" s="638">
        <v>1.3620000000000001</v>
      </c>
    </row>
    <row r="20" spans="1:7" s="622" customFormat="1" ht="14" x14ac:dyDescent="0.3">
      <c r="A20" s="635">
        <v>1953</v>
      </c>
      <c r="B20" s="636">
        <v>286089</v>
      </c>
      <c r="C20" s="636">
        <v>274574</v>
      </c>
      <c r="D20" s="650">
        <v>13.329000000000001</v>
      </c>
      <c r="E20" s="650">
        <v>4.9039999999999999</v>
      </c>
      <c r="F20" s="638">
        <v>3.4580000000000002</v>
      </c>
      <c r="G20" s="638">
        <v>1.389</v>
      </c>
    </row>
    <row r="21" spans="1:7" s="622" customFormat="1" ht="14" x14ac:dyDescent="0.3">
      <c r="A21" s="635">
        <v>1954</v>
      </c>
      <c r="B21" s="636">
        <v>295720</v>
      </c>
      <c r="C21" s="636">
        <v>284969</v>
      </c>
      <c r="D21" s="651">
        <v>15.855</v>
      </c>
      <c r="E21" s="651">
        <v>6.2240000000000002</v>
      </c>
      <c r="F21" s="638">
        <v>3.64</v>
      </c>
      <c r="G21" s="638">
        <v>1.3520000000000001</v>
      </c>
    </row>
    <row r="22" spans="1:7" s="622" customFormat="1" ht="14" x14ac:dyDescent="0.3">
      <c r="A22" s="635">
        <v>1955</v>
      </c>
      <c r="B22" s="636">
        <v>307596</v>
      </c>
      <c r="C22" s="636">
        <v>295642</v>
      </c>
      <c r="D22" s="651">
        <v>17.507000000000001</v>
      </c>
      <c r="E22" s="651">
        <v>5.6310000000000002</v>
      </c>
      <c r="F22" s="638">
        <v>3.589</v>
      </c>
      <c r="G22" s="638">
        <v>1.2509999999999999</v>
      </c>
    </row>
    <row r="23" spans="1:7" s="622" customFormat="1" ht="14" x14ac:dyDescent="0.3">
      <c r="A23" s="635">
        <v>1956</v>
      </c>
      <c r="B23" s="636">
        <v>317988</v>
      </c>
      <c r="C23" s="636">
        <v>306610</v>
      </c>
      <c r="D23" s="651">
        <v>17.571999999999999</v>
      </c>
      <c r="E23" s="651">
        <v>7.18</v>
      </c>
      <c r="F23" s="638">
        <v>3.39</v>
      </c>
      <c r="G23" s="638">
        <v>1.2729999999999999</v>
      </c>
    </row>
    <row r="24" spans="1:7" s="622" customFormat="1" ht="14" x14ac:dyDescent="0.3">
      <c r="A24" s="635">
        <v>1957</v>
      </c>
      <c r="B24" s="636">
        <v>331119</v>
      </c>
      <c r="C24" s="636">
        <v>319998</v>
      </c>
      <c r="D24" s="651">
        <v>20.664999999999999</v>
      </c>
      <c r="E24" s="651">
        <v>7.5339999999999998</v>
      </c>
      <c r="F24" s="638">
        <v>3.2559999999999998</v>
      </c>
      <c r="G24" s="638">
        <v>1.143</v>
      </c>
    </row>
    <row r="25" spans="1:7" s="622" customFormat="1" ht="14" x14ac:dyDescent="0.3">
      <c r="A25" s="635">
        <v>1958</v>
      </c>
      <c r="B25" s="636">
        <v>345674</v>
      </c>
      <c r="C25" s="636">
        <v>334615</v>
      </c>
      <c r="D25" s="651">
        <v>22.37</v>
      </c>
      <c r="E25" s="651">
        <v>7.8150000000000004</v>
      </c>
      <c r="F25" s="638">
        <v>3.609</v>
      </c>
      <c r="G25" s="638">
        <v>1.387</v>
      </c>
    </row>
    <row r="26" spans="1:7" s="622" customFormat="1" ht="14" x14ac:dyDescent="0.3">
      <c r="A26" s="635">
        <v>1959</v>
      </c>
      <c r="B26" s="636">
        <v>367959</v>
      </c>
      <c r="C26" s="636">
        <v>355706</v>
      </c>
      <c r="D26" s="651">
        <v>29.198</v>
      </c>
      <c r="E26" s="651">
        <v>6.9130000000000003</v>
      </c>
      <c r="F26" s="638">
        <v>4.117</v>
      </c>
      <c r="G26" s="638">
        <v>1.3640000000000001</v>
      </c>
    </row>
    <row r="27" spans="1:7" s="622" customFormat="1" ht="14" x14ac:dyDescent="0.3">
      <c r="A27" s="635">
        <v>1960</v>
      </c>
      <c r="B27" s="636">
        <v>393494</v>
      </c>
      <c r="C27" s="636">
        <v>379795</v>
      </c>
      <c r="D27" s="650">
        <v>34.311999999999998</v>
      </c>
      <c r="E27" s="650">
        <v>8.7859999999999996</v>
      </c>
      <c r="F27" s="639">
        <v>4.5</v>
      </c>
      <c r="G27" s="638">
        <v>1.621</v>
      </c>
    </row>
    <row r="28" spans="1:7" s="622" customFormat="1" ht="14" x14ac:dyDescent="0.3">
      <c r="A28" s="635">
        <v>1961</v>
      </c>
      <c r="B28" s="636">
        <v>416894</v>
      </c>
      <c r="C28" s="636">
        <v>402811</v>
      </c>
      <c r="D28" s="650">
        <v>33.645000000000003</v>
      </c>
      <c r="E28" s="650">
        <v>10.244999999999999</v>
      </c>
      <c r="F28" s="638">
        <v>5</v>
      </c>
      <c r="G28" s="638">
        <v>1.927</v>
      </c>
    </row>
    <row r="29" spans="1:7" s="622" customFormat="1" ht="14" x14ac:dyDescent="0.3">
      <c r="A29" s="635">
        <v>1962</v>
      </c>
      <c r="B29" s="636">
        <v>444039</v>
      </c>
      <c r="C29" s="636">
        <v>429124</v>
      </c>
      <c r="D29" s="650">
        <v>34.851999999999997</v>
      </c>
      <c r="E29" s="650">
        <v>7.718</v>
      </c>
      <c r="F29" s="639">
        <v>5.2</v>
      </c>
      <c r="G29" s="638">
        <v>2.2869999999999999</v>
      </c>
    </row>
    <row r="30" spans="1:7" s="622" customFormat="1" ht="14" x14ac:dyDescent="0.3">
      <c r="A30" s="635">
        <v>1963</v>
      </c>
      <c r="B30" s="636">
        <v>476080</v>
      </c>
      <c r="C30" s="636">
        <v>459418</v>
      </c>
      <c r="D30" s="650">
        <v>42.173000000000002</v>
      </c>
      <c r="E30" s="650">
        <v>8.8949999999999996</v>
      </c>
      <c r="F30" s="639">
        <v>5.5</v>
      </c>
      <c r="G30" s="638">
        <v>2.2930000000000001</v>
      </c>
    </row>
    <row r="31" spans="1:7" s="622" customFormat="1" ht="14" x14ac:dyDescent="0.3">
      <c r="A31" s="635">
        <v>1964</v>
      </c>
      <c r="B31" s="636">
        <v>512590</v>
      </c>
      <c r="C31" s="636">
        <v>495515</v>
      </c>
      <c r="D31" s="650">
        <v>48.314999999999998</v>
      </c>
      <c r="E31" s="650">
        <v>11.815</v>
      </c>
      <c r="F31" s="639">
        <v>5.5</v>
      </c>
      <c r="G31" s="638">
        <v>2.206</v>
      </c>
    </row>
    <row r="32" spans="1:7" s="622" customFormat="1" ht="14" x14ac:dyDescent="0.3">
      <c r="A32" s="635">
        <v>1965</v>
      </c>
      <c r="B32" s="636">
        <v>539374</v>
      </c>
      <c r="C32" s="636">
        <v>519078</v>
      </c>
      <c r="D32" s="650">
        <v>36.314999999999998</v>
      </c>
      <c r="E32" s="650">
        <v>9.548</v>
      </c>
      <c r="F32" s="639">
        <v>7.1</v>
      </c>
      <c r="G32" s="638">
        <v>2.7330000000000001</v>
      </c>
    </row>
    <row r="33" spans="1:7" s="622" customFormat="1" ht="14" x14ac:dyDescent="0.3">
      <c r="A33" s="635">
        <v>1966</v>
      </c>
      <c r="B33" s="636">
        <v>556259</v>
      </c>
      <c r="C33" s="636">
        <v>527260</v>
      </c>
      <c r="D33" s="650">
        <v>28.256</v>
      </c>
      <c r="E33" s="650">
        <v>11.385</v>
      </c>
      <c r="F33" s="638">
        <v>12.1</v>
      </c>
      <c r="G33" s="638">
        <v>3.4159999999999999</v>
      </c>
    </row>
    <row r="34" spans="1:7" s="622" customFormat="1" ht="14" x14ac:dyDescent="0.3">
      <c r="A34" s="635">
        <v>1967</v>
      </c>
      <c r="B34" s="636">
        <v>569820</v>
      </c>
      <c r="C34" s="636">
        <v>525243</v>
      </c>
      <c r="D34" s="650">
        <v>31.292000000000002</v>
      </c>
      <c r="E34" s="650">
        <v>17.751000000000001</v>
      </c>
      <c r="F34" s="639">
        <v>8.9</v>
      </c>
      <c r="G34" s="638">
        <v>3.645</v>
      </c>
    </row>
    <row r="35" spans="1:7" s="622" customFormat="1" ht="14" x14ac:dyDescent="0.3">
      <c r="A35" s="635">
        <v>1968</v>
      </c>
      <c r="B35" s="636">
        <v>553282</v>
      </c>
      <c r="C35" s="636">
        <v>495358</v>
      </c>
      <c r="D35" s="650">
        <v>20.654</v>
      </c>
      <c r="E35" s="650">
        <v>37.244</v>
      </c>
      <c r="F35" s="639">
        <v>9.9</v>
      </c>
      <c r="G35" s="638">
        <v>3.3519999999999999</v>
      </c>
    </row>
    <row r="36" spans="1:7" s="622" customFormat="1" ht="14" x14ac:dyDescent="0.3">
      <c r="A36" s="635">
        <v>1969</v>
      </c>
      <c r="B36" s="636">
        <v>552799</v>
      </c>
      <c r="C36" s="636">
        <v>514826</v>
      </c>
      <c r="D36" s="650">
        <v>25.154</v>
      </c>
      <c r="E36" s="652">
        <v>25.751000000000001</v>
      </c>
      <c r="F36" s="638">
        <v>9</v>
      </c>
      <c r="G36" s="638">
        <v>3.7290000000000001</v>
      </c>
    </row>
    <row r="37" spans="1:7" s="622" customFormat="1" ht="14" x14ac:dyDescent="0.3">
      <c r="A37" s="635">
        <v>1970</v>
      </c>
      <c r="B37" s="636">
        <v>559497</v>
      </c>
      <c r="C37" s="636">
        <v>518657</v>
      </c>
      <c r="D37" s="650">
        <v>30.3</v>
      </c>
      <c r="E37" s="650">
        <v>23.75</v>
      </c>
      <c r="F37" s="639">
        <v>8.8000000000000007</v>
      </c>
      <c r="G37" s="638">
        <v>3.8860000000000001</v>
      </c>
    </row>
    <row r="38" spans="1:7" s="622" customFormat="1" ht="14" x14ac:dyDescent="0.3">
      <c r="A38" s="635">
        <v>1971</v>
      </c>
      <c r="B38" s="636">
        <v>577228</v>
      </c>
      <c r="C38" s="640">
        <v>527640</v>
      </c>
      <c r="D38" s="650">
        <v>39.4</v>
      </c>
      <c r="E38" s="650">
        <v>21.879000000000001</v>
      </c>
      <c r="F38" s="639">
        <v>8.4</v>
      </c>
      <c r="G38" s="638">
        <v>3.661</v>
      </c>
    </row>
    <row r="39" spans="1:7" s="622" customFormat="1" ht="14" x14ac:dyDescent="0.3">
      <c r="A39" s="635">
        <v>1972</v>
      </c>
      <c r="B39" s="636">
        <v>603935</v>
      </c>
      <c r="C39" s="636">
        <v>542578</v>
      </c>
      <c r="D39" s="650">
        <v>54.4</v>
      </c>
      <c r="E39" s="650">
        <v>27.898</v>
      </c>
      <c r="F39" s="639">
        <v>8.1999999999999993</v>
      </c>
      <c r="G39" s="638">
        <v>3.2309999999999999</v>
      </c>
    </row>
    <row r="40" spans="1:7" s="622" customFormat="1" ht="14" x14ac:dyDescent="0.3">
      <c r="A40" s="635">
        <v>1973</v>
      </c>
      <c r="B40" s="636">
        <v>637648</v>
      </c>
      <c r="C40" s="636">
        <v>599505</v>
      </c>
      <c r="D40" s="650">
        <v>67.3</v>
      </c>
      <c r="E40" s="650">
        <v>33.835000000000001</v>
      </c>
      <c r="F40" s="639">
        <v>7.2</v>
      </c>
      <c r="G40" s="638">
        <v>2.673</v>
      </c>
    </row>
    <row r="41" spans="1:7" s="622" customFormat="1" ht="14" x14ac:dyDescent="0.3">
      <c r="A41" s="635">
        <v>1974</v>
      </c>
      <c r="B41" s="636">
        <v>657859</v>
      </c>
      <c r="C41" s="636">
        <v>598379</v>
      </c>
      <c r="D41" s="650">
        <v>42.5</v>
      </c>
      <c r="E41" s="650">
        <v>22.574000000000002</v>
      </c>
      <c r="F41" s="639">
        <v>7.9</v>
      </c>
      <c r="G41" s="638">
        <v>3.875</v>
      </c>
    </row>
    <row r="42" spans="1:7" s="622" customFormat="1" ht="14" x14ac:dyDescent="0.3">
      <c r="A42" s="635">
        <v>1975</v>
      </c>
      <c r="B42" s="636">
        <v>669930</v>
      </c>
      <c r="C42" s="636">
        <v>592243</v>
      </c>
      <c r="D42" s="650">
        <v>45.7</v>
      </c>
      <c r="E42" s="650">
        <v>33.978999999999999</v>
      </c>
      <c r="F42" s="639">
        <v>9.8000000000000007</v>
      </c>
      <c r="G42" s="638">
        <v>5.6020000000000003</v>
      </c>
    </row>
    <row r="43" spans="1:7" s="622" customFormat="1" ht="14" x14ac:dyDescent="0.3">
      <c r="A43" s="635">
        <v>1976</v>
      </c>
      <c r="B43" s="636">
        <v>690897</v>
      </c>
      <c r="C43" s="636">
        <v>621683</v>
      </c>
      <c r="D43" s="650">
        <v>56.1</v>
      </c>
      <c r="E43" s="650">
        <v>35.539000000000001</v>
      </c>
      <c r="F43" s="639">
        <v>10.6</v>
      </c>
      <c r="G43" s="638">
        <v>6.1680000000000001</v>
      </c>
    </row>
    <row r="44" spans="1:7" s="622" customFormat="1" ht="14" x14ac:dyDescent="0.3">
      <c r="A44" s="635">
        <v>1977</v>
      </c>
      <c r="B44" s="636">
        <v>705998</v>
      </c>
      <c r="C44" s="636">
        <v>627195</v>
      </c>
      <c r="D44" s="650">
        <v>55.2</v>
      </c>
      <c r="E44" s="650">
        <v>40.622</v>
      </c>
      <c r="F44" s="638">
        <v>10</v>
      </c>
      <c r="G44" s="638">
        <v>6.1020000000000003</v>
      </c>
    </row>
    <row r="45" spans="1:7" s="622" customFormat="1" ht="14" x14ac:dyDescent="0.3">
      <c r="A45" s="635">
        <v>1978</v>
      </c>
      <c r="B45" s="636">
        <v>744441</v>
      </c>
      <c r="C45" s="636">
        <v>692182</v>
      </c>
      <c r="D45" s="650">
        <v>63.6</v>
      </c>
      <c r="E45" s="650">
        <v>25.596</v>
      </c>
      <c r="F45" s="639">
        <v>9.1999999999999993</v>
      </c>
      <c r="G45" s="638">
        <v>2.36</v>
      </c>
    </row>
    <row r="46" spans="1:7" s="622" customFormat="1" ht="14" x14ac:dyDescent="0.3">
      <c r="A46" s="635">
        <v>1979</v>
      </c>
      <c r="B46" s="636">
        <v>785688</v>
      </c>
      <c r="C46" s="636">
        <v>726677</v>
      </c>
      <c r="D46" s="650">
        <v>66.5</v>
      </c>
      <c r="E46" s="650">
        <v>25.672000000000001</v>
      </c>
      <c r="F46" s="638">
        <v>9</v>
      </c>
      <c r="G46" s="638">
        <v>4.7750000000000004</v>
      </c>
    </row>
    <row r="47" spans="1:7" s="622" customFormat="1" ht="14" x14ac:dyDescent="0.3">
      <c r="A47" s="635">
        <v>1980</v>
      </c>
      <c r="B47" s="636">
        <v>828496</v>
      </c>
      <c r="C47" s="636">
        <v>760805</v>
      </c>
      <c r="D47" s="650">
        <v>69.400000000000006</v>
      </c>
      <c r="E47" s="650">
        <v>26.869</v>
      </c>
      <c r="F47" s="639">
        <v>11.5</v>
      </c>
      <c r="G47" s="638">
        <v>7.2690000000000001</v>
      </c>
    </row>
    <row r="48" spans="1:7" s="622" customFormat="1" ht="14" x14ac:dyDescent="0.3">
      <c r="A48" s="635">
        <v>1981</v>
      </c>
      <c r="B48" s="636">
        <v>871391</v>
      </c>
      <c r="C48" s="636">
        <v>788846</v>
      </c>
      <c r="D48" s="650">
        <v>72.400000000000006</v>
      </c>
      <c r="E48" s="650">
        <v>29.739000000000001</v>
      </c>
      <c r="F48" s="639">
        <v>12.9</v>
      </c>
      <c r="G48" s="638">
        <v>9.0340000000000007</v>
      </c>
    </row>
    <row r="49" spans="1:7" s="622" customFormat="1" ht="14" x14ac:dyDescent="0.3">
      <c r="A49" s="635">
        <v>1982</v>
      </c>
      <c r="B49" s="636">
        <v>904600</v>
      </c>
      <c r="C49" s="636">
        <v>807900</v>
      </c>
      <c r="D49" s="650">
        <v>87.2</v>
      </c>
      <c r="E49" s="650">
        <v>54.311</v>
      </c>
      <c r="F49" s="639">
        <v>16.7</v>
      </c>
      <c r="G49" s="638">
        <v>12.57</v>
      </c>
    </row>
    <row r="50" spans="1:7" s="622" customFormat="1" ht="14" x14ac:dyDescent="0.3">
      <c r="A50" s="635">
        <v>1983</v>
      </c>
      <c r="B50" s="640">
        <v>956500</v>
      </c>
      <c r="C50" s="640">
        <v>855800</v>
      </c>
      <c r="D50" s="650">
        <v>96.2</v>
      </c>
      <c r="E50" s="650">
        <v>44.704999999999998</v>
      </c>
      <c r="F50" s="638">
        <v>18</v>
      </c>
      <c r="G50" s="638">
        <v>13.927</v>
      </c>
    </row>
    <row r="51" spans="1:7" s="622" customFormat="1" ht="14" x14ac:dyDescent="0.3">
      <c r="A51" s="635">
        <v>1984</v>
      </c>
      <c r="B51" s="636">
        <v>1000800</v>
      </c>
      <c r="C51" s="636">
        <v>895000</v>
      </c>
      <c r="D51" s="650">
        <v>97.9</v>
      </c>
      <c r="E51" s="650">
        <v>53.917000000000002</v>
      </c>
      <c r="F51" s="639">
        <v>18.3</v>
      </c>
      <c r="G51" s="638">
        <v>14.244</v>
      </c>
    </row>
    <row r="52" spans="1:7" s="622" customFormat="1" ht="14" x14ac:dyDescent="0.3">
      <c r="A52" s="635">
        <v>1985</v>
      </c>
      <c r="B52" s="636">
        <v>1044200</v>
      </c>
      <c r="C52" s="636">
        <v>868100</v>
      </c>
      <c r="D52" s="650">
        <v>104.6</v>
      </c>
      <c r="E52" s="650">
        <v>61.606000000000002</v>
      </c>
      <c r="F52" s="639">
        <v>19.600000000000001</v>
      </c>
      <c r="G52" s="638">
        <v>15.433999999999999</v>
      </c>
    </row>
    <row r="53" spans="1:7" s="622" customFormat="1" ht="14" x14ac:dyDescent="0.3">
      <c r="A53" s="641">
        <v>1986</v>
      </c>
      <c r="B53" s="636">
        <v>1057600</v>
      </c>
      <c r="C53" s="636">
        <v>847400</v>
      </c>
      <c r="D53" s="650">
        <v>117.3</v>
      </c>
      <c r="E53" s="650">
        <v>104.658</v>
      </c>
      <c r="F53" s="642">
        <v>19.7</v>
      </c>
      <c r="G53" s="637">
        <v>14.9</v>
      </c>
    </row>
    <row r="54" spans="1:7" s="622" customFormat="1" ht="14" x14ac:dyDescent="0.3">
      <c r="A54" s="641" t="s">
        <v>180</v>
      </c>
      <c r="B54" s="636">
        <v>1066300</v>
      </c>
      <c r="C54" s="636">
        <v>867300</v>
      </c>
      <c r="D54" s="650">
        <v>117.8</v>
      </c>
      <c r="E54" s="650">
        <v>84.248000000000005</v>
      </c>
      <c r="F54" s="642">
        <v>19.7</v>
      </c>
      <c r="G54" s="637">
        <v>14.574999999999999</v>
      </c>
    </row>
    <row r="55" spans="1:7" s="622" customFormat="1" ht="14" x14ac:dyDescent="0.3">
      <c r="A55" s="635" t="s">
        <v>181</v>
      </c>
      <c r="B55" s="636">
        <v>1115300</v>
      </c>
      <c r="C55" s="636">
        <v>911200</v>
      </c>
      <c r="D55" s="650">
        <v>126.2</v>
      </c>
      <c r="E55" s="650">
        <v>78.3</v>
      </c>
      <c r="F55" s="639">
        <v>13.8</v>
      </c>
      <c r="G55" s="638">
        <v>10.975</v>
      </c>
    </row>
    <row r="56" spans="1:7" s="622" customFormat="1" ht="14" x14ac:dyDescent="0.3">
      <c r="A56" s="635" t="s">
        <v>182</v>
      </c>
      <c r="B56" s="636">
        <v>1133200</v>
      </c>
      <c r="C56" s="636">
        <v>972900</v>
      </c>
      <c r="D56" s="650">
        <v>135</v>
      </c>
      <c r="E56" s="650">
        <v>118.3</v>
      </c>
      <c r="F56" s="638">
        <v>13.863</v>
      </c>
      <c r="G56" s="638">
        <v>9.8000000000000007</v>
      </c>
    </row>
    <row r="57" spans="1:7" s="622" customFormat="1" ht="14" x14ac:dyDescent="0.3">
      <c r="A57" s="635" t="s">
        <v>183</v>
      </c>
      <c r="B57" s="636">
        <v>1175400</v>
      </c>
      <c r="C57" s="636">
        <v>1009700</v>
      </c>
      <c r="D57" s="650">
        <v>126.3</v>
      </c>
      <c r="E57" s="650">
        <v>85.6</v>
      </c>
      <c r="F57" s="638">
        <v>15.851000000000001</v>
      </c>
      <c r="G57" s="638">
        <v>11.492000000000001</v>
      </c>
    </row>
    <row r="58" spans="1:7" s="622" customFormat="1" ht="14" x14ac:dyDescent="0.3">
      <c r="A58" s="635" t="s">
        <v>184</v>
      </c>
      <c r="B58" s="636">
        <v>1186800</v>
      </c>
      <c r="C58" s="636">
        <v>1031900</v>
      </c>
      <c r="D58" s="650">
        <v>115.4</v>
      </c>
      <c r="E58" s="650">
        <v>105.4</v>
      </c>
      <c r="F58" s="638">
        <v>21.824999999999999</v>
      </c>
      <c r="G58" s="638">
        <v>17.652999999999999</v>
      </c>
    </row>
    <row r="59" spans="1:7" s="622" customFormat="1" ht="14" x14ac:dyDescent="0.3">
      <c r="A59" s="643" t="s">
        <v>185</v>
      </c>
      <c r="B59" s="636">
        <v>1180200</v>
      </c>
      <c r="C59" s="636">
        <v>979800</v>
      </c>
      <c r="D59" s="650">
        <v>111.9</v>
      </c>
      <c r="E59" s="650">
        <v>119.9</v>
      </c>
      <c r="F59" s="638">
        <v>27.321999999999999</v>
      </c>
      <c r="G59" s="638">
        <v>23.334</v>
      </c>
    </row>
    <row r="60" spans="1:7" s="622" customFormat="1" ht="14" x14ac:dyDescent="0.3">
      <c r="A60" s="643" t="s">
        <v>186</v>
      </c>
      <c r="B60" s="636">
        <v>1136400</v>
      </c>
      <c r="C60" s="636">
        <v>960600</v>
      </c>
      <c r="D60" s="650">
        <v>108.8</v>
      </c>
      <c r="E60" s="650">
        <v>153.9</v>
      </c>
      <c r="F60" s="638">
        <v>28.744</v>
      </c>
      <c r="G60" s="638">
        <v>25.024999999999999</v>
      </c>
    </row>
    <row r="61" spans="1:7" s="622" customFormat="1" ht="14" x14ac:dyDescent="0.3">
      <c r="A61" s="643" t="s">
        <v>187</v>
      </c>
      <c r="B61" s="636">
        <v>1119700</v>
      </c>
      <c r="C61" s="636">
        <v>956700</v>
      </c>
      <c r="D61" s="650">
        <v>115.4</v>
      </c>
      <c r="E61" s="650">
        <v>133.69999999999999</v>
      </c>
      <c r="F61" s="638">
        <v>22.696000000000002</v>
      </c>
      <c r="G61" s="638">
        <v>19.896000000000001</v>
      </c>
    </row>
    <row r="62" spans="1:7" s="622" customFormat="1" ht="14" x14ac:dyDescent="0.3">
      <c r="A62" s="643" t="s">
        <v>188</v>
      </c>
      <c r="B62" s="636">
        <v>1124200</v>
      </c>
      <c r="C62" s="636">
        <v>981800</v>
      </c>
      <c r="D62" s="650">
        <v>131.80000000000001</v>
      </c>
      <c r="E62" s="650">
        <v>128.5</v>
      </c>
      <c r="F62" s="638">
        <v>19.158999999999999</v>
      </c>
      <c r="G62" s="638">
        <v>16.106000000000002</v>
      </c>
    </row>
    <row r="63" spans="1:7" s="622" customFormat="1" ht="14" x14ac:dyDescent="0.3">
      <c r="A63" s="643" t="s">
        <v>189</v>
      </c>
      <c r="B63" s="636">
        <v>1165500</v>
      </c>
      <c r="C63" s="636">
        <v>1038800</v>
      </c>
      <c r="D63" s="650">
        <v>146.69999999999999</v>
      </c>
      <c r="E63" s="650">
        <v>106.5</v>
      </c>
      <c r="F63" s="638">
        <v>18.463000000000001</v>
      </c>
      <c r="G63" s="638">
        <v>14.685</v>
      </c>
    </row>
    <row r="64" spans="1:7" s="622" customFormat="1" ht="14" x14ac:dyDescent="0.3">
      <c r="A64" s="643" t="s">
        <v>190</v>
      </c>
      <c r="B64" s="636">
        <v>1244000</v>
      </c>
      <c r="C64" s="636">
        <v>1091900</v>
      </c>
      <c r="D64" s="650">
        <v>170.2</v>
      </c>
      <c r="E64" s="650">
        <v>92.8</v>
      </c>
      <c r="F64" s="638">
        <v>16.744</v>
      </c>
      <c r="G64" s="638">
        <v>13.532</v>
      </c>
    </row>
    <row r="65" spans="1:7" s="622" customFormat="1" ht="14" x14ac:dyDescent="0.3">
      <c r="A65" s="643" t="s">
        <v>191</v>
      </c>
      <c r="B65" s="636">
        <v>1323100</v>
      </c>
      <c r="C65" s="636">
        <v>1184900</v>
      </c>
      <c r="D65" s="650">
        <v>205.3</v>
      </c>
      <c r="E65" s="650">
        <v>127.4</v>
      </c>
      <c r="F65" s="638">
        <v>16.446000000000002</v>
      </c>
      <c r="G65" s="638">
        <v>13.244</v>
      </c>
    </row>
    <row r="66" spans="1:7" s="622" customFormat="1" ht="14" x14ac:dyDescent="0.3">
      <c r="A66" s="643" t="s">
        <v>192</v>
      </c>
      <c r="B66" s="636">
        <v>1422900</v>
      </c>
      <c r="C66" s="636">
        <v>1281100</v>
      </c>
      <c r="D66" s="650">
        <v>215.2</v>
      </c>
      <c r="E66" s="650">
        <v>116.6</v>
      </c>
      <c r="F66" s="638">
        <v>17.463999999999999</v>
      </c>
      <c r="G66" s="638">
        <v>14.935</v>
      </c>
    </row>
    <row r="67" spans="1:7" s="622" customFormat="1" ht="14" x14ac:dyDescent="0.3">
      <c r="A67" s="643" t="s">
        <v>193</v>
      </c>
      <c r="B67" s="636">
        <v>1510500</v>
      </c>
      <c r="C67" s="636">
        <v>1361600</v>
      </c>
      <c r="D67" s="650">
        <v>225.6</v>
      </c>
      <c r="E67" s="650">
        <v>139.19999999999999</v>
      </c>
      <c r="F67" s="638">
        <v>16.387</v>
      </c>
      <c r="G67" s="638">
        <v>13.696</v>
      </c>
    </row>
    <row r="68" spans="1:7" s="622" customFormat="1" ht="14" x14ac:dyDescent="0.3">
      <c r="A68" s="643" t="s">
        <v>194</v>
      </c>
      <c r="B68" s="636">
        <v>1595500</v>
      </c>
      <c r="C68" s="636">
        <v>1442300</v>
      </c>
      <c r="D68" s="650">
        <v>238.3</v>
      </c>
      <c r="E68" s="650">
        <v>154.5</v>
      </c>
      <c r="F68" s="638">
        <v>17.544</v>
      </c>
      <c r="G68" s="638">
        <v>15.236000000000001</v>
      </c>
    </row>
    <row r="69" spans="1:7" s="622" customFormat="1" ht="14" x14ac:dyDescent="0.3">
      <c r="A69" s="635" t="s">
        <v>195</v>
      </c>
      <c r="B69" s="636">
        <v>1658200</v>
      </c>
      <c r="C69" s="636">
        <v>1491500</v>
      </c>
      <c r="D69" s="650">
        <v>225.5</v>
      </c>
      <c r="E69" s="650">
        <v>164.1</v>
      </c>
      <c r="F69" s="638">
        <v>18.626999999999999</v>
      </c>
      <c r="G69" s="638">
        <v>15.846</v>
      </c>
    </row>
    <row r="70" spans="1:7" s="622" customFormat="1" ht="14" x14ac:dyDescent="0.3">
      <c r="A70" s="635" t="s">
        <v>196</v>
      </c>
      <c r="B70" s="636">
        <v>1804100</v>
      </c>
      <c r="C70" s="636">
        <v>1639700</v>
      </c>
      <c r="D70" s="650">
        <v>325.89999999999998</v>
      </c>
      <c r="E70" s="650">
        <v>182</v>
      </c>
      <c r="F70" s="638">
        <v>19.463000000000001</v>
      </c>
      <c r="G70" s="638">
        <v>16.498999999999999</v>
      </c>
    </row>
    <row r="71" spans="1:7" s="622" customFormat="1" ht="14" x14ac:dyDescent="0.3">
      <c r="A71" s="635" t="s">
        <v>197</v>
      </c>
      <c r="B71" s="636">
        <v>2016700</v>
      </c>
      <c r="C71" s="636">
        <v>1842800</v>
      </c>
      <c r="D71" s="650">
        <v>390.2</v>
      </c>
      <c r="E71" s="650">
        <v>179</v>
      </c>
      <c r="F71" s="638">
        <v>16.734000000000002</v>
      </c>
      <c r="G71" s="638">
        <v>14.032</v>
      </c>
    </row>
    <row r="72" spans="1:7" s="622" customFormat="1" ht="14" x14ac:dyDescent="0.3">
      <c r="A72" s="635" t="s">
        <v>198</v>
      </c>
      <c r="B72" s="636">
        <v>2160200</v>
      </c>
      <c r="C72" s="636">
        <v>1980300</v>
      </c>
      <c r="D72" s="650">
        <v>333.7</v>
      </c>
      <c r="E72" s="650">
        <v>191.6</v>
      </c>
      <c r="F72" s="638">
        <v>16.959</v>
      </c>
      <c r="G72" s="638">
        <v>13.648</v>
      </c>
    </row>
    <row r="73" spans="1:7" s="622" customFormat="1" ht="14" x14ac:dyDescent="0.3">
      <c r="A73" s="635" t="s">
        <v>199</v>
      </c>
      <c r="B73" s="636">
        <v>2323100</v>
      </c>
      <c r="C73" s="636">
        <v>2130200</v>
      </c>
      <c r="D73" s="650">
        <v>372</v>
      </c>
      <c r="E73" s="650">
        <v>212.1</v>
      </c>
      <c r="F73" s="638">
        <v>18.565000000000001</v>
      </c>
      <c r="G73" s="638">
        <v>15.351000000000001</v>
      </c>
    </row>
    <row r="74" spans="1:7" s="622" customFormat="1" ht="14" x14ac:dyDescent="0.3">
      <c r="A74" s="635" t="s">
        <v>200</v>
      </c>
      <c r="B74" s="636">
        <v>2546200</v>
      </c>
      <c r="C74" s="636">
        <v>2341500</v>
      </c>
      <c r="D74" s="650">
        <v>449.7</v>
      </c>
      <c r="E74" s="650">
        <v>225.4</v>
      </c>
      <c r="F74" s="638">
        <v>19.012</v>
      </c>
      <c r="G74" s="638">
        <v>15.241</v>
      </c>
    </row>
    <row r="75" spans="1:7" s="622" customFormat="1" ht="14" x14ac:dyDescent="0.3">
      <c r="A75" s="635" t="s">
        <v>201</v>
      </c>
      <c r="B75" s="636">
        <v>2686500</v>
      </c>
      <c r="C75" s="636">
        <v>2423200</v>
      </c>
      <c r="D75" s="653">
        <v>372.4</v>
      </c>
      <c r="E75" s="650">
        <v>233.8</v>
      </c>
      <c r="F75" s="638">
        <v>20.195</v>
      </c>
      <c r="G75" s="638">
        <v>15.281000000000001</v>
      </c>
    </row>
    <row r="76" spans="1:7" s="622" customFormat="1" ht="14" x14ac:dyDescent="0.3">
      <c r="A76" s="644" t="s">
        <v>202</v>
      </c>
      <c r="B76" s="645">
        <v>2718200</v>
      </c>
      <c r="C76" s="645">
        <v>2265500</v>
      </c>
      <c r="D76" s="654">
        <v>330.1</v>
      </c>
      <c r="E76" s="655">
        <v>300.5</v>
      </c>
      <c r="F76" s="646">
        <v>23.5</v>
      </c>
      <c r="G76" s="646">
        <v>19.436</v>
      </c>
    </row>
    <row r="77" spans="1:7" s="622" customFormat="1" ht="14" x14ac:dyDescent="0.3">
      <c r="A77" s="689" t="s">
        <v>720</v>
      </c>
      <c r="B77" s="690"/>
      <c r="C77" s="690"/>
      <c r="D77" s="690"/>
      <c r="E77" s="690"/>
      <c r="F77" s="690"/>
      <c r="G77" s="691"/>
    </row>
    <row r="78" spans="1:7" s="622" customFormat="1" ht="14" x14ac:dyDescent="0.3">
      <c r="A78" s="647" t="s">
        <v>203</v>
      </c>
      <c r="B78" s="648">
        <v>2629900</v>
      </c>
      <c r="C78" s="648">
        <v>2359100</v>
      </c>
      <c r="D78" s="656">
        <v>365.6</v>
      </c>
      <c r="E78" s="656">
        <v>509.7</v>
      </c>
      <c r="F78" s="649">
        <v>24.733000000000001</v>
      </c>
      <c r="G78" s="649">
        <v>21.15</v>
      </c>
    </row>
    <row r="79" spans="1:7" s="622" customFormat="1" ht="14" x14ac:dyDescent="0.3">
      <c r="A79" s="635" t="s">
        <v>204</v>
      </c>
      <c r="B79" s="636">
        <v>2686200</v>
      </c>
      <c r="C79" s="636">
        <v>2455400</v>
      </c>
      <c r="D79" s="650">
        <v>400.6</v>
      </c>
      <c r="E79" s="650">
        <v>348.4</v>
      </c>
      <c r="F79" s="638">
        <v>22.129000000000001</v>
      </c>
      <c r="G79" s="638">
        <v>18.462</v>
      </c>
    </row>
    <row r="80" spans="1:7" s="622" customFormat="1" ht="14" x14ac:dyDescent="0.3">
      <c r="A80" s="635" t="s">
        <v>21</v>
      </c>
      <c r="B80" s="636">
        <v>2859666</v>
      </c>
      <c r="C80" s="636">
        <v>2612648</v>
      </c>
      <c r="D80" s="650">
        <v>455.6</v>
      </c>
      <c r="E80" s="650">
        <v>287.8</v>
      </c>
      <c r="F80" s="637">
        <v>23.414000000000001</v>
      </c>
      <c r="G80" s="637">
        <v>19.370999999999999</v>
      </c>
    </row>
    <row r="81" spans="1:40" s="622" customFormat="1" ht="14" x14ac:dyDescent="0.3">
      <c r="A81" s="635" t="s">
        <v>22</v>
      </c>
      <c r="B81" s="636">
        <v>3044710</v>
      </c>
      <c r="C81" s="636">
        <v>2778366</v>
      </c>
      <c r="D81" s="657">
        <v>482.8</v>
      </c>
      <c r="E81" s="653">
        <v>302.60000000000002</v>
      </c>
      <c r="F81" s="637">
        <v>22.7</v>
      </c>
      <c r="G81" s="637">
        <v>17.600000000000001</v>
      </c>
    </row>
    <row r="82" spans="1:40" s="622" customFormat="1" ht="14" x14ac:dyDescent="0.3">
      <c r="A82" s="635" t="s">
        <v>23</v>
      </c>
      <c r="B82" s="636">
        <v>3250325</v>
      </c>
      <c r="C82" s="636">
        <v>2968099</v>
      </c>
      <c r="D82" s="657">
        <v>533</v>
      </c>
      <c r="E82" s="653">
        <v>332.3</v>
      </c>
      <c r="F82" s="637">
        <v>23.2</v>
      </c>
      <c r="G82" s="637">
        <v>17</v>
      </c>
    </row>
    <row r="83" spans="1:40" s="622" customFormat="1" ht="14" x14ac:dyDescent="0.3">
      <c r="A83" s="635" t="s">
        <v>24</v>
      </c>
      <c r="B83" s="636">
        <v>3464155</v>
      </c>
      <c r="C83" s="636">
        <v>3203697</v>
      </c>
      <c r="D83" s="657">
        <v>585.70000000000005</v>
      </c>
      <c r="E83" s="653">
        <v>369.5</v>
      </c>
      <c r="F83" s="637">
        <v>22.6</v>
      </c>
      <c r="G83" s="637">
        <v>15.4</v>
      </c>
    </row>
    <row r="84" spans="1:40" s="622" customFormat="1" ht="14" x14ac:dyDescent="0.3">
      <c r="A84" s="635" t="s">
        <v>25</v>
      </c>
      <c r="B84" s="636">
        <v>3678860</v>
      </c>
      <c r="C84" s="636">
        <v>3433780</v>
      </c>
      <c r="D84" s="657">
        <v>611.4</v>
      </c>
      <c r="E84" s="657">
        <v>399.7</v>
      </c>
      <c r="F84" s="658">
        <v>25.5</v>
      </c>
      <c r="G84" s="658">
        <v>14.3</v>
      </c>
    </row>
    <row r="87" spans="1:40" s="43" customFormat="1" ht="14.5" customHeight="1" x14ac:dyDescent="0.35">
      <c r="A87" s="41" t="s">
        <v>41</v>
      </c>
      <c r="B87" s="42"/>
      <c r="C87" s="42"/>
      <c r="D87" s="42"/>
      <c r="E87" s="42"/>
    </row>
    <row r="88" spans="1:40" s="43" customFormat="1" ht="14.5" customHeight="1" x14ac:dyDescent="0.35">
      <c r="A88" s="41" t="s">
        <v>544</v>
      </c>
      <c r="B88" s="42"/>
      <c r="C88" s="42"/>
      <c r="D88" s="42"/>
      <c r="E88" s="42"/>
    </row>
    <row r="89" spans="1:40" s="584" customFormat="1" ht="14.5" customHeight="1" x14ac:dyDescent="0.35">
      <c r="A89" s="42" t="s">
        <v>545</v>
      </c>
      <c r="B89" s="42"/>
      <c r="C89" s="42"/>
      <c r="D89" s="42"/>
      <c r="E89" s="42"/>
    </row>
    <row r="90" spans="1:40" s="584" customFormat="1" ht="14.5" customHeight="1" x14ac:dyDescent="0.35">
      <c r="A90" s="41" t="s">
        <v>715</v>
      </c>
      <c r="B90" s="42"/>
      <c r="C90" s="42"/>
      <c r="D90" s="42"/>
      <c r="E90" s="42"/>
    </row>
    <row r="91" spans="1:40" s="584" customFormat="1" ht="14.5" customHeight="1" x14ac:dyDescent="0.35">
      <c r="A91" s="42" t="s">
        <v>716</v>
      </c>
      <c r="B91" s="42"/>
      <c r="C91" s="42"/>
      <c r="D91" s="42"/>
      <c r="E91" s="42"/>
    </row>
    <row r="92" spans="1:40" s="584" customFormat="1" ht="14.5" customHeight="1" x14ac:dyDescent="0.35">
      <c r="A92" s="42" t="s">
        <v>717</v>
      </c>
      <c r="B92" s="42"/>
      <c r="C92" s="42"/>
      <c r="D92" s="42"/>
      <c r="E92" s="42"/>
    </row>
    <row r="93" spans="1:40" s="46" customFormat="1" ht="27" customHeight="1" x14ac:dyDescent="0.3">
      <c r="A93" s="676" t="s">
        <v>718</v>
      </c>
      <c r="B93" s="676"/>
      <c r="C93" s="676"/>
      <c r="D93" s="676"/>
      <c r="E93" s="676"/>
      <c r="F93" s="676"/>
      <c r="G93" s="676"/>
      <c r="H93" s="676"/>
      <c r="I93" s="676"/>
      <c r="J93" s="45"/>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row>
    <row r="94" spans="1:40" s="43" customFormat="1" ht="39.5" customHeight="1" x14ac:dyDescent="0.35">
      <c r="A94" s="676" t="s">
        <v>719</v>
      </c>
      <c r="B94" s="676"/>
      <c r="C94" s="676"/>
      <c r="D94" s="676"/>
      <c r="E94" s="676"/>
      <c r="F94" s="676"/>
    </row>
    <row r="95" spans="1:40" s="43" customFormat="1" ht="14.5" customHeight="1" x14ac:dyDescent="0.35">
      <c r="A95" s="676" t="s">
        <v>699</v>
      </c>
      <c r="B95" s="676"/>
      <c r="C95" s="676"/>
      <c r="D95" s="676"/>
      <c r="E95" s="676"/>
      <c r="F95" s="676"/>
    </row>
  </sheetData>
  <mergeCells count="5">
    <mergeCell ref="A4:G4"/>
    <mergeCell ref="A77:G77"/>
    <mergeCell ref="A93:I93"/>
    <mergeCell ref="A94:F94"/>
    <mergeCell ref="A95:F9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showGridLines="0" workbookViewId="0">
      <selection activeCell="A3" sqref="A3"/>
    </sheetView>
  </sheetViews>
  <sheetFormatPr defaultColWidth="55" defaultRowHeight="13" x14ac:dyDescent="0.3"/>
  <cols>
    <col min="1" max="1" width="55" style="42" customWidth="1"/>
    <col min="2" max="6" width="15.7265625" style="42" customWidth="1"/>
    <col min="7" max="255" width="8.7265625" style="42" customWidth="1"/>
    <col min="256" max="16384" width="55" style="42"/>
  </cols>
  <sheetData>
    <row r="1" spans="1:11" s="153" customFormat="1" ht="19" x14ac:dyDescent="0.4">
      <c r="A1" s="151" t="s">
        <v>205</v>
      </c>
    </row>
    <row r="2" spans="1:11" ht="15.5" x14ac:dyDescent="0.35">
      <c r="A2" s="151" t="s">
        <v>739</v>
      </c>
      <c r="B2" s="276"/>
      <c r="C2" s="277"/>
      <c r="D2" s="276"/>
      <c r="E2" s="276"/>
    </row>
    <row r="3" spans="1:11" ht="15.5" x14ac:dyDescent="0.35">
      <c r="A3" s="278"/>
      <c r="B3" s="278"/>
      <c r="C3" s="278"/>
      <c r="D3" s="278"/>
      <c r="E3" s="279"/>
      <c r="F3" s="280"/>
    </row>
    <row r="4" spans="1:11" s="41" customFormat="1" ht="15.5" x14ac:dyDescent="0.35">
      <c r="A4" s="281" t="s">
        <v>138</v>
      </c>
      <c r="B4" s="282" t="s">
        <v>21</v>
      </c>
      <c r="C4" s="282" t="s">
        <v>22</v>
      </c>
      <c r="D4" s="282" t="s">
        <v>23</v>
      </c>
      <c r="E4" s="282" t="s">
        <v>24</v>
      </c>
      <c r="F4" s="282" t="s">
        <v>25</v>
      </c>
      <c r="H4"/>
      <c r="I4"/>
      <c r="J4"/>
      <c r="K4"/>
    </row>
    <row r="5" spans="1:11" ht="14.5" x14ac:dyDescent="0.35">
      <c r="A5" s="42" t="s">
        <v>206</v>
      </c>
      <c r="B5" s="283">
        <v>248409</v>
      </c>
      <c r="C5" s="283">
        <v>263007</v>
      </c>
      <c r="D5" s="283">
        <v>291038</v>
      </c>
      <c r="E5" s="283">
        <v>322063</v>
      </c>
      <c r="F5" s="267">
        <v>353177</v>
      </c>
      <c r="H5"/>
      <c r="I5"/>
      <c r="J5"/>
      <c r="K5"/>
    </row>
    <row r="6" spans="1:11" ht="15.5" x14ac:dyDescent="0.35">
      <c r="A6" s="42" t="s">
        <v>42</v>
      </c>
      <c r="B6" s="284"/>
      <c r="C6" s="284"/>
      <c r="D6" s="284"/>
      <c r="E6" s="284"/>
      <c r="F6" s="284"/>
      <c r="H6"/>
      <c r="I6"/>
      <c r="J6"/>
      <c r="K6"/>
    </row>
    <row r="7" spans="1:11" ht="29.25" customHeight="1" x14ac:dyDescent="0.35">
      <c r="A7" s="170" t="s">
        <v>207</v>
      </c>
      <c r="B7" s="283">
        <v>18851</v>
      </c>
      <c r="C7" s="283">
        <v>20377</v>
      </c>
      <c r="D7" s="283">
        <v>20734</v>
      </c>
      <c r="E7" s="283">
        <v>24008</v>
      </c>
      <c r="F7" s="267">
        <v>21216</v>
      </c>
      <c r="H7"/>
      <c r="I7"/>
      <c r="J7"/>
      <c r="K7"/>
    </row>
    <row r="8" spans="1:11" ht="15.5" x14ac:dyDescent="0.35">
      <c r="B8" s="284"/>
      <c r="C8" s="284"/>
      <c r="D8" s="284"/>
      <c r="E8" s="284"/>
      <c r="F8" s="284"/>
      <c r="H8"/>
      <c r="I8"/>
      <c r="J8"/>
      <c r="K8"/>
    </row>
    <row r="9" spans="1:11" ht="14.5" x14ac:dyDescent="0.35">
      <c r="A9" s="42" t="s">
        <v>208</v>
      </c>
      <c r="B9" s="283">
        <v>267227</v>
      </c>
      <c r="C9" s="283">
        <v>283384</v>
      </c>
      <c r="D9" s="283">
        <v>311772</v>
      </c>
      <c r="E9" s="283">
        <v>346071</v>
      </c>
      <c r="F9" s="267">
        <v>374393</v>
      </c>
      <c r="H9"/>
      <c r="I9"/>
      <c r="J9"/>
      <c r="K9"/>
    </row>
    <row r="10" spans="1:11" ht="15.5" x14ac:dyDescent="0.35">
      <c r="B10" s="284"/>
      <c r="C10" s="284"/>
      <c r="D10" s="284"/>
      <c r="E10" s="284"/>
      <c r="F10" s="284"/>
      <c r="H10"/>
      <c r="I10"/>
      <c r="J10"/>
      <c r="K10"/>
    </row>
    <row r="11" spans="1:11" ht="15.5" x14ac:dyDescent="0.35">
      <c r="A11" s="42" t="s">
        <v>209</v>
      </c>
      <c r="B11" s="284"/>
      <c r="C11" s="284"/>
      <c r="D11" s="284"/>
      <c r="E11" s="284"/>
      <c r="F11" s="284"/>
      <c r="H11"/>
      <c r="I11"/>
      <c r="J11"/>
      <c r="K11"/>
    </row>
    <row r="12" spans="1:11" ht="14.5" x14ac:dyDescent="0.35">
      <c r="A12" s="42" t="s">
        <v>210</v>
      </c>
      <c r="B12" s="283">
        <v>5138</v>
      </c>
      <c r="C12" s="283">
        <v>4460</v>
      </c>
      <c r="D12" s="283">
        <v>4643</v>
      </c>
      <c r="E12" s="283">
        <v>5092</v>
      </c>
      <c r="F12" s="267">
        <v>6044</v>
      </c>
      <c r="H12"/>
      <c r="I12"/>
      <c r="J12"/>
      <c r="K12"/>
    </row>
    <row r="13" spans="1:11" ht="15.5" x14ac:dyDescent="0.35">
      <c r="B13" s="284"/>
      <c r="C13" s="284"/>
      <c r="D13" s="284"/>
      <c r="E13" s="284"/>
      <c r="F13" s="284"/>
      <c r="H13"/>
      <c r="I13"/>
      <c r="J13"/>
      <c r="K13"/>
    </row>
    <row r="14" spans="1:11" ht="14.5" x14ac:dyDescent="0.35">
      <c r="A14" s="285" t="s">
        <v>211</v>
      </c>
      <c r="B14" s="286">
        <v>262089</v>
      </c>
      <c r="C14" s="286">
        <v>278924</v>
      </c>
      <c r="D14" s="286">
        <v>307129</v>
      </c>
      <c r="E14" s="286">
        <v>340979</v>
      </c>
      <c r="F14" s="286">
        <v>368349</v>
      </c>
      <c r="H14"/>
      <c r="I14"/>
      <c r="J14"/>
      <c r="K14"/>
    </row>
    <row r="15" spans="1:11" ht="15.5" x14ac:dyDescent="0.35">
      <c r="A15" s="287" t="s">
        <v>52</v>
      </c>
      <c r="B15" s="288"/>
      <c r="C15" s="288"/>
      <c r="D15" s="288"/>
      <c r="E15" s="289"/>
      <c r="F15" s="290"/>
      <c r="H15"/>
      <c r="I15"/>
      <c r="J15"/>
      <c r="K15"/>
    </row>
    <row r="16" spans="1:11" ht="14.5" x14ac:dyDescent="0.35">
      <c r="A16" s="42" t="s">
        <v>206</v>
      </c>
      <c r="B16" s="283">
        <v>16037</v>
      </c>
      <c r="C16" s="283">
        <v>14785</v>
      </c>
      <c r="D16" s="283">
        <v>16121</v>
      </c>
      <c r="E16" s="283">
        <v>18473</v>
      </c>
      <c r="F16" s="267">
        <v>19989</v>
      </c>
      <c r="H16"/>
      <c r="I16"/>
      <c r="J16"/>
      <c r="K16"/>
    </row>
    <row r="17" spans="1:11" ht="15.5" x14ac:dyDescent="0.35">
      <c r="A17" s="42" t="s">
        <v>42</v>
      </c>
      <c r="B17" s="284"/>
      <c r="C17" s="284"/>
      <c r="D17" s="284"/>
      <c r="E17" s="284"/>
      <c r="F17" s="284"/>
      <c r="H17"/>
      <c r="I17"/>
      <c r="J17"/>
      <c r="K17"/>
    </row>
    <row r="18" spans="1:11" ht="28.5" customHeight="1" x14ac:dyDescent="0.35">
      <c r="A18" s="170" t="s">
        <v>207</v>
      </c>
      <c r="B18" s="283">
        <v>1279</v>
      </c>
      <c r="C18" s="283">
        <v>1552</v>
      </c>
      <c r="D18" s="283">
        <v>1352</v>
      </c>
      <c r="E18" s="283">
        <v>1337</v>
      </c>
      <c r="F18" s="267">
        <v>1224</v>
      </c>
      <c r="H18"/>
      <c r="I18"/>
      <c r="J18"/>
      <c r="K18"/>
    </row>
    <row r="19" spans="1:11" ht="15.5" x14ac:dyDescent="0.35">
      <c r="B19" s="284"/>
      <c r="C19" s="284"/>
      <c r="D19" s="284"/>
      <c r="E19" s="284"/>
      <c r="F19" s="284"/>
      <c r="H19"/>
      <c r="I19"/>
      <c r="J19"/>
      <c r="K19"/>
    </row>
    <row r="20" spans="1:11" ht="14.5" x14ac:dyDescent="0.35">
      <c r="A20" s="42" t="s">
        <v>208</v>
      </c>
      <c r="B20" s="283">
        <v>17316</v>
      </c>
      <c r="C20" s="283">
        <v>16316</v>
      </c>
      <c r="D20" s="283">
        <v>17473</v>
      </c>
      <c r="E20" s="283">
        <v>19810</v>
      </c>
      <c r="F20" s="267">
        <v>21213</v>
      </c>
      <c r="H20"/>
      <c r="I20"/>
      <c r="J20"/>
      <c r="K20"/>
    </row>
    <row r="21" spans="1:11" ht="15.5" x14ac:dyDescent="0.35">
      <c r="B21" s="284"/>
      <c r="C21" s="284"/>
      <c r="D21" s="284"/>
      <c r="E21" s="284"/>
      <c r="F21" s="284"/>
      <c r="H21"/>
      <c r="I21"/>
      <c r="J21"/>
      <c r="K21"/>
    </row>
    <row r="22" spans="1:11" ht="15.5" x14ac:dyDescent="0.35">
      <c r="A22" s="42" t="s">
        <v>209</v>
      </c>
      <c r="B22" s="284"/>
      <c r="C22" s="284"/>
      <c r="D22" s="284"/>
      <c r="E22" s="284"/>
      <c r="F22" s="284"/>
      <c r="H22"/>
      <c r="I22"/>
      <c r="J22"/>
      <c r="K22"/>
    </row>
    <row r="23" spans="1:11" ht="14.5" x14ac:dyDescent="0.35">
      <c r="A23" s="42" t="s">
        <v>210</v>
      </c>
      <c r="B23" s="283">
        <v>325</v>
      </c>
      <c r="C23" s="283">
        <v>260</v>
      </c>
      <c r="D23" s="283">
        <v>299</v>
      </c>
      <c r="E23" s="283">
        <v>308</v>
      </c>
      <c r="F23" s="267">
        <v>302</v>
      </c>
      <c r="H23"/>
      <c r="I23"/>
      <c r="J23"/>
      <c r="K23"/>
    </row>
    <row r="24" spans="1:11" ht="15.5" x14ac:dyDescent="0.35">
      <c r="B24" s="284"/>
      <c r="C24" s="284"/>
      <c r="D24" s="284"/>
      <c r="E24" s="284"/>
      <c r="F24" s="284"/>
      <c r="H24"/>
      <c r="I24"/>
      <c r="J24"/>
      <c r="K24"/>
    </row>
    <row r="25" spans="1:11" ht="14.5" x14ac:dyDescent="0.35">
      <c r="A25" s="285" t="s">
        <v>211</v>
      </c>
      <c r="B25" s="291">
        <v>16991</v>
      </c>
      <c r="C25" s="291">
        <v>16056</v>
      </c>
      <c r="D25" s="286">
        <v>17174</v>
      </c>
      <c r="E25" s="286">
        <v>19502</v>
      </c>
      <c r="F25" s="286">
        <v>20911</v>
      </c>
      <c r="H25"/>
      <c r="I25"/>
      <c r="J25"/>
      <c r="K25"/>
    </row>
    <row r="26" spans="1:11" ht="15.5" x14ac:dyDescent="0.35">
      <c r="A26" s="287" t="s">
        <v>54</v>
      </c>
      <c r="B26" s="288"/>
      <c r="C26" s="288"/>
      <c r="D26" s="288"/>
      <c r="E26" s="288"/>
      <c r="F26" s="292"/>
      <c r="H26"/>
      <c r="I26"/>
      <c r="J26"/>
      <c r="K26"/>
    </row>
    <row r="27" spans="1:11" ht="14.5" x14ac:dyDescent="0.35">
      <c r="A27" s="42" t="s">
        <v>206</v>
      </c>
      <c r="B27" s="283">
        <v>2908</v>
      </c>
      <c r="C27" s="283">
        <v>2612</v>
      </c>
      <c r="D27" s="283">
        <v>2663</v>
      </c>
      <c r="E27" s="283">
        <v>3330</v>
      </c>
      <c r="F27" s="267">
        <v>3752</v>
      </c>
      <c r="H27"/>
      <c r="I27"/>
      <c r="J27"/>
      <c r="K27"/>
    </row>
    <row r="28" spans="1:11" ht="15.5" x14ac:dyDescent="0.35">
      <c r="A28" s="42" t="s">
        <v>42</v>
      </c>
      <c r="B28" s="284"/>
      <c r="C28" s="284"/>
      <c r="D28" s="284"/>
      <c r="E28" s="284"/>
      <c r="F28" s="284"/>
      <c r="H28"/>
      <c r="I28"/>
      <c r="J28"/>
      <c r="K28"/>
    </row>
    <row r="29" spans="1:11" ht="27.75" customHeight="1" x14ac:dyDescent="0.35">
      <c r="A29" s="170" t="s">
        <v>207</v>
      </c>
      <c r="B29" s="283">
        <v>320</v>
      </c>
      <c r="C29" s="283">
        <v>283</v>
      </c>
      <c r="D29" s="283">
        <v>263</v>
      </c>
      <c r="E29" s="283">
        <v>315</v>
      </c>
      <c r="F29" s="267">
        <v>378</v>
      </c>
      <c r="H29"/>
      <c r="I29"/>
      <c r="J29"/>
      <c r="K29"/>
    </row>
    <row r="30" spans="1:11" ht="15.5" x14ac:dyDescent="0.35">
      <c r="B30" s="284"/>
      <c r="C30" s="284"/>
      <c r="D30" s="284"/>
      <c r="E30" s="284"/>
      <c r="F30" s="284"/>
      <c r="H30"/>
      <c r="I30"/>
      <c r="J30"/>
      <c r="K30"/>
    </row>
    <row r="31" spans="1:11" ht="14.5" x14ac:dyDescent="0.35">
      <c r="A31" s="42" t="s">
        <v>208</v>
      </c>
      <c r="B31" s="283">
        <v>3228</v>
      </c>
      <c r="C31" s="283">
        <v>2895</v>
      </c>
      <c r="D31" s="283">
        <v>292</v>
      </c>
      <c r="E31" s="283">
        <v>3645</v>
      </c>
      <c r="F31" s="267">
        <v>4130</v>
      </c>
      <c r="H31"/>
      <c r="I31"/>
      <c r="J31"/>
      <c r="K31"/>
    </row>
    <row r="32" spans="1:11" ht="15.5" x14ac:dyDescent="0.35">
      <c r="B32" s="284"/>
      <c r="C32" s="284"/>
      <c r="D32" s="284"/>
      <c r="E32" s="284"/>
      <c r="F32" s="284"/>
      <c r="H32"/>
      <c r="I32"/>
      <c r="J32"/>
      <c r="K32"/>
    </row>
    <row r="33" spans="1:11" ht="15.5" x14ac:dyDescent="0.35">
      <c r="A33" s="42" t="s">
        <v>209</v>
      </c>
      <c r="B33" s="284"/>
      <c r="C33" s="284"/>
      <c r="D33" s="284"/>
      <c r="E33" s="284"/>
      <c r="F33" s="284"/>
      <c r="H33"/>
      <c r="I33"/>
      <c r="J33"/>
      <c r="K33"/>
    </row>
    <row r="34" spans="1:11" ht="14.5" x14ac:dyDescent="0.35">
      <c r="A34" s="42" t="s">
        <v>210</v>
      </c>
      <c r="B34" s="283">
        <v>231</v>
      </c>
      <c r="C34" s="283">
        <v>146</v>
      </c>
      <c r="D34" s="283">
        <v>103</v>
      </c>
      <c r="E34" s="283">
        <v>102</v>
      </c>
      <c r="F34" s="267">
        <v>100</v>
      </c>
      <c r="H34"/>
      <c r="I34"/>
      <c r="J34"/>
      <c r="K34"/>
    </row>
    <row r="35" spans="1:11" ht="15.5" x14ac:dyDescent="0.35">
      <c r="B35" s="284"/>
      <c r="C35" s="284"/>
      <c r="D35" s="284"/>
      <c r="E35" s="284"/>
      <c r="F35" s="284"/>
      <c r="H35"/>
      <c r="I35"/>
      <c r="J35"/>
      <c r="K35"/>
    </row>
    <row r="36" spans="1:11" ht="14.5" x14ac:dyDescent="0.35">
      <c r="A36" s="285" t="s">
        <v>211</v>
      </c>
      <c r="B36" s="291">
        <v>2997</v>
      </c>
      <c r="C36" s="291">
        <v>2749</v>
      </c>
      <c r="D36" s="286">
        <v>2823</v>
      </c>
      <c r="E36" s="286">
        <v>3543</v>
      </c>
      <c r="F36" s="286">
        <v>4030</v>
      </c>
      <c r="H36"/>
      <c r="I36"/>
      <c r="J36"/>
      <c r="K36"/>
    </row>
    <row r="37" spans="1:11" ht="15.5" x14ac:dyDescent="0.35">
      <c r="A37" s="287" t="s">
        <v>56</v>
      </c>
      <c r="B37" s="288"/>
      <c r="C37" s="288"/>
      <c r="D37" s="288"/>
      <c r="E37" s="288"/>
      <c r="F37" s="290"/>
      <c r="H37"/>
      <c r="I37"/>
      <c r="J37"/>
      <c r="K37"/>
    </row>
    <row r="38" spans="1:11" ht="14.5" x14ac:dyDescent="0.35">
      <c r="A38" s="42" t="s">
        <v>206</v>
      </c>
      <c r="B38" s="283">
        <v>267354</v>
      </c>
      <c r="C38" s="283">
        <v>280404</v>
      </c>
      <c r="D38" s="283">
        <v>309822</v>
      </c>
      <c r="E38" s="283">
        <v>343866</v>
      </c>
      <c r="F38" s="267">
        <v>376918</v>
      </c>
      <c r="H38"/>
      <c r="I38"/>
      <c r="J38"/>
      <c r="K38"/>
    </row>
    <row r="39" spans="1:11" ht="15.5" x14ac:dyDescent="0.35">
      <c r="A39" s="42" t="s">
        <v>42</v>
      </c>
      <c r="B39" s="283"/>
      <c r="C39" s="283"/>
      <c r="D39" s="283"/>
      <c r="E39" s="284"/>
      <c r="F39" s="267"/>
      <c r="H39"/>
      <c r="I39"/>
      <c r="J39"/>
      <c r="K39"/>
    </row>
    <row r="40" spans="1:11" ht="32.25" customHeight="1" x14ac:dyDescent="0.35">
      <c r="A40" s="170" t="s">
        <v>207</v>
      </c>
      <c r="B40" s="267">
        <v>20450</v>
      </c>
      <c r="C40" s="283">
        <v>22212</v>
      </c>
      <c r="D40" s="283">
        <v>22349</v>
      </c>
      <c r="E40" s="267">
        <v>25660</v>
      </c>
      <c r="F40" s="267">
        <v>22818</v>
      </c>
      <c r="H40"/>
      <c r="I40"/>
      <c r="J40"/>
      <c r="K40"/>
    </row>
    <row r="41" spans="1:11" ht="15.5" x14ac:dyDescent="0.35">
      <c r="B41" s="284"/>
      <c r="C41" s="284"/>
      <c r="D41" s="284"/>
      <c r="E41" s="284"/>
      <c r="F41" s="267"/>
      <c r="H41"/>
      <c r="I41"/>
      <c r="J41"/>
      <c r="K41"/>
    </row>
    <row r="42" spans="1:11" ht="14.5" x14ac:dyDescent="0.35">
      <c r="A42" s="42" t="s">
        <v>208</v>
      </c>
      <c r="B42" s="283">
        <v>287771</v>
      </c>
      <c r="C42" s="283">
        <v>302595</v>
      </c>
      <c r="D42" s="283">
        <v>332171</v>
      </c>
      <c r="E42" s="283">
        <v>369526</v>
      </c>
      <c r="F42" s="267">
        <v>399736</v>
      </c>
      <c r="H42"/>
      <c r="I42"/>
      <c r="J42"/>
      <c r="K42"/>
    </row>
    <row r="43" spans="1:11" ht="15.5" x14ac:dyDescent="0.35">
      <c r="B43" s="284"/>
      <c r="C43" s="284"/>
      <c r="D43" s="284"/>
      <c r="E43" s="284"/>
      <c r="F43" s="267"/>
      <c r="H43"/>
      <c r="I43"/>
      <c r="J43"/>
      <c r="K43"/>
    </row>
    <row r="44" spans="1:11" ht="15.5" x14ac:dyDescent="0.35">
      <c r="A44" s="42" t="s">
        <v>209</v>
      </c>
      <c r="B44" s="284"/>
      <c r="C44" s="284"/>
      <c r="D44" s="284"/>
      <c r="E44" s="284"/>
      <c r="F44" s="267"/>
      <c r="H44"/>
      <c r="I44"/>
      <c r="J44"/>
      <c r="K44"/>
    </row>
    <row r="45" spans="1:11" ht="14.5" x14ac:dyDescent="0.35">
      <c r="A45" s="42" t="s">
        <v>210</v>
      </c>
      <c r="B45" s="283">
        <v>5694</v>
      </c>
      <c r="C45" s="283">
        <v>4866</v>
      </c>
      <c r="D45" s="283">
        <v>5045</v>
      </c>
      <c r="E45" s="283">
        <v>5502</v>
      </c>
      <c r="F45" s="267">
        <v>6446</v>
      </c>
      <c r="H45"/>
      <c r="I45"/>
      <c r="J45"/>
      <c r="K45"/>
    </row>
    <row r="46" spans="1:11" ht="15.5" x14ac:dyDescent="0.35">
      <c r="B46" s="284"/>
      <c r="C46" s="284"/>
      <c r="D46" s="284"/>
      <c r="E46" s="284"/>
      <c r="F46" s="284"/>
      <c r="H46"/>
      <c r="I46"/>
      <c r="J46"/>
      <c r="K46"/>
    </row>
    <row r="47" spans="1:11" ht="14.5" x14ac:dyDescent="0.35">
      <c r="A47" s="285" t="s">
        <v>211</v>
      </c>
      <c r="B47" s="291">
        <v>282077</v>
      </c>
      <c r="C47" s="291">
        <v>297729</v>
      </c>
      <c r="D47" s="291">
        <v>327126</v>
      </c>
      <c r="E47" s="286">
        <v>364024</v>
      </c>
      <c r="F47" s="291">
        <v>393290</v>
      </c>
      <c r="H47"/>
      <c r="I47"/>
      <c r="J47"/>
      <c r="K47"/>
    </row>
    <row r="49" spans="1:40" x14ac:dyDescent="0.3">
      <c r="A49" s="169" t="s">
        <v>41</v>
      </c>
    </row>
    <row r="50" spans="1:40" s="43" customFormat="1" ht="14.5" customHeight="1" x14ac:dyDescent="0.35">
      <c r="A50" s="41" t="s">
        <v>544</v>
      </c>
      <c r="B50" s="42"/>
      <c r="C50" s="42"/>
      <c r="D50" s="42"/>
      <c r="E50" s="42"/>
    </row>
    <row r="51" spans="1:40" s="584" customFormat="1" ht="14.5" customHeight="1" x14ac:dyDescent="0.35">
      <c r="A51" s="42" t="s">
        <v>545</v>
      </c>
      <c r="B51" s="42"/>
      <c r="C51" s="42"/>
      <c r="D51" s="42"/>
      <c r="E51" s="42"/>
    </row>
    <row r="52" spans="1:40" s="46" customFormat="1" ht="14.5" customHeight="1" x14ac:dyDescent="0.3">
      <c r="A52" s="676" t="s">
        <v>575</v>
      </c>
      <c r="B52" s="676"/>
      <c r="C52" s="676"/>
      <c r="D52" s="676"/>
      <c r="E52" s="676"/>
      <c r="F52" s="676"/>
      <c r="G52" s="676"/>
      <c r="H52" s="676"/>
      <c r="I52" s="676"/>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row>
  </sheetData>
  <mergeCells count="1">
    <mergeCell ref="A52:I5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1"/>
  <sheetViews>
    <sheetView showGridLines="0" workbookViewId="0"/>
  </sheetViews>
  <sheetFormatPr defaultColWidth="56" defaultRowHeight="13" x14ac:dyDescent="0.3"/>
  <cols>
    <col min="1" max="1" width="56" style="42" customWidth="1"/>
    <col min="2" max="6" width="15.7265625" style="42" customWidth="1"/>
    <col min="7" max="254" width="8.7265625" style="42" customWidth="1"/>
    <col min="255" max="16384" width="56" style="42"/>
  </cols>
  <sheetData>
    <row r="1" spans="1:6" s="153" customFormat="1" ht="19" x14ac:dyDescent="0.4">
      <c r="A1" s="151" t="s">
        <v>205</v>
      </c>
      <c r="B1" s="218"/>
      <c r="C1" s="218"/>
      <c r="D1" s="218"/>
      <c r="E1" s="218"/>
    </row>
    <row r="2" spans="1:6" ht="15.5" x14ac:dyDescent="0.35">
      <c r="A2" s="151" t="s">
        <v>9</v>
      </c>
      <c r="B2" s="293"/>
      <c r="C2" s="293"/>
      <c r="D2" s="293"/>
      <c r="E2" s="293"/>
      <c r="F2" s="293"/>
    </row>
    <row r="3" spans="1:6" ht="15.5" x14ac:dyDescent="0.35">
      <c r="A3" s="85"/>
      <c r="B3" s="85"/>
      <c r="C3" s="85"/>
      <c r="D3" s="85"/>
      <c r="E3" s="154"/>
    </row>
    <row r="4" spans="1:6" s="41" customFormat="1" ht="15" x14ac:dyDescent="0.3">
      <c r="A4" s="294" t="s">
        <v>138</v>
      </c>
      <c r="B4" s="295" t="s">
        <v>21</v>
      </c>
      <c r="C4" s="295" t="s">
        <v>22</v>
      </c>
      <c r="D4" s="296" t="s">
        <v>23</v>
      </c>
      <c r="E4" s="296" t="s">
        <v>24</v>
      </c>
      <c r="F4" s="296" t="s">
        <v>25</v>
      </c>
    </row>
    <row r="5" spans="1:6" x14ac:dyDescent="0.3">
      <c r="A5" s="201" t="s">
        <v>212</v>
      </c>
      <c r="B5" s="203">
        <v>4771</v>
      </c>
      <c r="C5" s="203">
        <v>3932</v>
      </c>
      <c r="D5" s="203">
        <v>3558</v>
      </c>
      <c r="E5" s="203">
        <v>3379</v>
      </c>
      <c r="F5" s="203">
        <v>2788</v>
      </c>
    </row>
    <row r="6" spans="1:6" x14ac:dyDescent="0.3">
      <c r="A6" s="201" t="s">
        <v>213</v>
      </c>
      <c r="B6" s="203">
        <v>11933</v>
      </c>
      <c r="C6" s="203">
        <v>11354</v>
      </c>
      <c r="D6" s="203">
        <v>11419</v>
      </c>
      <c r="E6" s="203">
        <v>9980</v>
      </c>
      <c r="F6" s="203">
        <v>9878</v>
      </c>
    </row>
    <row r="7" spans="1:6" ht="12.75" customHeight="1" x14ac:dyDescent="0.3">
      <c r="A7" s="297" t="s">
        <v>214</v>
      </c>
      <c r="B7" s="298">
        <v>1043</v>
      </c>
      <c r="C7" s="298">
        <v>1028</v>
      </c>
      <c r="D7" s="298">
        <v>891</v>
      </c>
      <c r="E7" s="298">
        <v>863</v>
      </c>
      <c r="F7" s="298">
        <v>505</v>
      </c>
    </row>
    <row r="8" spans="1:6" x14ac:dyDescent="0.3">
      <c r="A8" s="201" t="s">
        <v>215</v>
      </c>
      <c r="B8" s="203">
        <v>17747</v>
      </c>
      <c r="C8" s="203">
        <v>16314</v>
      </c>
      <c r="D8" s="203">
        <v>15868</v>
      </c>
      <c r="E8" s="203">
        <v>14222</v>
      </c>
      <c r="F8" s="203">
        <v>13171</v>
      </c>
    </row>
    <row r="9" spans="1:6" ht="15" x14ac:dyDescent="0.3">
      <c r="A9" s="201" t="s">
        <v>216</v>
      </c>
      <c r="B9" s="203">
        <v>3634</v>
      </c>
      <c r="C9" s="203">
        <v>4695</v>
      </c>
      <c r="D9" s="203">
        <v>5781</v>
      </c>
      <c r="E9" s="203">
        <v>6661</v>
      </c>
      <c r="F9" s="203">
        <v>10260</v>
      </c>
    </row>
    <row r="10" spans="1:6" x14ac:dyDescent="0.3">
      <c r="A10" s="299" t="s">
        <v>217</v>
      </c>
      <c r="B10" s="300">
        <v>21381</v>
      </c>
      <c r="C10" s="300">
        <v>21009</v>
      </c>
      <c r="D10" s="300">
        <v>21649</v>
      </c>
      <c r="E10" s="300">
        <v>20883</v>
      </c>
      <c r="F10" s="300">
        <v>23431</v>
      </c>
    </row>
    <row r="11" spans="1:6" x14ac:dyDescent="0.3">
      <c r="A11" s="155"/>
      <c r="B11" s="301"/>
      <c r="C11" s="301"/>
      <c r="D11" s="301"/>
      <c r="E11" s="301"/>
      <c r="F11" s="301"/>
    </row>
    <row r="12" spans="1:6" x14ac:dyDescent="0.3">
      <c r="A12" s="201" t="s">
        <v>218</v>
      </c>
      <c r="B12" s="203">
        <v>1345</v>
      </c>
      <c r="C12" s="203">
        <v>1122</v>
      </c>
      <c r="D12" s="203">
        <v>864</v>
      </c>
      <c r="E12" s="203">
        <v>634</v>
      </c>
      <c r="F12" s="203">
        <v>445</v>
      </c>
    </row>
    <row r="13" spans="1:6" x14ac:dyDescent="0.3">
      <c r="A13" s="201" t="s">
        <v>219</v>
      </c>
      <c r="B13" s="203">
        <v>2803</v>
      </c>
      <c r="C13" s="203">
        <v>2310</v>
      </c>
      <c r="D13" s="203">
        <v>2353</v>
      </c>
      <c r="E13" s="203">
        <v>1642</v>
      </c>
      <c r="F13" s="203">
        <v>1545</v>
      </c>
    </row>
    <row r="14" spans="1:6" x14ac:dyDescent="0.3">
      <c r="A14" s="201" t="s">
        <v>220</v>
      </c>
      <c r="B14" s="203">
        <v>756</v>
      </c>
      <c r="C14" s="203">
        <v>806</v>
      </c>
      <c r="D14" s="203">
        <v>575</v>
      </c>
      <c r="E14" s="203">
        <v>514</v>
      </c>
      <c r="F14" s="203">
        <v>364</v>
      </c>
    </row>
    <row r="15" spans="1:6" x14ac:dyDescent="0.3">
      <c r="A15" s="299" t="s">
        <v>221</v>
      </c>
      <c r="B15" s="300">
        <v>4904</v>
      </c>
      <c r="C15" s="300">
        <v>4238</v>
      </c>
      <c r="D15" s="300">
        <v>3792</v>
      </c>
      <c r="E15" s="300">
        <v>2790</v>
      </c>
      <c r="F15" s="300">
        <v>2354</v>
      </c>
    </row>
    <row r="16" spans="1:6" x14ac:dyDescent="0.3">
      <c r="A16" s="155"/>
      <c r="B16" s="301"/>
      <c r="C16" s="301"/>
      <c r="D16" s="301"/>
      <c r="E16" s="301"/>
      <c r="F16" s="301"/>
    </row>
    <row r="17" spans="1:6" s="41" customFormat="1" ht="13.5" thickBot="1" x14ac:dyDescent="0.35">
      <c r="A17" s="302" t="s">
        <v>222</v>
      </c>
      <c r="B17" s="303">
        <v>26285</v>
      </c>
      <c r="C17" s="303">
        <v>25247</v>
      </c>
      <c r="D17" s="303">
        <v>25441</v>
      </c>
      <c r="E17" s="303">
        <v>23673</v>
      </c>
      <c r="F17" s="303">
        <v>25785</v>
      </c>
    </row>
    <row r="18" spans="1:6" ht="16" thickTop="1" x14ac:dyDescent="0.35">
      <c r="A18" s="199"/>
      <c r="B18" s="304"/>
      <c r="C18" s="304"/>
      <c r="D18" s="305"/>
      <c r="E18" s="305"/>
      <c r="F18" s="305"/>
    </row>
    <row r="19" spans="1:6" ht="15" x14ac:dyDescent="0.3">
      <c r="A19" s="306" t="s">
        <v>52</v>
      </c>
      <c r="B19" s="296" t="s">
        <v>21</v>
      </c>
      <c r="C19" s="296" t="s">
        <v>22</v>
      </c>
      <c r="D19" s="296" t="s">
        <v>23</v>
      </c>
      <c r="E19" s="296" t="s">
        <v>24</v>
      </c>
      <c r="F19" s="296" t="s">
        <v>25</v>
      </c>
    </row>
    <row r="20" spans="1:6" x14ac:dyDescent="0.3">
      <c r="A20" s="201" t="s">
        <v>212</v>
      </c>
      <c r="B20" s="203">
        <v>1017</v>
      </c>
      <c r="C20" s="203">
        <v>659</v>
      </c>
      <c r="D20" s="203">
        <v>571</v>
      </c>
      <c r="E20" s="203">
        <v>605</v>
      </c>
      <c r="F20" s="203">
        <v>559</v>
      </c>
    </row>
    <row r="21" spans="1:6" x14ac:dyDescent="0.3">
      <c r="A21" s="201" t="s">
        <v>213</v>
      </c>
      <c r="B21" s="203">
        <v>277</v>
      </c>
      <c r="C21" s="203">
        <v>233</v>
      </c>
      <c r="D21" s="203">
        <v>257</v>
      </c>
      <c r="E21" s="203">
        <v>208</v>
      </c>
      <c r="F21" s="203">
        <v>283</v>
      </c>
    </row>
    <row r="22" spans="1:6" x14ac:dyDescent="0.3">
      <c r="A22" s="297" t="s">
        <v>214</v>
      </c>
      <c r="B22" s="298">
        <v>37</v>
      </c>
      <c r="C22" s="298">
        <v>26</v>
      </c>
      <c r="D22" s="298">
        <v>27</v>
      </c>
      <c r="E22" s="298">
        <v>19</v>
      </c>
      <c r="F22" s="298">
        <v>16</v>
      </c>
    </row>
    <row r="23" spans="1:6" x14ac:dyDescent="0.3">
      <c r="A23" s="201" t="s">
        <v>215</v>
      </c>
      <c r="B23" s="203">
        <v>1331</v>
      </c>
      <c r="C23" s="203">
        <v>918</v>
      </c>
      <c r="D23" s="203">
        <v>855</v>
      </c>
      <c r="E23" s="203">
        <v>832</v>
      </c>
      <c r="F23" s="203">
        <v>858</v>
      </c>
    </row>
    <row r="24" spans="1:6" ht="15" x14ac:dyDescent="0.3">
      <c r="A24" s="201" t="s">
        <v>216</v>
      </c>
      <c r="B24" s="203">
        <v>256</v>
      </c>
      <c r="C24" s="203">
        <v>281</v>
      </c>
      <c r="D24" s="203">
        <v>365</v>
      </c>
      <c r="E24" s="203">
        <v>485</v>
      </c>
      <c r="F24" s="203">
        <v>808</v>
      </c>
    </row>
    <row r="25" spans="1:6" x14ac:dyDescent="0.3">
      <c r="A25" s="299" t="s">
        <v>223</v>
      </c>
      <c r="B25" s="300">
        <v>1587</v>
      </c>
      <c r="C25" s="300">
        <v>1199</v>
      </c>
      <c r="D25" s="300">
        <v>1220</v>
      </c>
      <c r="E25" s="300">
        <v>1317</v>
      </c>
      <c r="F25" s="300">
        <v>1666</v>
      </c>
    </row>
    <row r="26" spans="1:6" x14ac:dyDescent="0.3">
      <c r="A26" s="201"/>
      <c r="B26" s="203"/>
      <c r="C26" s="203"/>
      <c r="D26" s="203"/>
      <c r="E26" s="203"/>
      <c r="F26" s="203"/>
    </row>
    <row r="27" spans="1:6" x14ac:dyDescent="0.3">
      <c r="A27" s="201" t="s">
        <v>218</v>
      </c>
      <c r="B27" s="203">
        <v>34</v>
      </c>
      <c r="C27" s="203">
        <v>58</v>
      </c>
      <c r="D27" s="203">
        <v>17</v>
      </c>
      <c r="E27" s="203">
        <v>4</v>
      </c>
      <c r="F27" s="203">
        <v>9</v>
      </c>
    </row>
    <row r="28" spans="1:6" x14ac:dyDescent="0.3">
      <c r="A28" s="201" t="s">
        <v>219</v>
      </c>
      <c r="B28" s="203">
        <v>220</v>
      </c>
      <c r="C28" s="203">
        <v>175</v>
      </c>
      <c r="D28" s="203">
        <v>135</v>
      </c>
      <c r="E28" s="203">
        <v>85</v>
      </c>
      <c r="F28" s="203">
        <v>134</v>
      </c>
    </row>
    <row r="29" spans="1:6" x14ac:dyDescent="0.3">
      <c r="A29" s="201" t="s">
        <v>220</v>
      </c>
      <c r="B29" s="203">
        <v>11</v>
      </c>
      <c r="C29" s="203">
        <v>31</v>
      </c>
      <c r="D29" s="203">
        <v>22</v>
      </c>
      <c r="E29" s="203">
        <v>5</v>
      </c>
      <c r="F29" s="203">
        <v>9</v>
      </c>
    </row>
    <row r="30" spans="1:6" x14ac:dyDescent="0.3">
      <c r="A30" s="307" t="s">
        <v>224</v>
      </c>
      <c r="B30" s="203">
        <v>0</v>
      </c>
      <c r="C30" s="203">
        <v>0</v>
      </c>
      <c r="D30" s="203">
        <v>1</v>
      </c>
      <c r="E30" s="203">
        <v>0</v>
      </c>
      <c r="F30" s="203">
        <v>0</v>
      </c>
    </row>
    <row r="31" spans="1:6" x14ac:dyDescent="0.3">
      <c r="A31" s="299" t="s">
        <v>221</v>
      </c>
      <c r="B31" s="300">
        <v>265</v>
      </c>
      <c r="C31" s="300">
        <v>264</v>
      </c>
      <c r="D31" s="300">
        <v>175</v>
      </c>
      <c r="E31" s="300">
        <v>94</v>
      </c>
      <c r="F31" s="300">
        <v>152</v>
      </c>
    </row>
    <row r="32" spans="1:6" x14ac:dyDescent="0.3">
      <c r="A32" s="307"/>
      <c r="B32" s="203"/>
      <c r="C32" s="203"/>
      <c r="D32" s="203"/>
      <c r="E32" s="203"/>
      <c r="F32" s="203"/>
    </row>
    <row r="33" spans="1:6" s="41" customFormat="1" ht="13.5" thickBot="1" x14ac:dyDescent="0.35">
      <c r="A33" s="302" t="s">
        <v>225</v>
      </c>
      <c r="B33" s="303">
        <v>1852</v>
      </c>
      <c r="C33" s="303">
        <v>1463</v>
      </c>
      <c r="D33" s="303">
        <v>1395</v>
      </c>
      <c r="E33" s="303">
        <v>1411</v>
      </c>
      <c r="F33" s="303">
        <v>1818</v>
      </c>
    </row>
    <row r="34" spans="1:6" ht="16" thickTop="1" x14ac:dyDescent="0.35">
      <c r="A34" s="210"/>
      <c r="B34" s="308"/>
      <c r="C34" s="308"/>
      <c r="D34" s="308"/>
      <c r="E34" s="308"/>
      <c r="F34" s="308"/>
    </row>
    <row r="35" spans="1:6" ht="15" x14ac:dyDescent="0.3">
      <c r="A35" s="306" t="s">
        <v>54</v>
      </c>
      <c r="B35" s="295" t="s">
        <v>21</v>
      </c>
      <c r="C35" s="295" t="s">
        <v>22</v>
      </c>
      <c r="D35" s="296" t="s">
        <v>23</v>
      </c>
      <c r="E35" s="296" t="s">
        <v>24</v>
      </c>
      <c r="F35" s="296" t="s">
        <v>25</v>
      </c>
    </row>
    <row r="36" spans="1:6" x14ac:dyDescent="0.3">
      <c r="A36" s="201" t="s">
        <v>212</v>
      </c>
      <c r="B36" s="309">
        <v>151</v>
      </c>
      <c r="C36" s="309">
        <v>205</v>
      </c>
      <c r="D36" s="309">
        <v>192</v>
      </c>
      <c r="E36" s="309">
        <v>206</v>
      </c>
      <c r="F36" s="309">
        <v>204</v>
      </c>
    </row>
    <row r="37" spans="1:6" x14ac:dyDescent="0.3">
      <c r="A37" s="201" t="s">
        <v>213</v>
      </c>
      <c r="B37" s="309">
        <v>127</v>
      </c>
      <c r="C37" s="309">
        <v>127</v>
      </c>
      <c r="D37" s="309">
        <v>101</v>
      </c>
      <c r="E37" s="309">
        <v>85</v>
      </c>
      <c r="F37" s="309">
        <v>81</v>
      </c>
    </row>
    <row r="38" spans="1:6" x14ac:dyDescent="0.3">
      <c r="A38" s="297" t="s">
        <v>214</v>
      </c>
      <c r="B38" s="310">
        <v>15</v>
      </c>
      <c r="C38" s="310">
        <v>17</v>
      </c>
      <c r="D38" s="310">
        <v>25</v>
      </c>
      <c r="E38" s="310">
        <v>11</v>
      </c>
      <c r="F38" s="310">
        <v>20</v>
      </c>
    </row>
    <row r="39" spans="1:6" x14ac:dyDescent="0.3">
      <c r="A39" s="201" t="s">
        <v>215</v>
      </c>
      <c r="B39" s="309">
        <v>293</v>
      </c>
      <c r="C39" s="309">
        <v>349</v>
      </c>
      <c r="D39" s="309">
        <v>318</v>
      </c>
      <c r="E39" s="309">
        <v>302</v>
      </c>
      <c r="F39" s="309">
        <v>305</v>
      </c>
    </row>
    <row r="40" spans="1:6" ht="15" x14ac:dyDescent="0.3">
      <c r="A40" s="201" t="s">
        <v>216</v>
      </c>
      <c r="B40" s="309">
        <v>153</v>
      </c>
      <c r="C40" s="309">
        <v>158</v>
      </c>
      <c r="D40" s="309">
        <v>48</v>
      </c>
      <c r="E40" s="309">
        <v>54</v>
      </c>
      <c r="F40" s="309">
        <v>76</v>
      </c>
    </row>
    <row r="41" spans="1:6" x14ac:dyDescent="0.3">
      <c r="A41" s="299" t="s">
        <v>223</v>
      </c>
      <c r="B41" s="311">
        <v>446</v>
      </c>
      <c r="C41" s="311">
        <v>507</v>
      </c>
      <c r="D41" s="311">
        <v>366</v>
      </c>
      <c r="E41" s="311">
        <v>356</v>
      </c>
      <c r="F41" s="311">
        <v>381</v>
      </c>
    </row>
    <row r="42" spans="1:6" x14ac:dyDescent="0.3">
      <c r="A42" s="201"/>
      <c r="B42" s="309"/>
      <c r="C42" s="309"/>
      <c r="D42" s="309"/>
      <c r="E42" s="309"/>
      <c r="F42" s="309"/>
    </row>
    <row r="43" spans="1:6" x14ac:dyDescent="0.3">
      <c r="A43" s="201" t="s">
        <v>218</v>
      </c>
      <c r="B43" s="309">
        <v>230</v>
      </c>
      <c r="C43" s="309">
        <v>247</v>
      </c>
      <c r="D43" s="309">
        <v>208</v>
      </c>
      <c r="E43" s="309">
        <v>150</v>
      </c>
      <c r="F43" s="309">
        <v>138</v>
      </c>
    </row>
    <row r="44" spans="1:6" x14ac:dyDescent="0.3">
      <c r="A44" s="201" t="s">
        <v>219</v>
      </c>
      <c r="B44" s="312">
        <v>97</v>
      </c>
      <c r="C44" s="312">
        <v>72</v>
      </c>
      <c r="D44" s="309">
        <v>60</v>
      </c>
      <c r="E44" s="309">
        <v>33</v>
      </c>
      <c r="F44" s="309">
        <v>43</v>
      </c>
    </row>
    <row r="45" spans="1:6" x14ac:dyDescent="0.3">
      <c r="A45" s="201" t="s">
        <v>220</v>
      </c>
      <c r="B45" s="309">
        <v>28</v>
      </c>
      <c r="C45" s="309">
        <v>42</v>
      </c>
      <c r="D45" s="309">
        <v>33</v>
      </c>
      <c r="E45" s="309">
        <v>39</v>
      </c>
      <c r="F45" s="309">
        <v>36</v>
      </c>
    </row>
    <row r="46" spans="1:6" x14ac:dyDescent="0.3">
      <c r="A46" s="299" t="s">
        <v>221</v>
      </c>
      <c r="B46" s="300">
        <v>355</v>
      </c>
      <c r="C46" s="300">
        <v>361</v>
      </c>
      <c r="D46" s="300">
        <v>301</v>
      </c>
      <c r="E46" s="300">
        <v>222</v>
      </c>
      <c r="F46" s="300">
        <v>217</v>
      </c>
    </row>
    <row r="47" spans="1:6" x14ac:dyDescent="0.3">
      <c r="A47" s="201"/>
      <c r="B47" s="309"/>
      <c r="C47" s="309"/>
      <c r="D47" s="309"/>
      <c r="E47" s="309"/>
      <c r="F47" s="309"/>
    </row>
    <row r="48" spans="1:6" s="41" customFormat="1" ht="13.5" thickBot="1" x14ac:dyDescent="0.35">
      <c r="A48" s="302" t="s">
        <v>226</v>
      </c>
      <c r="B48" s="303">
        <v>801</v>
      </c>
      <c r="C48" s="303">
        <v>868</v>
      </c>
      <c r="D48" s="303">
        <v>667</v>
      </c>
      <c r="E48" s="303">
        <v>578</v>
      </c>
      <c r="F48" s="303">
        <v>598</v>
      </c>
    </row>
    <row r="49" spans="1:6" ht="13.5" thickTop="1" x14ac:dyDescent="0.3">
      <c r="A49" s="201"/>
      <c r="B49" s="309"/>
      <c r="C49" s="309"/>
      <c r="D49" s="309"/>
      <c r="E49" s="309"/>
      <c r="F49" s="309"/>
    </row>
    <row r="50" spans="1:6" ht="15.5" x14ac:dyDescent="0.35">
      <c r="A50" s="210"/>
      <c r="B50" s="308"/>
      <c r="C50" s="308"/>
      <c r="D50" s="313"/>
      <c r="E50" s="313"/>
      <c r="F50" s="313"/>
    </row>
    <row r="51" spans="1:6" ht="15" x14ac:dyDescent="0.3">
      <c r="A51" s="306" t="s">
        <v>56</v>
      </c>
      <c r="B51" s="295" t="s">
        <v>21</v>
      </c>
      <c r="C51" s="295" t="s">
        <v>22</v>
      </c>
      <c r="D51" s="296" t="s">
        <v>23</v>
      </c>
      <c r="E51" s="296" t="s">
        <v>24</v>
      </c>
      <c r="F51" s="296" t="s">
        <v>227</v>
      </c>
    </row>
    <row r="52" spans="1:6" x14ac:dyDescent="0.3">
      <c r="A52" s="201" t="s">
        <v>212</v>
      </c>
      <c r="B52" s="309">
        <v>5939</v>
      </c>
      <c r="C52" s="309">
        <v>4796</v>
      </c>
      <c r="D52" s="309">
        <v>4321</v>
      </c>
      <c r="E52" s="309">
        <v>4190</v>
      </c>
      <c r="F52" s="309">
        <v>3551</v>
      </c>
    </row>
    <row r="53" spans="1:6" x14ac:dyDescent="0.3">
      <c r="A53" s="201" t="s">
        <v>213</v>
      </c>
      <c r="B53" s="309">
        <v>12337</v>
      </c>
      <c r="C53" s="309">
        <v>11714</v>
      </c>
      <c r="D53" s="309">
        <v>11777</v>
      </c>
      <c r="E53" s="309">
        <v>10273</v>
      </c>
      <c r="F53" s="309">
        <v>10242</v>
      </c>
    </row>
    <row r="54" spans="1:6" x14ac:dyDescent="0.3">
      <c r="A54" s="297" t="s">
        <v>214</v>
      </c>
      <c r="B54" s="310">
        <v>1095</v>
      </c>
      <c r="C54" s="310">
        <v>1071</v>
      </c>
      <c r="D54" s="310">
        <v>943</v>
      </c>
      <c r="E54" s="310">
        <v>893</v>
      </c>
      <c r="F54" s="310">
        <v>541</v>
      </c>
    </row>
    <row r="55" spans="1:6" x14ac:dyDescent="0.3">
      <c r="A55" s="201" t="s">
        <v>215</v>
      </c>
      <c r="B55" s="309">
        <v>19371</v>
      </c>
      <c r="C55" s="309">
        <v>17581</v>
      </c>
      <c r="D55" s="309">
        <v>17041</v>
      </c>
      <c r="E55" s="309">
        <v>15356</v>
      </c>
      <c r="F55" s="309">
        <v>14334</v>
      </c>
    </row>
    <row r="56" spans="1:6" ht="15" x14ac:dyDescent="0.3">
      <c r="A56" s="201" t="s">
        <v>216</v>
      </c>
      <c r="B56" s="309">
        <v>4043</v>
      </c>
      <c r="C56" s="309">
        <v>5134</v>
      </c>
      <c r="D56" s="309">
        <v>6194</v>
      </c>
      <c r="E56" s="309">
        <v>7200</v>
      </c>
      <c r="F56" s="309">
        <v>11144</v>
      </c>
    </row>
    <row r="57" spans="1:6" x14ac:dyDescent="0.3">
      <c r="A57" s="299" t="s">
        <v>223</v>
      </c>
      <c r="B57" s="311">
        <v>23414</v>
      </c>
      <c r="C57" s="311">
        <v>22715</v>
      </c>
      <c r="D57" s="311">
        <v>23235</v>
      </c>
      <c r="E57" s="311">
        <v>22556</v>
      </c>
      <c r="F57" s="311">
        <v>25478</v>
      </c>
    </row>
    <row r="58" spans="1:6" x14ac:dyDescent="0.3">
      <c r="A58" s="201"/>
      <c r="B58" s="309"/>
      <c r="C58" s="309"/>
      <c r="D58" s="309"/>
      <c r="E58" s="309"/>
      <c r="F58" s="309"/>
    </row>
    <row r="59" spans="1:6" x14ac:dyDescent="0.3">
      <c r="A59" s="201" t="s">
        <v>218</v>
      </c>
      <c r="B59" s="309">
        <v>1609</v>
      </c>
      <c r="C59" s="309">
        <v>1427</v>
      </c>
      <c r="D59" s="309">
        <v>1089</v>
      </c>
      <c r="E59" s="309">
        <v>788</v>
      </c>
      <c r="F59" s="309">
        <v>592</v>
      </c>
    </row>
    <row r="60" spans="1:6" x14ac:dyDescent="0.3">
      <c r="A60" s="201" t="s">
        <v>219</v>
      </c>
      <c r="B60" s="312">
        <v>3120</v>
      </c>
      <c r="C60" s="312">
        <v>2557</v>
      </c>
      <c r="D60" s="309">
        <v>2548</v>
      </c>
      <c r="E60" s="309">
        <v>1760</v>
      </c>
      <c r="F60" s="309">
        <v>1722</v>
      </c>
    </row>
    <row r="61" spans="1:6" x14ac:dyDescent="0.3">
      <c r="A61" s="201" t="s">
        <v>220</v>
      </c>
      <c r="B61" s="309">
        <v>795</v>
      </c>
      <c r="C61" s="309">
        <v>879</v>
      </c>
      <c r="D61" s="309">
        <v>630</v>
      </c>
      <c r="E61" s="309">
        <v>558</v>
      </c>
      <c r="F61" s="309">
        <v>409</v>
      </c>
    </row>
    <row r="62" spans="1:6" x14ac:dyDescent="0.3">
      <c r="A62" s="307" t="s">
        <v>224</v>
      </c>
      <c r="B62" s="309">
        <v>0</v>
      </c>
      <c r="C62" s="309">
        <v>0</v>
      </c>
      <c r="D62" s="309">
        <v>1</v>
      </c>
      <c r="E62" s="309">
        <v>0</v>
      </c>
      <c r="F62" s="309">
        <v>0</v>
      </c>
    </row>
    <row r="63" spans="1:6" x14ac:dyDescent="0.3">
      <c r="A63" s="299" t="s">
        <v>221</v>
      </c>
      <c r="B63" s="311">
        <v>5524</v>
      </c>
      <c r="C63" s="311">
        <v>4863</v>
      </c>
      <c r="D63" s="311">
        <v>4268</v>
      </c>
      <c r="E63" s="311">
        <v>3106</v>
      </c>
      <c r="F63" s="311">
        <v>2723</v>
      </c>
    </row>
    <row r="64" spans="1:6" x14ac:dyDescent="0.3">
      <c r="A64" s="307"/>
      <c r="B64" s="309"/>
      <c r="C64" s="309"/>
      <c r="D64" s="309"/>
      <c r="E64" s="309"/>
      <c r="F64" s="309"/>
    </row>
    <row r="65" spans="1:39" s="41" customFormat="1" ht="13.5" thickBot="1" x14ac:dyDescent="0.35">
      <c r="A65" s="302" t="s">
        <v>228</v>
      </c>
      <c r="B65" s="303">
        <v>28938</v>
      </c>
      <c r="C65" s="303">
        <v>27578</v>
      </c>
      <c r="D65" s="303">
        <v>27503</v>
      </c>
      <c r="E65" s="303">
        <v>25662</v>
      </c>
      <c r="F65" s="303">
        <v>28201</v>
      </c>
    </row>
    <row r="66" spans="1:39" ht="16" thickTop="1" x14ac:dyDescent="0.35">
      <c r="A66" s="314"/>
      <c r="B66" s="315"/>
      <c r="C66" s="315"/>
      <c r="D66" s="315"/>
      <c r="E66" s="315"/>
    </row>
    <row r="67" spans="1:39" ht="15.5" x14ac:dyDescent="0.35">
      <c r="A67" s="169" t="s">
        <v>41</v>
      </c>
      <c r="B67" s="315"/>
      <c r="C67" s="315"/>
      <c r="D67" s="315"/>
      <c r="E67" s="315"/>
    </row>
    <row r="68" spans="1:39" s="43" customFormat="1" ht="14.5" customHeight="1" x14ac:dyDescent="0.35">
      <c r="A68" s="41" t="s">
        <v>544</v>
      </c>
      <c r="B68" s="42"/>
      <c r="C68" s="42"/>
      <c r="D68" s="42"/>
      <c r="E68" s="42"/>
    </row>
    <row r="69" spans="1:39" s="43" customFormat="1" ht="14.5" customHeight="1" x14ac:dyDescent="0.35">
      <c r="A69" s="687" t="s">
        <v>590</v>
      </c>
      <c r="B69" s="687"/>
      <c r="C69" s="687"/>
      <c r="D69" s="687"/>
      <c r="E69" s="687"/>
      <c r="F69" s="687"/>
    </row>
    <row r="70" spans="1:39" s="584" customFormat="1" ht="14.5" customHeight="1" x14ac:dyDescent="0.35">
      <c r="A70" s="42" t="s">
        <v>588</v>
      </c>
      <c r="B70" s="42"/>
      <c r="C70" s="42"/>
      <c r="D70" s="42"/>
      <c r="E70" s="42"/>
    </row>
    <row r="71" spans="1:39" s="46" customFormat="1" ht="14.5" customHeight="1" x14ac:dyDescent="0.3">
      <c r="A71" s="676" t="s">
        <v>585</v>
      </c>
      <c r="B71" s="676"/>
      <c r="C71" s="676"/>
      <c r="D71" s="676"/>
      <c r="E71" s="676"/>
      <c r="F71" s="676"/>
      <c r="G71" s="676"/>
      <c r="H71" s="676"/>
      <c r="I71" s="45"/>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row>
  </sheetData>
  <mergeCells count="2">
    <mergeCell ref="A69:F69"/>
    <mergeCell ref="A71:H7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election activeCell="A3" sqref="A3"/>
    </sheetView>
  </sheetViews>
  <sheetFormatPr defaultColWidth="39.1796875" defaultRowHeight="13" x14ac:dyDescent="0.3"/>
  <cols>
    <col min="1" max="1" width="55.7265625" style="42" customWidth="1"/>
    <col min="2" max="6" width="15.7265625" style="42" customWidth="1"/>
    <col min="7" max="255" width="8.7265625" style="42" customWidth="1"/>
    <col min="256" max="16384" width="39.1796875" style="42"/>
  </cols>
  <sheetData>
    <row r="1" spans="1:7" ht="18" x14ac:dyDescent="0.3">
      <c r="A1" s="151" t="s">
        <v>205</v>
      </c>
    </row>
    <row r="2" spans="1:7" s="153" customFormat="1" ht="18" x14ac:dyDescent="0.4">
      <c r="A2" s="151" t="s">
        <v>592</v>
      </c>
      <c r="B2" s="218"/>
      <c r="C2" s="218"/>
      <c r="D2" s="218"/>
      <c r="E2" s="218"/>
      <c r="F2" s="218"/>
      <c r="G2" s="316"/>
    </row>
    <row r="3" spans="1:7" x14ac:dyDescent="0.3">
      <c r="G3" s="317" t="s">
        <v>88</v>
      </c>
    </row>
    <row r="4" spans="1:7" ht="15" x14ac:dyDescent="0.3">
      <c r="A4" s="318" t="s">
        <v>229</v>
      </c>
      <c r="B4" s="319" t="s">
        <v>21</v>
      </c>
      <c r="C4" s="319" t="s">
        <v>22</v>
      </c>
      <c r="D4" s="319" t="s">
        <v>23</v>
      </c>
      <c r="E4" s="319" t="s">
        <v>24</v>
      </c>
      <c r="F4" s="319" t="s">
        <v>25</v>
      </c>
      <c r="G4" s="320" t="s">
        <v>591</v>
      </c>
    </row>
    <row r="5" spans="1:7" x14ac:dyDescent="0.3">
      <c r="A5" s="321" t="s">
        <v>600</v>
      </c>
      <c r="B5" s="322">
        <v>5.8715846994535523</v>
      </c>
      <c r="C5" s="322">
        <v>5.6931506849315072</v>
      </c>
      <c r="D5" s="323">
        <v>5.506849315068493</v>
      </c>
      <c r="E5" s="323">
        <v>5.3917808219178083</v>
      </c>
      <c r="F5" s="323">
        <v>5.36</v>
      </c>
      <c r="G5" s="324">
        <v>6.1912568306010929</v>
      </c>
    </row>
    <row r="6" spans="1:7" x14ac:dyDescent="0.3">
      <c r="A6" s="321" t="s">
        <v>593</v>
      </c>
      <c r="B6" s="322">
        <v>5.8825136612021858</v>
      </c>
      <c r="C6" s="322">
        <v>5.1808219178082195</v>
      </c>
      <c r="D6" s="323">
        <v>4.3123287671232875</v>
      </c>
      <c r="E6" s="323">
        <v>4.7780821917808218</v>
      </c>
      <c r="F6" s="323">
        <v>5.72</v>
      </c>
      <c r="G6" s="324">
        <v>6.4234972677595632</v>
      </c>
    </row>
    <row r="7" spans="1:7" x14ac:dyDescent="0.3">
      <c r="A7" s="321" t="s">
        <v>594</v>
      </c>
      <c r="B7" s="322">
        <v>5.8524590163934427</v>
      </c>
      <c r="C7" s="322">
        <v>5.7260273972602738</v>
      </c>
      <c r="D7" s="323">
        <v>6.2</v>
      </c>
      <c r="E7" s="323">
        <v>6.5178082191780824</v>
      </c>
      <c r="F7" s="323">
        <v>6.49</v>
      </c>
      <c r="G7" s="324">
        <v>5.7295081967213113</v>
      </c>
    </row>
    <row r="8" spans="1:7" x14ac:dyDescent="0.3">
      <c r="A8" s="321" t="s">
        <v>595</v>
      </c>
      <c r="B8" s="322">
        <v>94.882513661202182</v>
      </c>
      <c r="C8" s="325" t="s">
        <v>234</v>
      </c>
      <c r="D8" s="325" t="s">
        <v>234</v>
      </c>
      <c r="E8" s="323">
        <v>72.556164383561651</v>
      </c>
      <c r="F8" s="326" t="s">
        <v>234</v>
      </c>
      <c r="G8" s="324">
        <v>39.114754098360656</v>
      </c>
    </row>
    <row r="9" spans="1:7" x14ac:dyDescent="0.3">
      <c r="A9" s="321" t="s">
        <v>596</v>
      </c>
      <c r="B9" s="322">
        <v>6.5218579234972678</v>
      </c>
      <c r="C9" s="322">
        <v>5.0986301369863014</v>
      </c>
      <c r="D9" s="323">
        <v>10.698630136986301</v>
      </c>
      <c r="E9" s="323">
        <v>15.158904109589042</v>
      </c>
      <c r="F9" s="323">
        <v>13.99</v>
      </c>
      <c r="G9" s="324">
        <v>14.027322404371585</v>
      </c>
    </row>
    <row r="10" spans="1:7" x14ac:dyDescent="0.3">
      <c r="A10" s="321" t="s">
        <v>597</v>
      </c>
      <c r="B10" s="322">
        <v>37.844262295081968</v>
      </c>
      <c r="C10" s="322">
        <v>8.956164383561644</v>
      </c>
      <c r="D10" s="323">
        <v>18.317808219178083</v>
      </c>
      <c r="E10" s="323">
        <v>3.6493150684931508</v>
      </c>
      <c r="F10" s="323">
        <v>4.3</v>
      </c>
      <c r="G10" s="324">
        <v>14.043715846994536</v>
      </c>
    </row>
    <row r="11" spans="1:7" x14ac:dyDescent="0.3">
      <c r="A11" s="327" t="s">
        <v>598</v>
      </c>
      <c r="B11" s="328">
        <v>10.997267759562842</v>
      </c>
      <c r="C11" s="328">
        <v>10.676712328767124</v>
      </c>
      <c r="D11" s="328">
        <v>10.657534246575343</v>
      </c>
      <c r="E11" s="328">
        <v>11.865753424657534</v>
      </c>
      <c r="F11" s="328">
        <v>13.39</v>
      </c>
      <c r="G11" s="329">
        <v>8.5081967213114762</v>
      </c>
    </row>
    <row r="12" spans="1:7" ht="15.5" x14ac:dyDescent="0.3">
      <c r="A12" s="578" t="s">
        <v>601</v>
      </c>
      <c r="B12" s="178"/>
      <c r="C12" s="178"/>
      <c r="D12" s="178"/>
      <c r="E12" s="178"/>
      <c r="F12" s="607">
        <v>5.3890000000000002</v>
      </c>
      <c r="G12" s="608">
        <v>6.23</v>
      </c>
    </row>
    <row r="13" spans="1:7" x14ac:dyDescent="0.3">
      <c r="A13" s="330"/>
      <c r="F13" s="167"/>
      <c r="G13" s="609"/>
    </row>
    <row r="14" spans="1:7" x14ac:dyDescent="0.3">
      <c r="A14" s="41" t="s">
        <v>41</v>
      </c>
    </row>
    <row r="15" spans="1:7" x14ac:dyDescent="0.3">
      <c r="A15" s="41" t="s">
        <v>544</v>
      </c>
    </row>
    <row r="16" spans="1:7" ht="26.5" customHeight="1" x14ac:dyDescent="0.3">
      <c r="A16" s="676" t="s">
        <v>599</v>
      </c>
      <c r="B16" s="686"/>
      <c r="C16" s="686"/>
      <c r="D16" s="686"/>
      <c r="E16" s="686"/>
      <c r="F16" s="686"/>
      <c r="G16" s="686"/>
    </row>
    <row r="17" spans="1:256" x14ac:dyDescent="0.3">
      <c r="A17" s="679" t="s">
        <v>701</v>
      </c>
      <c r="B17" s="679"/>
      <c r="C17" s="679"/>
      <c r="D17" s="679"/>
      <c r="E17" s="679"/>
      <c r="F17" s="679"/>
      <c r="G17" s="679"/>
    </row>
    <row r="18" spans="1:256" x14ac:dyDescent="0.3">
      <c r="A18" s="42" t="s">
        <v>602</v>
      </c>
      <c r="B18" s="583"/>
      <c r="C18" s="583"/>
      <c r="D18" s="583"/>
      <c r="E18" s="583"/>
      <c r="F18" s="583"/>
      <c r="G18" s="583"/>
    </row>
    <row r="19" spans="1:256" x14ac:dyDescent="0.3">
      <c r="A19" s="42" t="s">
        <v>603</v>
      </c>
    </row>
    <row r="24" spans="1:256" ht="14.5" x14ac:dyDescent="0.35">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sheetData>
  <mergeCells count="2">
    <mergeCell ref="A16:G16"/>
    <mergeCell ref="A17:G1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1"/>
  <sheetViews>
    <sheetView showGridLines="0" workbookViewId="0"/>
  </sheetViews>
  <sheetFormatPr defaultRowHeight="13" x14ac:dyDescent="0.3"/>
  <cols>
    <col min="1" max="1" width="5.81640625" style="42" customWidth="1"/>
    <col min="2" max="2" width="114.81640625" style="42" customWidth="1"/>
    <col min="3" max="3" width="9.7265625" style="42" hidden="1" customWidth="1"/>
    <col min="4" max="7" width="9.7265625" style="42" customWidth="1"/>
    <col min="8" max="68" width="8.7265625" style="42"/>
    <col min="69" max="16384" width="8.7265625" style="46"/>
  </cols>
  <sheetData>
    <row r="1" spans="1:68" s="219" customFormat="1" ht="18" x14ac:dyDescent="0.4">
      <c r="A1" s="151" t="s">
        <v>13</v>
      </c>
      <c r="B1" s="331"/>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row>
    <row r="2" spans="1:68" s="219" customFormat="1" ht="18" x14ac:dyDescent="0.4">
      <c r="A2" s="151" t="s">
        <v>238</v>
      </c>
      <c r="B2" s="331"/>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row>
    <row r="3" spans="1:68" ht="13.5" thickBot="1" x14ac:dyDescent="0.35">
      <c r="A3" s="332"/>
      <c r="B3" s="332"/>
      <c r="C3" s="332"/>
      <c r="D3" s="333"/>
      <c r="E3" s="333"/>
      <c r="F3" s="333"/>
      <c r="G3" s="333"/>
      <c r="H3" s="333"/>
    </row>
    <row r="4" spans="1:68" s="335" customFormat="1" ht="15" x14ac:dyDescent="0.3">
      <c r="A4" s="281" t="s">
        <v>239</v>
      </c>
      <c r="B4" s="281" t="s">
        <v>240</v>
      </c>
      <c r="C4" s="334" t="s">
        <v>204</v>
      </c>
      <c r="D4" s="334" t="s">
        <v>21</v>
      </c>
      <c r="E4" s="334" t="s">
        <v>22</v>
      </c>
      <c r="F4" s="334" t="s">
        <v>23</v>
      </c>
      <c r="G4" s="334" t="s">
        <v>24</v>
      </c>
      <c r="H4" s="334" t="s">
        <v>25</v>
      </c>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row>
    <row r="5" spans="1:68" x14ac:dyDescent="0.3">
      <c r="A5" s="336" t="s">
        <v>241</v>
      </c>
      <c r="B5" s="67"/>
      <c r="BP5" s="46"/>
    </row>
    <row r="6" spans="1:68" s="338" customFormat="1" ht="15.5" x14ac:dyDescent="0.35">
      <c r="A6" s="41" t="s">
        <v>605</v>
      </c>
      <c r="B6" s="42" t="s">
        <v>242</v>
      </c>
      <c r="C6" s="337">
        <v>1162</v>
      </c>
      <c r="D6" s="337">
        <v>1147</v>
      </c>
      <c r="E6" s="337">
        <v>727</v>
      </c>
      <c r="F6" s="337">
        <v>917</v>
      </c>
      <c r="G6" s="337">
        <v>899</v>
      </c>
      <c r="H6" s="337">
        <v>955</v>
      </c>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row>
    <row r="7" spans="1:68" x14ac:dyDescent="0.3">
      <c r="A7" s="285"/>
      <c r="B7" s="285"/>
      <c r="C7" s="339"/>
      <c r="D7" s="339"/>
      <c r="E7" s="339"/>
      <c r="F7" s="339"/>
      <c r="G7" s="339"/>
      <c r="H7" s="339"/>
      <c r="BP7" s="46"/>
    </row>
    <row r="8" spans="1:68" x14ac:dyDescent="0.3">
      <c r="A8" s="41" t="s">
        <v>243</v>
      </c>
      <c r="C8" s="340"/>
      <c r="D8" s="340"/>
      <c r="E8" s="340"/>
      <c r="F8" s="340"/>
      <c r="G8" s="340"/>
      <c r="H8" s="340"/>
      <c r="BP8" s="46"/>
    </row>
    <row r="9" spans="1:68" x14ac:dyDescent="0.3">
      <c r="A9" s="341" t="s">
        <v>244</v>
      </c>
      <c r="B9" s="44" t="s">
        <v>245</v>
      </c>
      <c r="C9" s="342">
        <v>214</v>
      </c>
      <c r="D9" s="342">
        <v>223</v>
      </c>
      <c r="E9" s="342">
        <v>219</v>
      </c>
      <c r="F9" s="342">
        <v>240</v>
      </c>
      <c r="G9" s="342">
        <v>217</v>
      </c>
      <c r="H9" s="342">
        <v>230</v>
      </c>
      <c r="BP9" s="46"/>
    </row>
    <row r="10" spans="1:68" ht="15" x14ac:dyDescent="0.3">
      <c r="A10" s="341" t="s">
        <v>605</v>
      </c>
      <c r="B10" s="44" t="s">
        <v>246</v>
      </c>
      <c r="C10" s="342">
        <v>227</v>
      </c>
      <c r="D10" s="342">
        <v>221</v>
      </c>
      <c r="E10" s="342">
        <v>92</v>
      </c>
      <c r="F10" s="342">
        <v>137</v>
      </c>
      <c r="G10" s="342">
        <v>111</v>
      </c>
      <c r="H10" s="342">
        <v>142</v>
      </c>
      <c r="BP10" s="46"/>
    </row>
    <row r="11" spans="1:68" x14ac:dyDescent="0.3">
      <c r="A11" s="41" t="s">
        <v>247</v>
      </c>
      <c r="B11" s="44" t="s">
        <v>248</v>
      </c>
      <c r="C11" s="342">
        <v>12</v>
      </c>
      <c r="D11" s="342">
        <v>6</v>
      </c>
      <c r="E11" s="342">
        <v>1</v>
      </c>
      <c r="F11" s="342">
        <v>0</v>
      </c>
      <c r="G11" s="342">
        <v>0</v>
      </c>
      <c r="H11" s="342">
        <v>0</v>
      </c>
      <c r="BP11" s="46"/>
    </row>
    <row r="12" spans="1:68" x14ac:dyDescent="0.3">
      <c r="A12" s="336" t="s">
        <v>249</v>
      </c>
      <c r="B12" s="67" t="s">
        <v>250</v>
      </c>
      <c r="C12" s="343">
        <v>0</v>
      </c>
      <c r="D12" s="343">
        <v>0</v>
      </c>
      <c r="E12" s="343">
        <v>0</v>
      </c>
      <c r="F12" s="343">
        <v>0</v>
      </c>
      <c r="G12" s="343">
        <v>0</v>
      </c>
      <c r="H12" s="343">
        <v>0</v>
      </c>
      <c r="BP12" s="46"/>
    </row>
    <row r="13" spans="1:68" x14ac:dyDescent="0.3">
      <c r="A13" s="285"/>
      <c r="B13" s="285"/>
      <c r="C13" s="344"/>
      <c r="D13" s="344"/>
      <c r="E13" s="344"/>
      <c r="F13" s="344"/>
      <c r="G13" s="344"/>
      <c r="H13" s="344"/>
      <c r="BP13" s="46"/>
    </row>
    <row r="14" spans="1:68" s="335" customFormat="1" ht="15" x14ac:dyDescent="0.3">
      <c r="A14" s="345" t="s">
        <v>124</v>
      </c>
      <c r="B14" s="345"/>
      <c r="C14" s="346">
        <v>1615</v>
      </c>
      <c r="D14" s="346">
        <v>1597</v>
      </c>
      <c r="E14" s="346">
        <v>1039</v>
      </c>
      <c r="F14" s="346">
        <v>1294</v>
      </c>
      <c r="G14" s="346">
        <v>1227</v>
      </c>
      <c r="H14" s="346">
        <v>1327</v>
      </c>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row>
    <row r="15" spans="1:68" s="335" customFormat="1" ht="15" x14ac:dyDescent="0.3">
      <c r="A15" s="336"/>
      <c r="B15" s="336"/>
      <c r="C15" s="347"/>
      <c r="D15" s="347"/>
      <c r="E15" s="347"/>
      <c r="F15" s="347"/>
      <c r="G15" s="347"/>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row>
    <row r="16" spans="1:68" s="338" customFormat="1" ht="15.5" x14ac:dyDescent="0.35">
      <c r="A16" s="336" t="s">
        <v>251</v>
      </c>
      <c r="B16" s="276"/>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row>
    <row r="17" spans="1:68" s="338" customFormat="1" ht="26.5" customHeight="1" x14ac:dyDescent="0.35">
      <c r="A17" s="676" t="s">
        <v>604</v>
      </c>
      <c r="B17" s="676"/>
      <c r="C17" s="676"/>
      <c r="D17" s="676"/>
      <c r="E17" s="676"/>
      <c r="F17" s="676"/>
      <c r="G17" s="676"/>
      <c r="H17" s="676"/>
      <c r="I17" s="170"/>
      <c r="J17" s="170"/>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row>
    <row r="18" spans="1:68" s="338" customFormat="1" ht="26.5" customHeight="1" x14ac:dyDescent="0.35">
      <c r="A18" s="676" t="s">
        <v>606</v>
      </c>
      <c r="B18" s="676"/>
      <c r="C18" s="676"/>
      <c r="D18" s="676"/>
      <c r="E18" s="676"/>
      <c r="F18" s="676"/>
      <c r="G18" s="676"/>
      <c r="H18" s="676"/>
      <c r="I18" s="170"/>
      <c r="J18" s="170"/>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row>
    <row r="19" spans="1:68" s="338" customFormat="1" ht="26.5" customHeight="1" x14ac:dyDescent="0.35">
      <c r="A19" s="676" t="s">
        <v>607</v>
      </c>
      <c r="B19" s="676"/>
      <c r="C19" s="676"/>
      <c r="D19" s="676"/>
      <c r="E19" s="676"/>
      <c r="F19" s="676"/>
      <c r="G19" s="676"/>
      <c r="H19" s="676"/>
      <c r="I19" s="44"/>
      <c r="J19" s="4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row>
    <row r="20" spans="1:68" s="338" customFormat="1" ht="15.5" x14ac:dyDescent="0.35">
      <c r="A20" s="686" t="s">
        <v>608</v>
      </c>
      <c r="B20" s="686"/>
      <c r="C20" s="686"/>
      <c r="D20" s="686"/>
      <c r="E20" s="686"/>
      <c r="F20" s="686"/>
      <c r="G20" s="686"/>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row>
    <row r="21" spans="1:68" x14ac:dyDescent="0.3">
      <c r="A21" s="686" t="s">
        <v>609</v>
      </c>
      <c r="B21" s="686"/>
      <c r="C21" s="686"/>
      <c r="D21" s="686"/>
      <c r="E21" s="686"/>
      <c r="F21" s="686"/>
      <c r="G21" s="686"/>
    </row>
  </sheetData>
  <mergeCells count="5">
    <mergeCell ref="A17:H17"/>
    <mergeCell ref="A18:H18"/>
    <mergeCell ref="A19:H19"/>
    <mergeCell ref="A20:G20"/>
    <mergeCell ref="A21:G2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2"/>
  <sheetViews>
    <sheetView showGridLines="0" workbookViewId="0">
      <selection activeCell="A3" sqref="A3"/>
    </sheetView>
  </sheetViews>
  <sheetFormatPr defaultColWidth="39.26953125" defaultRowHeight="15.5" x14ac:dyDescent="0.35"/>
  <cols>
    <col min="1" max="1" width="3.1796875" style="184" customWidth="1"/>
    <col min="2" max="2" width="39.26953125" style="184" customWidth="1"/>
    <col min="3" max="7" width="12.7265625" style="184" customWidth="1"/>
    <col min="8" max="47" width="8.7265625" style="42" customWidth="1"/>
    <col min="48" max="254" width="8.7265625" style="46" customWidth="1"/>
    <col min="255" max="255" width="3.1796875" style="46" customWidth="1"/>
    <col min="256" max="16384" width="39.26953125" style="46"/>
  </cols>
  <sheetData>
    <row r="1" spans="1:67" s="219" customFormat="1" ht="18" x14ac:dyDescent="0.4">
      <c r="A1" s="151" t="s">
        <v>13</v>
      </c>
      <c r="B1" s="151"/>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row>
    <row r="2" spans="1:67" s="219" customFormat="1" ht="19" x14ac:dyDescent="0.4">
      <c r="A2" s="610" t="s">
        <v>610</v>
      </c>
      <c r="B2" s="610"/>
      <c r="C2" s="611"/>
      <c r="D2" s="611"/>
      <c r="E2" s="611"/>
      <c r="F2" s="611"/>
      <c r="G2" s="218"/>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row>
    <row r="3" spans="1:67" x14ac:dyDescent="0.35">
      <c r="A3"/>
    </row>
    <row r="4" spans="1:67" x14ac:dyDescent="0.35">
      <c r="A4" s="665" t="s">
        <v>45</v>
      </c>
      <c r="B4" s="665"/>
      <c r="C4" s="666"/>
      <c r="D4" s="666"/>
      <c r="E4" s="666"/>
      <c r="F4" s="667"/>
      <c r="G4" s="667" t="s">
        <v>252</v>
      </c>
    </row>
    <row r="5" spans="1:67" s="169" customFormat="1" ht="15.75" customHeight="1" x14ac:dyDescent="0.3">
      <c r="A5" s="243" t="s">
        <v>253</v>
      </c>
      <c r="B5" s="243"/>
      <c r="C5" s="334" t="s">
        <v>21</v>
      </c>
      <c r="D5" s="334" t="s">
        <v>22</v>
      </c>
      <c r="E5" s="334" t="s">
        <v>23</v>
      </c>
      <c r="F5" s="334" t="s">
        <v>24</v>
      </c>
      <c r="G5" s="334" t="s">
        <v>25</v>
      </c>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row>
    <row r="6" spans="1:67" ht="16.5" customHeight="1" x14ac:dyDescent="0.3">
      <c r="A6" s="41" t="s">
        <v>611</v>
      </c>
      <c r="B6" s="41"/>
      <c r="C6" s="351"/>
      <c r="D6" s="351"/>
      <c r="E6" s="351"/>
      <c r="F6" s="351"/>
      <c r="G6" s="351"/>
      <c r="AT6" s="46"/>
      <c r="AU6" s="46"/>
    </row>
    <row r="7" spans="1:67" ht="13" x14ac:dyDescent="0.3">
      <c r="A7" s="42" t="s">
        <v>612</v>
      </c>
      <c r="B7" s="42"/>
      <c r="C7" s="352">
        <f>3849+274</f>
        <v>4123</v>
      </c>
      <c r="D7" s="352">
        <v>3816</v>
      </c>
      <c r="E7" s="352">
        <v>3690</v>
      </c>
      <c r="F7" s="352">
        <v>4383</v>
      </c>
      <c r="G7" s="352">
        <v>4432</v>
      </c>
      <c r="AT7" s="46"/>
      <c r="AU7" s="46"/>
    </row>
    <row r="8" spans="1:67" x14ac:dyDescent="0.35">
      <c r="A8" s="41" t="s">
        <v>617</v>
      </c>
      <c r="B8" s="41"/>
      <c r="F8" s="353"/>
      <c r="AT8" s="46"/>
      <c r="AU8" s="46"/>
    </row>
    <row r="9" spans="1:67" ht="13" x14ac:dyDescent="0.3">
      <c r="A9" s="42" t="s">
        <v>254</v>
      </c>
      <c r="B9" s="42"/>
      <c r="C9" s="352">
        <v>2051</v>
      </c>
      <c r="D9" s="352">
        <v>1833</v>
      </c>
      <c r="E9" s="352">
        <v>1824</v>
      </c>
      <c r="F9" s="352">
        <v>2122</v>
      </c>
      <c r="G9" s="352">
        <v>2158</v>
      </c>
      <c r="AT9" s="46"/>
      <c r="AU9" s="46"/>
    </row>
    <row r="10" spans="1:67" ht="13" x14ac:dyDescent="0.3">
      <c r="A10" s="42" t="s">
        <v>618</v>
      </c>
      <c r="B10" s="42"/>
      <c r="C10" s="344">
        <v>1252</v>
      </c>
      <c r="D10" s="344">
        <v>1178</v>
      </c>
      <c r="E10" s="344">
        <v>1276</v>
      </c>
      <c r="F10" s="344">
        <v>1504</v>
      </c>
      <c r="G10" s="344">
        <v>1432</v>
      </c>
      <c r="AT10" s="46"/>
      <c r="AU10" s="46"/>
    </row>
    <row r="11" spans="1:67" ht="13" x14ac:dyDescent="0.3">
      <c r="A11" s="178" t="s">
        <v>619</v>
      </c>
      <c r="B11" s="178"/>
      <c r="C11" s="354">
        <v>636</v>
      </c>
      <c r="D11" s="354">
        <v>716</v>
      </c>
      <c r="E11" s="354">
        <v>575</v>
      </c>
      <c r="F11" s="354">
        <v>736</v>
      </c>
      <c r="G11" s="354">
        <v>763</v>
      </c>
      <c r="AT11" s="46"/>
      <c r="AU11" s="46"/>
    </row>
    <row r="12" spans="1:67" ht="13" x14ac:dyDescent="0.3">
      <c r="A12" s="285"/>
      <c r="B12" s="285"/>
      <c r="C12" s="355"/>
      <c r="D12" s="355"/>
      <c r="E12" s="355"/>
      <c r="F12" s="355"/>
      <c r="G12" s="355"/>
      <c r="AT12" s="46"/>
      <c r="AU12" s="46"/>
    </row>
    <row r="13" spans="1:67" ht="15.75" customHeight="1" x14ac:dyDescent="0.3">
      <c r="A13" s="41" t="s">
        <v>623</v>
      </c>
      <c r="B13" s="41"/>
      <c r="C13" s="351"/>
      <c r="D13" s="351"/>
      <c r="E13" s="351"/>
      <c r="F13" s="351"/>
      <c r="G13" s="351"/>
      <c r="AT13" s="46"/>
      <c r="AU13" s="46"/>
    </row>
    <row r="14" spans="1:67" ht="13" x14ac:dyDescent="0.3">
      <c r="A14" s="42" t="s">
        <v>624</v>
      </c>
      <c r="B14" s="42"/>
      <c r="C14" s="352">
        <v>2127</v>
      </c>
      <c r="D14" s="352">
        <v>1846</v>
      </c>
      <c r="E14" s="352">
        <v>1873</v>
      </c>
      <c r="F14" s="352">
        <v>2220</v>
      </c>
      <c r="G14" s="352">
        <v>2326</v>
      </c>
      <c r="AT14" s="46"/>
      <c r="AU14" s="46"/>
    </row>
    <row r="15" spans="1:67" x14ac:dyDescent="0.35">
      <c r="A15" s="41" t="s">
        <v>617</v>
      </c>
      <c r="B15" s="41"/>
      <c r="AT15" s="46"/>
      <c r="AU15" s="46"/>
    </row>
    <row r="16" spans="1:67" ht="13" x14ac:dyDescent="0.3">
      <c r="A16" s="42" t="s">
        <v>254</v>
      </c>
      <c r="B16" s="42"/>
      <c r="C16" s="352">
        <v>1121</v>
      </c>
      <c r="D16" s="352">
        <v>934</v>
      </c>
      <c r="E16" s="352">
        <v>1051</v>
      </c>
      <c r="F16" s="352">
        <v>1231</v>
      </c>
      <c r="G16" s="352">
        <v>1292</v>
      </c>
      <c r="AT16" s="46"/>
      <c r="AU16" s="46"/>
    </row>
    <row r="17" spans="1:47" ht="13" x14ac:dyDescent="0.3">
      <c r="A17" s="42" t="s">
        <v>625</v>
      </c>
      <c r="B17" s="42"/>
      <c r="C17" s="344">
        <v>571</v>
      </c>
      <c r="D17" s="344">
        <v>496</v>
      </c>
      <c r="E17" s="344">
        <v>555</v>
      </c>
      <c r="F17" s="344">
        <v>688</v>
      </c>
      <c r="G17" s="344">
        <v>667</v>
      </c>
      <c r="AT17" s="46"/>
      <c r="AU17" s="46"/>
    </row>
    <row r="18" spans="1:47" ht="13" x14ac:dyDescent="0.3">
      <c r="A18" s="178" t="s">
        <v>626</v>
      </c>
      <c r="B18" s="178"/>
      <c r="C18" s="354">
        <v>279</v>
      </c>
      <c r="D18" s="354">
        <v>349</v>
      </c>
      <c r="E18" s="354">
        <v>260</v>
      </c>
      <c r="F18" s="354">
        <v>295</v>
      </c>
      <c r="G18" s="354">
        <v>313</v>
      </c>
      <c r="AT18" s="46"/>
      <c r="AU18" s="46"/>
    </row>
    <row r="19" spans="1:47" ht="13" x14ac:dyDescent="0.3">
      <c r="A19" s="285"/>
      <c r="B19" s="285"/>
      <c r="C19" s="279"/>
      <c r="D19" s="279"/>
      <c r="E19" s="279"/>
      <c r="F19" s="279"/>
      <c r="G19" s="279"/>
      <c r="AT19" s="46"/>
      <c r="AU19" s="46"/>
    </row>
    <row r="20" spans="1:47" ht="13" x14ac:dyDescent="0.3">
      <c r="A20" s="41" t="s">
        <v>627</v>
      </c>
      <c r="B20" s="41"/>
      <c r="C20" s="42"/>
      <c r="D20" s="42"/>
      <c r="E20" s="42"/>
      <c r="F20" s="42"/>
      <c r="G20" s="42"/>
      <c r="AT20" s="46"/>
      <c r="AU20" s="46"/>
    </row>
    <row r="21" spans="1:47" ht="13" x14ac:dyDescent="0.3">
      <c r="A21" s="42" t="s">
        <v>255</v>
      </c>
      <c r="B21" s="42"/>
      <c r="C21" s="352">
        <v>4528</v>
      </c>
      <c r="D21" s="352">
        <v>3967</v>
      </c>
      <c r="E21" s="352">
        <v>3683</v>
      </c>
      <c r="F21" s="352">
        <v>4290</v>
      </c>
      <c r="G21" s="352">
        <v>4151</v>
      </c>
      <c r="AT21" s="46"/>
      <c r="AU21" s="46"/>
    </row>
    <row r="22" spans="1:47" ht="13" x14ac:dyDescent="0.3">
      <c r="A22" s="42" t="s">
        <v>256</v>
      </c>
      <c r="B22" s="42"/>
      <c r="C22" s="352">
        <v>2296</v>
      </c>
      <c r="D22" s="352">
        <v>1945</v>
      </c>
      <c r="E22" s="352">
        <v>1834</v>
      </c>
      <c r="F22" s="352">
        <v>2003</v>
      </c>
      <c r="G22" s="352">
        <v>2005</v>
      </c>
      <c r="AT22" s="46"/>
      <c r="AU22" s="46"/>
    </row>
    <row r="23" spans="1:47" ht="13" x14ac:dyDescent="0.3">
      <c r="A23" s="42" t="s">
        <v>257</v>
      </c>
      <c r="B23" s="42"/>
      <c r="C23" s="356">
        <f>SUM(C22/C21)</f>
        <v>0.50706713780918733</v>
      </c>
      <c r="D23" s="356">
        <f>SUM(D22/D21)</f>
        <v>0.49029493319889084</v>
      </c>
      <c r="E23" s="356">
        <f>SUM(E22/E21)</f>
        <v>0.49796361661688843</v>
      </c>
      <c r="F23" s="356">
        <v>0.46689976689976692</v>
      </c>
      <c r="G23" s="356">
        <f>SUM(G22/G21)</f>
        <v>0.48301614068899063</v>
      </c>
      <c r="AT23" s="46"/>
      <c r="AU23" s="46"/>
    </row>
    <row r="24" spans="1:47" ht="13" x14ac:dyDescent="0.3">
      <c r="A24" s="42"/>
      <c r="B24" s="42"/>
      <c r="C24" s="356"/>
      <c r="D24" s="356"/>
      <c r="E24" s="356"/>
      <c r="F24" s="356"/>
      <c r="G24" s="356"/>
      <c r="AT24" s="46"/>
      <c r="AU24" s="46"/>
    </row>
    <row r="25" spans="1:47" ht="13" x14ac:dyDescent="0.3">
      <c r="A25" s="42" t="s">
        <v>258</v>
      </c>
      <c r="B25" s="42"/>
      <c r="C25" s="352">
        <v>3560</v>
      </c>
      <c r="D25" s="352">
        <v>3085</v>
      </c>
      <c r="E25" s="352">
        <v>2967</v>
      </c>
      <c r="F25" s="352">
        <v>3378</v>
      </c>
      <c r="G25" s="352">
        <v>3406</v>
      </c>
      <c r="AT25" s="46"/>
      <c r="AU25" s="46"/>
    </row>
    <row r="26" spans="1:47" ht="13" x14ac:dyDescent="0.3">
      <c r="A26" s="42" t="s">
        <v>259</v>
      </c>
      <c r="B26" s="42"/>
      <c r="C26" s="340">
        <v>1867</v>
      </c>
      <c r="D26" s="340">
        <v>1615</v>
      </c>
      <c r="E26" s="340">
        <v>1548</v>
      </c>
      <c r="F26" s="340">
        <v>1709</v>
      </c>
      <c r="G26" s="340">
        <v>1708</v>
      </c>
      <c r="AT26" s="46"/>
      <c r="AU26" s="46"/>
    </row>
    <row r="27" spans="1:47" ht="13" x14ac:dyDescent="0.3">
      <c r="A27" s="67" t="s">
        <v>260</v>
      </c>
      <c r="B27" s="67"/>
      <c r="C27" s="357">
        <v>0.52443820224719107</v>
      </c>
      <c r="D27" s="357">
        <v>0.52350081037277152</v>
      </c>
      <c r="E27" s="357">
        <v>0.52173913043478259</v>
      </c>
      <c r="F27" s="357">
        <v>0.50592066311426875</v>
      </c>
      <c r="G27" s="356">
        <f>SUM(G26/G25)</f>
        <v>0.50146799765120376</v>
      </c>
      <c r="AT27" s="46"/>
      <c r="AU27" s="46"/>
    </row>
    <row r="28" spans="1:47" ht="13" x14ac:dyDescent="0.3">
      <c r="A28" s="175"/>
      <c r="B28" s="175"/>
      <c r="C28" s="358"/>
      <c r="D28" s="358"/>
      <c r="E28" s="358"/>
      <c r="F28" s="358"/>
      <c r="G28" s="358"/>
      <c r="AT28" s="46"/>
      <c r="AU28" s="46"/>
    </row>
    <row r="29" spans="1:47" ht="16" thickBot="1" x14ac:dyDescent="0.4">
      <c r="A29" s="359"/>
      <c r="B29" s="359"/>
      <c r="C29" s="359"/>
      <c r="D29" s="359"/>
      <c r="E29" s="359"/>
      <c r="F29" s="359"/>
      <c r="G29" s="360"/>
      <c r="AT29" s="46"/>
      <c r="AU29" s="46"/>
    </row>
    <row r="30" spans="1:47" x14ac:dyDescent="0.35">
      <c r="A30" s="349" t="s">
        <v>744</v>
      </c>
      <c r="B30" s="349"/>
      <c r="D30" s="41"/>
      <c r="F30" s="364"/>
      <c r="G30" s="364" t="s">
        <v>252</v>
      </c>
      <c r="AU30" s="46"/>
    </row>
    <row r="31" spans="1:47" s="169" customFormat="1" ht="13" x14ac:dyDescent="0.3">
      <c r="A31" s="243" t="s">
        <v>253</v>
      </c>
      <c r="B31" s="243"/>
      <c r="C31" s="350" t="s">
        <v>21</v>
      </c>
      <c r="D31" s="350" t="s">
        <v>22</v>
      </c>
      <c r="E31" s="350" t="s">
        <v>23</v>
      </c>
      <c r="F31" s="350" t="s">
        <v>262</v>
      </c>
      <c r="G31" s="350" t="s">
        <v>263</v>
      </c>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row>
    <row r="32" spans="1:47" ht="12.75" customHeight="1" x14ac:dyDescent="0.3">
      <c r="A32" s="41" t="s">
        <v>628</v>
      </c>
      <c r="B32" s="41"/>
      <c r="C32" s="351"/>
      <c r="D32" s="351"/>
      <c r="E32" s="351"/>
      <c r="F32" s="351"/>
      <c r="G32" s="351"/>
      <c r="AT32" s="46"/>
      <c r="AU32" s="46"/>
    </row>
    <row r="33" spans="1:47" ht="13" x14ac:dyDescent="0.3">
      <c r="A33" s="42" t="s">
        <v>624</v>
      </c>
      <c r="B33" s="42"/>
      <c r="C33" s="317" t="s">
        <v>261</v>
      </c>
      <c r="D33" s="361" t="s">
        <v>261</v>
      </c>
      <c r="E33" s="361">
        <v>62</v>
      </c>
      <c r="F33" s="361">
        <v>61</v>
      </c>
      <c r="G33" s="361">
        <v>42</v>
      </c>
      <c r="AT33" s="46"/>
      <c r="AU33" s="46"/>
    </row>
    <row r="34" spans="1:47" x14ac:dyDescent="0.35">
      <c r="A34" s="41" t="s">
        <v>617</v>
      </c>
      <c r="B34" s="41"/>
      <c r="AT34" s="46"/>
      <c r="AU34" s="46"/>
    </row>
    <row r="35" spans="1:47" ht="13" x14ac:dyDescent="0.3">
      <c r="A35" s="42" t="s">
        <v>254</v>
      </c>
      <c r="B35" s="42"/>
      <c r="C35" s="317" t="s">
        <v>261</v>
      </c>
      <c r="D35" s="361" t="s">
        <v>261</v>
      </c>
      <c r="E35" s="361">
        <v>13</v>
      </c>
      <c r="F35" s="361">
        <v>4</v>
      </c>
      <c r="G35" s="361">
        <v>4</v>
      </c>
      <c r="AT35" s="46"/>
      <c r="AU35" s="46"/>
    </row>
    <row r="36" spans="1:47" ht="13" x14ac:dyDescent="0.3">
      <c r="A36" s="42" t="s">
        <v>625</v>
      </c>
      <c r="B36" s="42"/>
      <c r="C36" s="317" t="s">
        <v>261</v>
      </c>
      <c r="D36" s="317" t="s">
        <v>261</v>
      </c>
      <c r="E36" s="317">
        <v>31</v>
      </c>
      <c r="F36" s="317">
        <v>41</v>
      </c>
      <c r="G36" s="317">
        <v>35</v>
      </c>
      <c r="AT36" s="46"/>
      <c r="AU36" s="46"/>
    </row>
    <row r="37" spans="1:47" ht="13" x14ac:dyDescent="0.3">
      <c r="A37" s="178" t="s">
        <v>626</v>
      </c>
      <c r="B37" s="178"/>
      <c r="C37" s="362" t="s">
        <v>261</v>
      </c>
      <c r="D37" s="362" t="s">
        <v>261</v>
      </c>
      <c r="E37" s="362">
        <v>12</v>
      </c>
      <c r="F37" s="362">
        <v>15</v>
      </c>
      <c r="G37" s="362">
        <v>11</v>
      </c>
      <c r="AT37" s="46"/>
      <c r="AU37" s="46"/>
    </row>
    <row r="38" spans="1:47" ht="13" x14ac:dyDescent="0.3">
      <c r="A38" s="285"/>
      <c r="B38" s="285"/>
      <c r="C38" s="279"/>
      <c r="D38" s="279"/>
      <c r="E38" s="279"/>
      <c r="F38" s="279"/>
      <c r="G38" s="279"/>
      <c r="AT38" s="46"/>
      <c r="AU38" s="46"/>
    </row>
    <row r="39" spans="1:47" ht="13" x14ac:dyDescent="0.3">
      <c r="A39" s="41" t="s">
        <v>264</v>
      </c>
      <c r="B39" s="41"/>
      <c r="C39" s="351"/>
      <c r="D39" s="351"/>
      <c r="E39" s="351"/>
      <c r="F39" s="351"/>
      <c r="G39" s="351"/>
      <c r="AT39" s="46"/>
      <c r="AU39" s="46"/>
    </row>
    <row r="40" spans="1:47" ht="13" x14ac:dyDescent="0.3">
      <c r="A40" s="42" t="s">
        <v>624</v>
      </c>
      <c r="B40" s="42"/>
      <c r="C40" s="317" t="s">
        <v>261</v>
      </c>
      <c r="D40" s="317" t="s">
        <v>261</v>
      </c>
      <c r="E40" s="317">
        <v>33</v>
      </c>
      <c r="F40" s="317">
        <v>40</v>
      </c>
      <c r="G40" s="317">
        <v>15</v>
      </c>
      <c r="AT40" s="46"/>
      <c r="AU40" s="46"/>
    </row>
    <row r="41" spans="1:47" x14ac:dyDescent="0.35">
      <c r="A41" s="41" t="s">
        <v>617</v>
      </c>
      <c r="B41" s="41"/>
      <c r="AT41" s="46"/>
      <c r="AU41" s="46"/>
    </row>
    <row r="42" spans="1:47" ht="13" x14ac:dyDescent="0.3">
      <c r="A42" s="42" t="s">
        <v>254</v>
      </c>
      <c r="B42" s="42"/>
      <c r="C42" s="317" t="s">
        <v>261</v>
      </c>
      <c r="D42" s="317" t="s">
        <v>261</v>
      </c>
      <c r="E42" s="317">
        <v>8</v>
      </c>
      <c r="F42" s="317">
        <v>3</v>
      </c>
      <c r="G42" s="317">
        <v>2</v>
      </c>
      <c r="AT42" s="46"/>
      <c r="AU42" s="46"/>
    </row>
    <row r="43" spans="1:47" ht="13" x14ac:dyDescent="0.3">
      <c r="A43" s="42" t="s">
        <v>625</v>
      </c>
      <c r="B43" s="42"/>
      <c r="C43" s="317" t="s">
        <v>261</v>
      </c>
      <c r="D43" s="317" t="s">
        <v>261</v>
      </c>
      <c r="E43" s="317">
        <v>12</v>
      </c>
      <c r="F43" s="317">
        <v>28</v>
      </c>
      <c r="G43" s="317">
        <v>11</v>
      </c>
      <c r="AT43" s="46"/>
      <c r="AU43" s="46"/>
    </row>
    <row r="44" spans="1:47" ht="13" x14ac:dyDescent="0.3">
      <c r="A44" s="178" t="s">
        <v>626</v>
      </c>
      <c r="B44" s="178"/>
      <c r="C44" s="362" t="s">
        <v>261</v>
      </c>
      <c r="D44" s="362" t="s">
        <v>261</v>
      </c>
      <c r="E44" s="362">
        <v>7</v>
      </c>
      <c r="F44" s="362">
        <v>10</v>
      </c>
      <c r="G44" s="362">
        <v>6</v>
      </c>
      <c r="AT44" s="46"/>
      <c r="AU44" s="46"/>
    </row>
    <row r="45" spans="1:47" ht="13" x14ac:dyDescent="0.3">
      <c r="A45" s="285"/>
      <c r="B45" s="285"/>
      <c r="C45" s="279"/>
      <c r="D45" s="279"/>
      <c r="E45" s="279"/>
      <c r="F45" s="279"/>
      <c r="G45" s="279"/>
      <c r="AT45" s="46"/>
      <c r="AU45" s="46"/>
    </row>
    <row r="46" spans="1:47" ht="13" x14ac:dyDescent="0.3">
      <c r="A46" s="41" t="s">
        <v>629</v>
      </c>
      <c r="B46" s="41"/>
      <c r="C46" s="42"/>
      <c r="D46" s="42"/>
      <c r="E46" s="42"/>
      <c r="F46" s="42"/>
      <c r="G46" s="42"/>
      <c r="AT46" s="46"/>
      <c r="AU46" s="46"/>
    </row>
    <row r="47" spans="1:47" ht="13" x14ac:dyDescent="0.3">
      <c r="A47" s="42" t="s">
        <v>255</v>
      </c>
      <c r="B47" s="42"/>
      <c r="C47" s="317" t="s">
        <v>261</v>
      </c>
      <c r="D47" s="317" t="s">
        <v>261</v>
      </c>
      <c r="E47" s="317">
        <v>91</v>
      </c>
      <c r="F47" s="317">
        <v>83</v>
      </c>
      <c r="G47" s="317">
        <v>64</v>
      </c>
      <c r="AT47" s="46"/>
      <c r="AU47" s="46"/>
    </row>
    <row r="48" spans="1:47" ht="13" x14ac:dyDescent="0.3">
      <c r="A48" s="42" t="s">
        <v>256</v>
      </c>
      <c r="B48" s="42"/>
      <c r="C48" s="317" t="s">
        <v>261</v>
      </c>
      <c r="D48" s="317" t="s">
        <v>261</v>
      </c>
      <c r="E48" s="317">
        <v>22</v>
      </c>
      <c r="F48" s="317">
        <v>6</v>
      </c>
      <c r="G48" s="317">
        <v>5</v>
      </c>
      <c r="AT48" s="46"/>
      <c r="AU48" s="46"/>
    </row>
    <row r="49" spans="1:47" ht="13" x14ac:dyDescent="0.3">
      <c r="A49" s="42" t="s">
        <v>257</v>
      </c>
      <c r="B49" s="42"/>
      <c r="C49" s="356" t="s">
        <v>261</v>
      </c>
      <c r="D49" s="356" t="s">
        <v>261</v>
      </c>
      <c r="E49" s="356">
        <v>0.2417</v>
      </c>
      <c r="F49" s="356">
        <v>7.2289156626506021E-2</v>
      </c>
      <c r="G49" s="356">
        <f>SUM(G48/G47)</f>
        <v>7.8125E-2</v>
      </c>
      <c r="AT49" s="46"/>
      <c r="AU49" s="46"/>
    </row>
    <row r="50" spans="1:47" ht="13" x14ac:dyDescent="0.3">
      <c r="A50" s="42"/>
      <c r="B50" s="42"/>
      <c r="C50" s="356"/>
      <c r="D50" s="356"/>
      <c r="E50" s="356"/>
      <c r="F50" s="356"/>
      <c r="G50" s="356"/>
      <c r="AT50" s="46"/>
      <c r="AU50" s="46"/>
    </row>
    <row r="51" spans="1:47" ht="13" x14ac:dyDescent="0.3">
      <c r="A51" s="42" t="s">
        <v>258</v>
      </c>
      <c r="B51" s="42"/>
      <c r="C51" s="317" t="s">
        <v>261</v>
      </c>
      <c r="D51" s="317" t="s">
        <v>261</v>
      </c>
      <c r="E51" s="317">
        <v>69</v>
      </c>
      <c r="F51" s="317">
        <v>72</v>
      </c>
      <c r="G51" s="317">
        <v>47</v>
      </c>
      <c r="AT51" s="46"/>
      <c r="AU51" s="46"/>
    </row>
    <row r="52" spans="1:47" ht="13" x14ac:dyDescent="0.3">
      <c r="A52" s="42" t="s">
        <v>259</v>
      </c>
      <c r="B52" s="42"/>
      <c r="C52" s="317" t="s">
        <v>261</v>
      </c>
      <c r="D52" s="317" t="s">
        <v>261</v>
      </c>
      <c r="E52" s="317">
        <v>10</v>
      </c>
      <c r="F52" s="365">
        <v>5</v>
      </c>
      <c r="G52" s="365">
        <v>4</v>
      </c>
      <c r="AT52" s="46"/>
      <c r="AU52" s="46"/>
    </row>
    <row r="53" spans="1:47" ht="13" x14ac:dyDescent="0.3">
      <c r="A53" s="175" t="s">
        <v>260</v>
      </c>
      <c r="B53" s="175"/>
      <c r="C53" s="363" t="s">
        <v>261</v>
      </c>
      <c r="D53" s="363" t="s">
        <v>261</v>
      </c>
      <c r="E53" s="363">
        <v>0.1449</v>
      </c>
      <c r="F53" s="358">
        <v>6.9444444444444448E-2</v>
      </c>
      <c r="G53" s="358">
        <f>SUM(G52/G51)</f>
        <v>8.5106382978723402E-2</v>
      </c>
      <c r="AT53" s="46"/>
      <c r="AU53" s="46"/>
    </row>
    <row r="54" spans="1:47" ht="13.5" thickBot="1" x14ac:dyDescent="0.35">
      <c r="A54" s="333"/>
      <c r="B54" s="333"/>
      <c r="C54" s="366"/>
      <c r="D54" s="366"/>
      <c r="E54" s="366"/>
      <c r="F54" s="366"/>
      <c r="G54" s="366"/>
    </row>
    <row r="55" spans="1:47" x14ac:dyDescent="0.35">
      <c r="A55" s="349" t="s">
        <v>56</v>
      </c>
      <c r="B55" s="349"/>
      <c r="D55" s="41"/>
      <c r="F55" s="364"/>
      <c r="G55" s="364" t="s">
        <v>252</v>
      </c>
      <c r="AU55" s="46"/>
    </row>
    <row r="56" spans="1:47" s="169" customFormat="1" ht="13" x14ac:dyDescent="0.3">
      <c r="A56" s="243" t="s">
        <v>253</v>
      </c>
      <c r="B56" s="243"/>
      <c r="C56" s="334" t="s">
        <v>21</v>
      </c>
      <c r="D56" s="334" t="s">
        <v>22</v>
      </c>
      <c r="E56" s="334" t="s">
        <v>23</v>
      </c>
      <c r="F56" s="334" t="s">
        <v>24</v>
      </c>
      <c r="G56" s="334" t="s">
        <v>25</v>
      </c>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row>
    <row r="57" spans="1:47" ht="12.75" customHeight="1" x14ac:dyDescent="0.3">
      <c r="A57" s="41" t="s">
        <v>628</v>
      </c>
      <c r="B57" s="41"/>
      <c r="C57" s="351"/>
      <c r="D57" s="351"/>
      <c r="E57" s="351"/>
      <c r="F57" s="351"/>
      <c r="G57" s="351"/>
      <c r="AT57" s="46"/>
      <c r="AU57" s="46"/>
    </row>
    <row r="58" spans="1:47" ht="13" x14ac:dyDescent="0.3">
      <c r="A58" s="42" t="s">
        <v>624</v>
      </c>
      <c r="B58" s="42"/>
      <c r="C58" s="267">
        <v>4123</v>
      </c>
      <c r="D58" s="267">
        <v>3816</v>
      </c>
      <c r="E58" s="267">
        <v>3752</v>
      </c>
      <c r="F58" s="267">
        <v>4444</v>
      </c>
      <c r="G58" s="267">
        <f>SUM(G7+G33)</f>
        <v>4474</v>
      </c>
      <c r="AT58" s="46"/>
      <c r="AU58" s="46"/>
    </row>
    <row r="59" spans="1:47" x14ac:dyDescent="0.35">
      <c r="A59" s="41" t="s">
        <v>617</v>
      </c>
      <c r="B59" s="41"/>
      <c r="AT59" s="46"/>
      <c r="AU59" s="46"/>
    </row>
    <row r="60" spans="1:47" ht="13" x14ac:dyDescent="0.3">
      <c r="A60" s="42" t="s">
        <v>254</v>
      </c>
      <c r="B60" s="42"/>
      <c r="C60" s="267">
        <v>2051</v>
      </c>
      <c r="D60" s="267">
        <v>1833</v>
      </c>
      <c r="E60" s="267">
        <v>1837</v>
      </c>
      <c r="F60" s="267">
        <v>2126</v>
      </c>
      <c r="G60" s="267">
        <f>SUM(G9+G35)</f>
        <v>2162</v>
      </c>
      <c r="AT60" s="46"/>
      <c r="AU60" s="46"/>
    </row>
    <row r="61" spans="1:47" ht="13" x14ac:dyDescent="0.3">
      <c r="A61" s="42" t="s">
        <v>625</v>
      </c>
      <c r="B61" s="42"/>
      <c r="C61" s="267">
        <v>1252</v>
      </c>
      <c r="D61" s="267">
        <v>1178</v>
      </c>
      <c r="E61" s="267">
        <v>1307</v>
      </c>
      <c r="F61" s="267">
        <v>1545</v>
      </c>
      <c r="G61" s="267">
        <f>SUM(G10+G36)</f>
        <v>1467</v>
      </c>
      <c r="AT61" s="46"/>
      <c r="AU61" s="46"/>
    </row>
    <row r="62" spans="1:47" ht="13" x14ac:dyDescent="0.3">
      <c r="A62" s="178" t="s">
        <v>626</v>
      </c>
      <c r="B62" s="178"/>
      <c r="C62" s="354">
        <v>636</v>
      </c>
      <c r="D62" s="354">
        <v>716</v>
      </c>
      <c r="E62" s="354">
        <v>587</v>
      </c>
      <c r="F62" s="354">
        <v>751</v>
      </c>
      <c r="G62" s="354">
        <f>SUM(G11+G37)</f>
        <v>774</v>
      </c>
      <c r="AT62" s="46"/>
      <c r="AU62" s="46"/>
    </row>
    <row r="63" spans="1:47" ht="13" x14ac:dyDescent="0.3">
      <c r="A63" s="285"/>
      <c r="B63" s="285"/>
      <c r="C63" s="279"/>
      <c r="D63" s="279"/>
      <c r="E63" s="279"/>
      <c r="F63" s="279"/>
      <c r="G63" s="279"/>
      <c r="AT63" s="46"/>
      <c r="AU63" s="46"/>
    </row>
    <row r="64" spans="1:47" ht="13" x14ac:dyDescent="0.3">
      <c r="A64" s="41" t="s">
        <v>264</v>
      </c>
      <c r="B64" s="41"/>
      <c r="C64" s="351"/>
      <c r="D64" s="351"/>
      <c r="E64" s="351"/>
      <c r="F64" s="351"/>
      <c r="G64" s="351"/>
      <c r="AT64" s="46"/>
      <c r="AU64" s="46"/>
    </row>
    <row r="65" spans="1:47" ht="13" x14ac:dyDescent="0.3">
      <c r="A65" s="42" t="s">
        <v>624</v>
      </c>
      <c r="B65" s="42"/>
      <c r="C65" s="267">
        <v>2127</v>
      </c>
      <c r="D65" s="267">
        <v>1846</v>
      </c>
      <c r="E65" s="267">
        <v>1906</v>
      </c>
      <c r="F65" s="267">
        <v>2260</v>
      </c>
      <c r="G65" s="267">
        <f>SUM(G14+G40)</f>
        <v>2341</v>
      </c>
      <c r="AT65" s="46"/>
      <c r="AU65" s="46"/>
    </row>
    <row r="66" spans="1:47" x14ac:dyDescent="0.35">
      <c r="A66" s="41" t="s">
        <v>617</v>
      </c>
      <c r="B66" s="41"/>
      <c r="AT66" s="46"/>
      <c r="AU66" s="46"/>
    </row>
    <row r="67" spans="1:47" ht="13" x14ac:dyDescent="0.3">
      <c r="A67" s="42" t="s">
        <v>254</v>
      </c>
      <c r="B67" s="42"/>
      <c r="C67" s="267">
        <v>1121</v>
      </c>
      <c r="D67" s="267">
        <v>934</v>
      </c>
      <c r="E67" s="267">
        <v>1059</v>
      </c>
      <c r="F67" s="267">
        <v>1234</v>
      </c>
      <c r="G67" s="267">
        <f>SUM(G16+G42)</f>
        <v>1294</v>
      </c>
      <c r="AT67" s="46"/>
      <c r="AU67" s="46"/>
    </row>
    <row r="68" spans="1:47" ht="13" x14ac:dyDescent="0.3">
      <c r="A68" s="42" t="s">
        <v>625</v>
      </c>
      <c r="B68" s="42"/>
      <c r="C68" s="267">
        <v>571</v>
      </c>
      <c r="D68" s="267">
        <v>496</v>
      </c>
      <c r="E68" s="267">
        <v>567</v>
      </c>
      <c r="F68" s="267">
        <v>716</v>
      </c>
      <c r="G68" s="267">
        <f>SUM(G17+G43)</f>
        <v>678</v>
      </c>
      <c r="AT68" s="46"/>
      <c r="AU68" s="46"/>
    </row>
    <row r="69" spans="1:47" ht="13" x14ac:dyDescent="0.3">
      <c r="A69" s="178" t="s">
        <v>626</v>
      </c>
      <c r="B69" s="178"/>
      <c r="C69" s="362"/>
      <c r="D69" s="362"/>
      <c r="E69" s="362">
        <v>7</v>
      </c>
      <c r="F69" s="362">
        <v>10</v>
      </c>
      <c r="G69" s="362">
        <f>SUM(G18+G44)</f>
        <v>319</v>
      </c>
      <c r="AT69" s="46"/>
      <c r="AU69" s="46"/>
    </row>
    <row r="70" spans="1:47" ht="13" x14ac:dyDescent="0.3">
      <c r="A70" s="285"/>
      <c r="B70" s="285"/>
      <c r="C70" s="279"/>
      <c r="D70" s="279"/>
      <c r="E70" s="279"/>
      <c r="F70" s="279"/>
      <c r="G70" s="279"/>
      <c r="AT70" s="46"/>
      <c r="AU70" s="46"/>
    </row>
    <row r="71" spans="1:47" ht="13" x14ac:dyDescent="0.3">
      <c r="A71" s="41" t="s">
        <v>629</v>
      </c>
      <c r="B71" s="41"/>
      <c r="C71" s="42"/>
      <c r="D71" s="42"/>
      <c r="E71" s="42"/>
      <c r="F71" s="42"/>
      <c r="G71" s="42"/>
      <c r="AT71" s="46"/>
      <c r="AU71" s="46"/>
    </row>
    <row r="72" spans="1:47" ht="13" x14ac:dyDescent="0.3">
      <c r="A72" s="42" t="s">
        <v>255</v>
      </c>
      <c r="B72" s="42"/>
      <c r="C72" s="267">
        <v>4528</v>
      </c>
      <c r="D72" s="267">
        <v>3967</v>
      </c>
      <c r="E72" s="267">
        <v>3774</v>
      </c>
      <c r="F72" s="267">
        <v>4373</v>
      </c>
      <c r="G72" s="267">
        <f>SUM(G21+G47)</f>
        <v>4215</v>
      </c>
      <c r="AT72" s="46"/>
      <c r="AU72" s="46"/>
    </row>
    <row r="73" spans="1:47" ht="13" x14ac:dyDescent="0.3">
      <c r="A73" s="42" t="s">
        <v>256</v>
      </c>
      <c r="B73" s="42"/>
      <c r="C73" s="267">
        <v>2296</v>
      </c>
      <c r="D73" s="267">
        <v>1945</v>
      </c>
      <c r="E73" s="267">
        <v>1856</v>
      </c>
      <c r="F73" s="267">
        <v>2009</v>
      </c>
      <c r="G73" s="267">
        <f>SUM(G22+G48)</f>
        <v>2010</v>
      </c>
      <c r="AT73" s="46"/>
      <c r="AU73" s="46"/>
    </row>
    <row r="74" spans="1:47" ht="13" x14ac:dyDescent="0.3">
      <c r="A74" s="42" t="s">
        <v>257</v>
      </c>
      <c r="B74" s="42"/>
      <c r="C74" s="356">
        <v>0.50706713780918733</v>
      </c>
      <c r="D74" s="356">
        <v>0.49029493319889084</v>
      </c>
      <c r="E74" s="356">
        <v>0.49178590355060942</v>
      </c>
      <c r="F74" s="356">
        <v>0.45941001600731762</v>
      </c>
      <c r="G74" s="356">
        <f>SUM(G73/G72)</f>
        <v>0.47686832740213525</v>
      </c>
      <c r="AT74" s="46"/>
      <c r="AU74" s="46"/>
    </row>
    <row r="75" spans="1:47" ht="13" x14ac:dyDescent="0.3">
      <c r="A75" s="42"/>
      <c r="B75" s="42"/>
      <c r="C75" s="356"/>
      <c r="D75" s="356"/>
      <c r="E75" s="356"/>
      <c r="F75" s="356"/>
      <c r="G75" s="356"/>
      <c r="AT75" s="46"/>
      <c r="AU75" s="46"/>
    </row>
    <row r="76" spans="1:47" ht="13" x14ac:dyDescent="0.3">
      <c r="A76" s="42" t="s">
        <v>258</v>
      </c>
      <c r="B76" s="42"/>
      <c r="C76" s="267">
        <v>3560</v>
      </c>
      <c r="D76" s="267">
        <v>3085</v>
      </c>
      <c r="E76" s="267">
        <v>3036</v>
      </c>
      <c r="F76" s="267">
        <v>3450</v>
      </c>
      <c r="G76" s="267">
        <f>SUM(G25+G51)</f>
        <v>3453</v>
      </c>
      <c r="AT76" s="46"/>
      <c r="AU76" s="46"/>
    </row>
    <row r="77" spans="1:47" ht="13" x14ac:dyDescent="0.3">
      <c r="A77" s="42" t="s">
        <v>259</v>
      </c>
      <c r="B77" s="42"/>
      <c r="C77" s="267">
        <v>1867</v>
      </c>
      <c r="D77" s="267">
        <v>1615</v>
      </c>
      <c r="E77" s="267">
        <v>1558</v>
      </c>
      <c r="F77" s="267">
        <v>1714</v>
      </c>
      <c r="G77" s="267">
        <f>SUM(G26+G52)</f>
        <v>1712</v>
      </c>
      <c r="AT77" s="46"/>
      <c r="AU77" s="46"/>
    </row>
    <row r="78" spans="1:47" ht="13" x14ac:dyDescent="0.3">
      <c r="A78" s="175" t="s">
        <v>260</v>
      </c>
      <c r="B78" s="175"/>
      <c r="C78" s="363">
        <v>0.52443820224719107</v>
      </c>
      <c r="D78" s="363">
        <v>0.52350081037277152</v>
      </c>
      <c r="E78" s="363">
        <v>0.51317523056653491</v>
      </c>
      <c r="F78" s="363">
        <v>0.49681159420289855</v>
      </c>
      <c r="G78" s="363">
        <f>SUM(G77/G76)</f>
        <v>0.49580075296843323</v>
      </c>
      <c r="AT78" s="46"/>
      <c r="AU78" s="46"/>
    </row>
    <row r="79" spans="1:47" ht="13" x14ac:dyDescent="0.3">
      <c r="A79" s="67"/>
      <c r="B79" s="67"/>
      <c r="C79" s="357"/>
      <c r="D79" s="357"/>
      <c r="E79" s="357"/>
      <c r="F79" s="357"/>
      <c r="G79" s="42"/>
      <c r="AT79" s="46"/>
      <c r="AU79" s="46"/>
    </row>
    <row r="80" spans="1:47" x14ac:dyDescent="0.35">
      <c r="A80" s="349" t="s">
        <v>251</v>
      </c>
      <c r="B80" s="349"/>
      <c r="G80" s="367"/>
    </row>
    <row r="81" spans="1:47" x14ac:dyDescent="0.35">
      <c r="A81" s="266" t="s">
        <v>265</v>
      </c>
      <c r="B81" s="349"/>
      <c r="G81" s="367"/>
    </row>
    <row r="82" spans="1:47" ht="14.25" customHeight="1" x14ac:dyDescent="0.3">
      <c r="A82" s="693" t="s">
        <v>613</v>
      </c>
      <c r="B82" s="693"/>
      <c r="C82" s="693"/>
      <c r="D82" s="693"/>
      <c r="E82" s="693"/>
      <c r="F82" s="693"/>
      <c r="G82" s="693"/>
      <c r="H82" s="693"/>
      <c r="I82" s="693"/>
      <c r="AU82" s="46"/>
    </row>
    <row r="83" spans="1:47" s="368" customFormat="1" ht="12.75" customHeight="1" x14ac:dyDescent="0.3">
      <c r="A83" s="676" t="s">
        <v>614</v>
      </c>
      <c r="B83" s="676"/>
      <c r="C83" s="676"/>
      <c r="D83" s="676"/>
      <c r="E83" s="676"/>
      <c r="F83" s="676"/>
      <c r="G83" s="676"/>
      <c r="H83" s="676"/>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row>
    <row r="84" spans="1:47" s="368" customFormat="1" ht="13" x14ac:dyDescent="0.3">
      <c r="A84" s="679" t="s">
        <v>615</v>
      </c>
      <c r="B84" s="679"/>
      <c r="C84" s="679"/>
      <c r="D84" s="679"/>
      <c r="E84" s="679"/>
      <c r="F84" s="679"/>
      <c r="G84" s="679"/>
      <c r="H84" s="679"/>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row>
    <row r="85" spans="1:47" s="368" customFormat="1" ht="12.75" customHeight="1" x14ac:dyDescent="0.3">
      <c r="A85" s="676" t="s">
        <v>616</v>
      </c>
      <c r="B85" s="676"/>
      <c r="C85" s="676"/>
      <c r="D85" s="676"/>
      <c r="E85" s="676"/>
      <c r="F85" s="676"/>
      <c r="G85" s="676"/>
      <c r="H85" s="676"/>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row>
    <row r="86" spans="1:47" s="368" customFormat="1" ht="12.75" customHeight="1" x14ac:dyDescent="0.3">
      <c r="A86" s="676" t="s">
        <v>620</v>
      </c>
      <c r="B86" s="676"/>
      <c r="C86" s="676"/>
      <c r="D86" s="676"/>
      <c r="E86" s="676"/>
      <c r="F86" s="676"/>
      <c r="G86" s="676"/>
      <c r="H86" s="676"/>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row>
    <row r="87" spans="1:47" s="368" customFormat="1" ht="40.5" customHeight="1" x14ac:dyDescent="0.3">
      <c r="A87" s="676" t="s">
        <v>621</v>
      </c>
      <c r="B87" s="676"/>
      <c r="C87" s="676"/>
      <c r="D87" s="676"/>
      <c r="E87" s="676"/>
      <c r="F87" s="676"/>
      <c r="G87" s="676"/>
      <c r="H87" s="676"/>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row>
    <row r="88" spans="1:47" s="368" customFormat="1" ht="13" x14ac:dyDescent="0.3">
      <c r="A88" s="676" t="s">
        <v>622</v>
      </c>
      <c r="B88" s="676"/>
      <c r="C88" s="676"/>
      <c r="D88" s="676"/>
      <c r="E88" s="676"/>
      <c r="F88" s="676"/>
      <c r="G88" s="676"/>
      <c r="H88" s="676"/>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row>
    <row r="89" spans="1:47" s="368" customFormat="1" ht="12.75" customHeight="1" x14ac:dyDescent="0.3">
      <c r="A89" s="676" t="s">
        <v>630</v>
      </c>
      <c r="B89" s="676"/>
      <c r="C89" s="676"/>
      <c r="D89" s="676"/>
      <c r="E89" s="676"/>
      <c r="F89" s="676"/>
      <c r="G89" s="676"/>
      <c r="H89" s="676"/>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row>
    <row r="90" spans="1:47" s="368" customFormat="1" ht="12.75" customHeight="1" x14ac:dyDescent="0.3">
      <c r="A90" s="42" t="s">
        <v>745</v>
      </c>
      <c r="B90" s="44"/>
      <c r="C90" s="44"/>
      <c r="D90" s="44"/>
      <c r="E90" s="44"/>
      <c r="F90" s="44"/>
      <c r="G90" s="44"/>
      <c r="H90" s="44"/>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row>
    <row r="91" spans="1:47" ht="13.5" customHeight="1" x14ac:dyDescent="0.3">
      <c r="A91" s="692" t="s">
        <v>746</v>
      </c>
      <c r="B91" s="692"/>
      <c r="C91" s="692"/>
      <c r="D91" s="692"/>
      <c r="E91" s="692"/>
      <c r="F91" s="692"/>
      <c r="G91" s="692"/>
      <c r="H91" s="692"/>
      <c r="AU91" s="46"/>
    </row>
    <row r="92" spans="1:47" x14ac:dyDescent="0.35">
      <c r="A92" s="46"/>
      <c r="H92" s="184"/>
      <c r="I92" s="184"/>
      <c r="J92" s="184"/>
      <c r="K92" s="184"/>
      <c r="L92" s="184"/>
      <c r="M92" s="184"/>
      <c r="N92" s="184"/>
      <c r="O92" s="184"/>
      <c r="P92" s="184"/>
      <c r="Q92" s="184"/>
      <c r="R92" s="184"/>
      <c r="S92" s="184"/>
      <c r="T92" s="184"/>
      <c r="AU92" s="46"/>
    </row>
  </sheetData>
  <mergeCells count="9">
    <mergeCell ref="A89:H89"/>
    <mergeCell ref="A91:H91"/>
    <mergeCell ref="A83:H83"/>
    <mergeCell ref="A82:I82"/>
    <mergeCell ref="A84:H84"/>
    <mergeCell ref="A85:H85"/>
    <mergeCell ref="A86:H86"/>
    <mergeCell ref="A87:H87"/>
    <mergeCell ref="A88:H8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election activeCell="E76" sqref="E76"/>
    </sheetView>
  </sheetViews>
  <sheetFormatPr defaultRowHeight="15.5" x14ac:dyDescent="0.35"/>
  <cols>
    <col min="1" max="1" width="23.7265625" style="184" customWidth="1"/>
    <col min="2" max="2" width="34.1796875" style="184" customWidth="1"/>
    <col min="3" max="4" width="13.453125" style="184" customWidth="1"/>
    <col min="5" max="5" width="13.453125" style="380" customWidth="1"/>
    <col min="6" max="6" width="14.453125" style="390" customWidth="1"/>
    <col min="7" max="16384" width="8.7265625" style="42"/>
  </cols>
  <sheetData>
    <row r="1" spans="1:8" ht="15" x14ac:dyDescent="0.3">
      <c r="A1" s="151" t="s">
        <v>14</v>
      </c>
      <c r="B1" s="151"/>
      <c r="C1" s="151"/>
      <c r="D1" s="151"/>
      <c r="E1" s="151"/>
      <c r="F1" s="369"/>
      <c r="G1" s="151"/>
    </row>
    <row r="2" spans="1:8" ht="17.5" customHeight="1" x14ac:dyDescent="0.3">
      <c r="A2" s="694" t="s">
        <v>704</v>
      </c>
      <c r="B2" s="694"/>
      <c r="C2" s="694"/>
      <c r="D2" s="694"/>
      <c r="E2" s="694"/>
      <c r="F2" s="694"/>
      <c r="G2" s="151"/>
    </row>
    <row r="3" spans="1:8" x14ac:dyDescent="0.35">
      <c r="A3" s="154"/>
      <c r="B3" s="154"/>
      <c r="C3" s="154"/>
      <c r="D3" s="154"/>
      <c r="E3" s="370"/>
      <c r="F3" s="371"/>
    </row>
    <row r="4" spans="1:8" ht="13" customHeight="1" x14ac:dyDescent="0.3">
      <c r="A4" s="299"/>
      <c r="B4" s="628"/>
      <c r="C4" s="695" t="s">
        <v>705</v>
      </c>
      <c r="D4" s="695"/>
      <c r="E4" s="695"/>
      <c r="F4" s="178"/>
    </row>
    <row r="5" spans="1:8" ht="26" x14ac:dyDescent="0.3">
      <c r="A5" s="372"/>
      <c r="B5" s="161" t="s">
        <v>266</v>
      </c>
      <c r="C5" s="418" t="s">
        <v>23</v>
      </c>
      <c r="D5" s="418" t="s">
        <v>24</v>
      </c>
      <c r="E5" s="533" t="s">
        <v>25</v>
      </c>
      <c r="F5" s="629" t="s">
        <v>706</v>
      </c>
    </row>
    <row r="6" spans="1:8" ht="13" x14ac:dyDescent="0.3">
      <c r="A6" s="373" t="s">
        <v>268</v>
      </c>
      <c r="B6" s="374" t="s">
        <v>269</v>
      </c>
      <c r="C6" s="434">
        <v>58</v>
      </c>
      <c r="D6" s="434">
        <v>63</v>
      </c>
      <c r="E6" s="375">
        <v>111</v>
      </c>
      <c r="F6" s="375">
        <v>689</v>
      </c>
      <c r="G6" s="376"/>
    </row>
    <row r="7" spans="1:8" ht="13" x14ac:dyDescent="0.3">
      <c r="A7" s="373"/>
      <c r="B7" s="374" t="s">
        <v>270</v>
      </c>
      <c r="C7" s="434">
        <v>16</v>
      </c>
      <c r="D7" s="434">
        <v>24</v>
      </c>
      <c r="E7" s="375">
        <v>23</v>
      </c>
      <c r="F7" s="375">
        <v>542</v>
      </c>
      <c r="G7" s="376"/>
    </row>
    <row r="8" spans="1:8" ht="13" x14ac:dyDescent="0.3">
      <c r="A8" s="373"/>
      <c r="B8" s="374"/>
      <c r="C8" s="623"/>
      <c r="D8" s="623"/>
      <c r="E8" s="374"/>
      <c r="F8" s="375"/>
    </row>
    <row r="9" spans="1:8" ht="13" x14ac:dyDescent="0.3">
      <c r="A9" s="373" t="s">
        <v>271</v>
      </c>
      <c r="B9" s="374" t="s">
        <v>272</v>
      </c>
      <c r="C9" s="434">
        <v>0</v>
      </c>
      <c r="D9" s="434">
        <v>4</v>
      </c>
      <c r="E9" s="374">
        <v>2</v>
      </c>
      <c r="F9" s="375">
        <v>32</v>
      </c>
    </row>
    <row r="10" spans="1:8" ht="13" x14ac:dyDescent="0.3">
      <c r="A10" s="377"/>
      <c r="B10" s="374" t="s">
        <v>273</v>
      </c>
      <c r="C10" s="434">
        <v>8</v>
      </c>
      <c r="D10" s="434">
        <v>7</v>
      </c>
      <c r="E10" s="374">
        <v>14</v>
      </c>
      <c r="F10" s="375">
        <v>148</v>
      </c>
    </row>
    <row r="11" spans="1:8" ht="13" x14ac:dyDescent="0.3">
      <c r="A11" s="373"/>
      <c r="B11" s="374" t="s">
        <v>274</v>
      </c>
      <c r="C11" s="434">
        <v>0</v>
      </c>
      <c r="D11" s="434">
        <v>2</v>
      </c>
      <c r="E11" s="374">
        <v>2</v>
      </c>
      <c r="F11" s="375">
        <v>15</v>
      </c>
    </row>
    <row r="12" spans="1:8" ht="13" x14ac:dyDescent="0.3">
      <c r="A12" s="373"/>
      <c r="B12" s="376" t="s">
        <v>275</v>
      </c>
      <c r="C12" s="624">
        <v>0</v>
      </c>
      <c r="D12" s="624">
        <v>1</v>
      </c>
      <c r="E12" s="376">
        <v>2</v>
      </c>
      <c r="F12" s="378">
        <v>10</v>
      </c>
    </row>
    <row r="13" spans="1:8" ht="13" x14ac:dyDescent="0.3">
      <c r="A13" s="373"/>
      <c r="B13" s="374" t="s">
        <v>276</v>
      </c>
      <c r="C13" s="434">
        <v>6</v>
      </c>
      <c r="D13" s="434">
        <v>6</v>
      </c>
      <c r="E13" s="374">
        <v>8</v>
      </c>
      <c r="F13" s="375">
        <v>65</v>
      </c>
    </row>
    <row r="14" spans="1:8" ht="13" x14ac:dyDescent="0.3">
      <c r="A14" s="373"/>
      <c r="B14" s="309" t="s">
        <v>277</v>
      </c>
      <c r="C14" s="433">
        <v>1</v>
      </c>
      <c r="D14" s="433">
        <v>3</v>
      </c>
      <c r="E14" s="309">
        <v>4</v>
      </c>
      <c r="F14" s="312">
        <v>14</v>
      </c>
    </row>
    <row r="15" spans="1:8" ht="13" x14ac:dyDescent="0.3">
      <c r="A15" s="373"/>
      <c r="B15" s="374" t="s">
        <v>278</v>
      </c>
      <c r="C15" s="434">
        <v>3</v>
      </c>
      <c r="D15" s="434">
        <v>6</v>
      </c>
      <c r="E15" s="374">
        <v>7</v>
      </c>
      <c r="F15" s="375">
        <v>81</v>
      </c>
      <c r="H15" s="317"/>
    </row>
    <row r="16" spans="1:8" ht="13" x14ac:dyDescent="0.3">
      <c r="A16" s="373"/>
      <c r="B16" s="374" t="s">
        <v>279</v>
      </c>
      <c r="C16" s="434">
        <v>1</v>
      </c>
      <c r="D16" s="434">
        <v>0</v>
      </c>
      <c r="E16" s="375">
        <v>2</v>
      </c>
      <c r="F16" s="375">
        <v>8</v>
      </c>
    </row>
    <row r="17" spans="1:6" ht="13" x14ac:dyDescent="0.3">
      <c r="A17" s="373"/>
      <c r="B17" s="374" t="s">
        <v>280</v>
      </c>
      <c r="C17" s="434">
        <v>3</v>
      </c>
      <c r="D17" s="434">
        <v>4</v>
      </c>
      <c r="E17" s="374">
        <v>4</v>
      </c>
      <c r="F17" s="375">
        <v>32</v>
      </c>
    </row>
    <row r="18" spans="1:6" ht="13" x14ac:dyDescent="0.3">
      <c r="A18" s="373"/>
      <c r="B18" s="374" t="s">
        <v>281</v>
      </c>
      <c r="C18" s="434">
        <v>13</v>
      </c>
      <c r="D18" s="434">
        <v>19</v>
      </c>
      <c r="E18" s="374">
        <v>25</v>
      </c>
      <c r="F18" s="375">
        <v>262</v>
      </c>
    </row>
    <row r="19" spans="1:6" ht="13" x14ac:dyDescent="0.3">
      <c r="A19" s="373"/>
      <c r="B19" s="374" t="s">
        <v>282</v>
      </c>
      <c r="C19" s="434">
        <v>26</v>
      </c>
      <c r="D19" s="434">
        <v>39</v>
      </c>
      <c r="E19" s="374">
        <v>30</v>
      </c>
      <c r="F19" s="375">
        <v>446</v>
      </c>
    </row>
    <row r="20" spans="1:6" ht="13" x14ac:dyDescent="0.3">
      <c r="A20" s="373"/>
      <c r="B20" s="374" t="s">
        <v>283</v>
      </c>
      <c r="C20" s="434">
        <v>0</v>
      </c>
      <c r="D20" s="434">
        <v>1</v>
      </c>
      <c r="E20" s="374">
        <v>0</v>
      </c>
      <c r="F20" s="375">
        <v>20</v>
      </c>
    </row>
    <row r="21" spans="1:6" ht="13" x14ac:dyDescent="0.3">
      <c r="A21" s="373"/>
      <c r="B21" s="309" t="s">
        <v>284</v>
      </c>
      <c r="C21" s="433">
        <v>0</v>
      </c>
      <c r="D21" s="433">
        <v>0</v>
      </c>
      <c r="E21" s="375">
        <v>0</v>
      </c>
      <c r="F21" s="312">
        <v>11</v>
      </c>
    </row>
    <row r="22" spans="1:6" ht="13" x14ac:dyDescent="0.3">
      <c r="A22" s="373"/>
      <c r="B22" s="374" t="s">
        <v>285</v>
      </c>
      <c r="C22" s="434">
        <v>11</v>
      </c>
      <c r="D22" s="434">
        <v>15</v>
      </c>
      <c r="E22" s="374">
        <v>20</v>
      </c>
      <c r="F22" s="375">
        <v>147</v>
      </c>
    </row>
    <row r="23" spans="1:6" ht="13" x14ac:dyDescent="0.3">
      <c r="A23" s="373"/>
      <c r="B23" s="374" t="s">
        <v>286</v>
      </c>
      <c r="C23" s="434">
        <v>0</v>
      </c>
      <c r="D23" s="434">
        <v>3</v>
      </c>
      <c r="E23" s="374">
        <v>0</v>
      </c>
      <c r="F23" s="375">
        <v>11</v>
      </c>
    </row>
    <row r="24" spans="1:6" ht="13" x14ac:dyDescent="0.3">
      <c r="A24" s="373"/>
      <c r="B24" s="309" t="s">
        <v>287</v>
      </c>
      <c r="C24" s="433">
        <v>0</v>
      </c>
      <c r="D24" s="433">
        <v>0</v>
      </c>
      <c r="E24" s="375">
        <v>1</v>
      </c>
      <c r="F24" s="312">
        <v>6</v>
      </c>
    </row>
    <row r="25" spans="1:6" ht="15" x14ac:dyDescent="0.3">
      <c r="A25" s="379"/>
      <c r="B25" s="374" t="s">
        <v>288</v>
      </c>
      <c r="C25" s="434">
        <v>14</v>
      </c>
      <c r="D25" s="434">
        <v>12</v>
      </c>
      <c r="E25" s="374">
        <v>14</v>
      </c>
      <c r="F25" s="375">
        <v>103</v>
      </c>
    </row>
    <row r="26" spans="1:6" ht="15" x14ac:dyDescent="0.3">
      <c r="A26" s="379"/>
      <c r="B26" s="374" t="s">
        <v>289</v>
      </c>
      <c r="C26" s="434">
        <v>1</v>
      </c>
      <c r="D26" s="434">
        <v>4</v>
      </c>
      <c r="E26" s="374">
        <v>1</v>
      </c>
      <c r="F26" s="375">
        <v>20</v>
      </c>
    </row>
    <row r="27" spans="1:6" ht="15" x14ac:dyDescent="0.3">
      <c r="A27" s="379"/>
      <c r="B27" s="374" t="s">
        <v>290</v>
      </c>
      <c r="C27" s="434">
        <v>37</v>
      </c>
      <c r="D27" s="434">
        <v>30</v>
      </c>
      <c r="E27" s="374">
        <v>58</v>
      </c>
      <c r="F27" s="375">
        <v>592</v>
      </c>
    </row>
    <row r="28" spans="1:6" ht="13" x14ac:dyDescent="0.3">
      <c r="A28" s="373"/>
      <c r="B28" s="374" t="s">
        <v>291</v>
      </c>
      <c r="C28" s="434">
        <v>1</v>
      </c>
      <c r="D28" s="434">
        <v>1</v>
      </c>
      <c r="E28" s="374">
        <v>5</v>
      </c>
      <c r="F28" s="375">
        <v>32</v>
      </c>
    </row>
    <row r="29" spans="1:6" ht="13" x14ac:dyDescent="0.3">
      <c r="A29" s="373"/>
      <c r="B29" s="374" t="s">
        <v>292</v>
      </c>
      <c r="C29" s="434">
        <v>1</v>
      </c>
      <c r="D29" s="434">
        <v>3</v>
      </c>
      <c r="E29" s="374">
        <v>6</v>
      </c>
      <c r="F29" s="375">
        <v>26</v>
      </c>
    </row>
    <row r="30" spans="1:6" ht="13" x14ac:dyDescent="0.3">
      <c r="A30" s="373"/>
      <c r="B30" s="374" t="s">
        <v>293</v>
      </c>
      <c r="C30" s="434">
        <v>58</v>
      </c>
      <c r="D30" s="434">
        <v>53</v>
      </c>
      <c r="E30" s="374">
        <v>82</v>
      </c>
      <c r="F30" s="375">
        <v>839</v>
      </c>
    </row>
    <row r="31" spans="1:6" ht="15" x14ac:dyDescent="0.3">
      <c r="A31" s="379"/>
      <c r="B31" s="374" t="s">
        <v>294</v>
      </c>
      <c r="C31" s="434">
        <v>0</v>
      </c>
      <c r="D31" s="434">
        <v>6</v>
      </c>
      <c r="E31" s="374">
        <v>0</v>
      </c>
      <c r="F31" s="375">
        <v>10</v>
      </c>
    </row>
    <row r="32" spans="1:6" ht="15" x14ac:dyDescent="0.3">
      <c r="A32" s="379"/>
      <c r="B32" s="309" t="s">
        <v>295</v>
      </c>
      <c r="C32" s="433">
        <v>0</v>
      </c>
      <c r="D32" s="433">
        <v>0</v>
      </c>
      <c r="E32" s="375">
        <v>0</v>
      </c>
      <c r="F32" s="312">
        <v>2</v>
      </c>
    </row>
    <row r="33" spans="1:6" ht="15" x14ac:dyDescent="0.3">
      <c r="A33" s="379"/>
      <c r="B33" s="309" t="s">
        <v>296</v>
      </c>
      <c r="C33" s="433">
        <v>0</v>
      </c>
      <c r="D33" s="433">
        <v>0</v>
      </c>
      <c r="E33" s="375">
        <v>0</v>
      </c>
      <c r="F33" s="312">
        <v>3</v>
      </c>
    </row>
    <row r="34" spans="1:6" ht="15" x14ac:dyDescent="0.3">
      <c r="A34" s="379"/>
      <c r="B34" s="374" t="s">
        <v>297</v>
      </c>
      <c r="C34" s="434">
        <v>10</v>
      </c>
      <c r="D34" s="434">
        <v>9</v>
      </c>
      <c r="E34" s="374">
        <v>15</v>
      </c>
      <c r="F34" s="375">
        <v>165</v>
      </c>
    </row>
    <row r="35" spans="1:6" ht="15" x14ac:dyDescent="0.3">
      <c r="A35" s="379"/>
      <c r="B35" s="374" t="s">
        <v>298</v>
      </c>
      <c r="C35" s="434">
        <v>4</v>
      </c>
      <c r="D35" s="434">
        <v>9</v>
      </c>
      <c r="E35" s="374">
        <v>6</v>
      </c>
      <c r="F35" s="375">
        <v>93</v>
      </c>
    </row>
    <row r="36" spans="1:6" ht="15" x14ac:dyDescent="0.3">
      <c r="A36" s="379"/>
      <c r="B36" s="374"/>
      <c r="C36" s="434"/>
      <c r="D36" s="434"/>
      <c r="E36" s="374"/>
      <c r="F36" s="375"/>
    </row>
    <row r="37" spans="1:6" ht="13" x14ac:dyDescent="0.3">
      <c r="A37" s="373" t="s">
        <v>299</v>
      </c>
      <c r="B37" s="374" t="s">
        <v>300</v>
      </c>
      <c r="C37" s="434">
        <v>8</v>
      </c>
      <c r="D37" s="434">
        <v>16</v>
      </c>
      <c r="E37" s="374">
        <v>13</v>
      </c>
      <c r="F37" s="375">
        <v>213</v>
      </c>
    </row>
    <row r="38" spans="1:6" ht="13" x14ac:dyDescent="0.3">
      <c r="A38" s="373"/>
      <c r="B38" s="374" t="s">
        <v>301</v>
      </c>
      <c r="C38" s="434">
        <v>2</v>
      </c>
      <c r="D38" s="434">
        <v>2</v>
      </c>
      <c r="E38" s="374">
        <v>4</v>
      </c>
      <c r="F38" s="375">
        <v>61</v>
      </c>
    </row>
    <row r="39" spans="1:6" ht="13" x14ac:dyDescent="0.3">
      <c r="A39" s="373"/>
      <c r="B39" s="374" t="s">
        <v>302</v>
      </c>
      <c r="C39" s="434">
        <v>1</v>
      </c>
      <c r="D39" s="434">
        <v>0</v>
      </c>
      <c r="E39" s="375">
        <v>0</v>
      </c>
      <c r="F39" s="375">
        <v>13</v>
      </c>
    </row>
    <row r="40" spans="1:6" ht="15" x14ac:dyDescent="0.3">
      <c r="A40" s="379"/>
      <c r="B40" s="374" t="s">
        <v>303</v>
      </c>
      <c r="C40" s="434">
        <v>0</v>
      </c>
      <c r="D40" s="434">
        <v>0</v>
      </c>
      <c r="E40" s="375">
        <v>0</v>
      </c>
      <c r="F40" s="375">
        <v>7</v>
      </c>
    </row>
    <row r="41" spans="1:6" ht="13" x14ac:dyDescent="0.3">
      <c r="A41" s="373"/>
      <c r="B41" s="374" t="s">
        <v>304</v>
      </c>
      <c r="C41" s="434">
        <v>0</v>
      </c>
      <c r="D41" s="434">
        <v>0</v>
      </c>
      <c r="E41" s="375">
        <v>0</v>
      </c>
      <c r="F41" s="375">
        <v>7</v>
      </c>
    </row>
    <row r="42" spans="1:6" ht="13" x14ac:dyDescent="0.3">
      <c r="A42" s="373"/>
      <c r="B42" s="374" t="s">
        <v>305</v>
      </c>
      <c r="C42" s="434">
        <v>7</v>
      </c>
      <c r="D42" s="434">
        <v>3</v>
      </c>
      <c r="E42" s="375">
        <v>6</v>
      </c>
      <c r="F42" s="375">
        <v>90</v>
      </c>
    </row>
    <row r="43" spans="1:6" ht="13" x14ac:dyDescent="0.3">
      <c r="A43" s="373"/>
      <c r="B43" s="374" t="s">
        <v>306</v>
      </c>
      <c r="C43" s="434">
        <v>10</v>
      </c>
      <c r="D43" s="434">
        <v>8</v>
      </c>
      <c r="E43" s="375">
        <v>44</v>
      </c>
      <c r="F43" s="375">
        <v>249</v>
      </c>
    </row>
    <row r="44" spans="1:6" ht="13" x14ac:dyDescent="0.3">
      <c r="A44" s="373"/>
      <c r="B44" s="374" t="s">
        <v>307</v>
      </c>
      <c r="C44" s="434">
        <v>11</v>
      </c>
      <c r="D44" s="434">
        <v>16</v>
      </c>
      <c r="E44" s="375">
        <v>26</v>
      </c>
      <c r="F44" s="375">
        <v>363</v>
      </c>
    </row>
    <row r="45" spans="1:6" ht="13" x14ac:dyDescent="0.3">
      <c r="A45" s="373"/>
      <c r="B45" s="374" t="s">
        <v>308</v>
      </c>
      <c r="C45" s="434">
        <v>1</v>
      </c>
      <c r="D45" s="434">
        <v>0</v>
      </c>
      <c r="E45" s="375">
        <v>2</v>
      </c>
      <c r="F45" s="375">
        <v>22</v>
      </c>
    </row>
    <row r="46" spans="1:6" ht="13" x14ac:dyDescent="0.3">
      <c r="A46" s="373"/>
      <c r="B46" s="374" t="s">
        <v>309</v>
      </c>
      <c r="C46" s="434">
        <v>4</v>
      </c>
      <c r="D46" s="434">
        <v>6</v>
      </c>
      <c r="E46" s="375">
        <v>4</v>
      </c>
      <c r="F46" s="375">
        <v>121</v>
      </c>
    </row>
    <row r="47" spans="1:6" ht="13" x14ac:dyDescent="0.3">
      <c r="A47" s="373"/>
      <c r="B47" s="374" t="s">
        <v>310</v>
      </c>
      <c r="C47" s="434">
        <v>14</v>
      </c>
      <c r="D47" s="434">
        <v>14</v>
      </c>
      <c r="E47" s="375">
        <v>5</v>
      </c>
      <c r="F47" s="375">
        <v>322</v>
      </c>
    </row>
    <row r="48" spans="1:6" ht="13" x14ac:dyDescent="0.3">
      <c r="A48" s="373"/>
      <c r="B48" s="374" t="s">
        <v>311</v>
      </c>
      <c r="C48" s="434">
        <v>0</v>
      </c>
      <c r="D48" s="434">
        <v>0</v>
      </c>
      <c r="E48" s="375">
        <v>0</v>
      </c>
      <c r="F48" s="375">
        <v>9</v>
      </c>
    </row>
    <row r="49" spans="1:6" ht="13" x14ac:dyDescent="0.3">
      <c r="A49" s="373"/>
      <c r="B49" s="374" t="s">
        <v>312</v>
      </c>
      <c r="C49" s="434">
        <v>1</v>
      </c>
      <c r="D49" s="434">
        <v>0</v>
      </c>
      <c r="E49" s="375">
        <v>0</v>
      </c>
      <c r="F49" s="375">
        <v>6</v>
      </c>
    </row>
    <row r="50" spans="1:6" ht="13" x14ac:dyDescent="0.3">
      <c r="A50" s="373"/>
      <c r="B50" s="374" t="s">
        <v>313</v>
      </c>
      <c r="C50" s="434">
        <v>3</v>
      </c>
      <c r="D50" s="434">
        <v>4</v>
      </c>
      <c r="E50" s="375">
        <v>2</v>
      </c>
      <c r="F50" s="375">
        <v>30</v>
      </c>
    </row>
    <row r="51" spans="1:6" ht="13" x14ac:dyDescent="0.3">
      <c r="A51" s="373"/>
      <c r="B51" s="374" t="s">
        <v>314</v>
      </c>
      <c r="C51" s="434">
        <v>0</v>
      </c>
      <c r="D51" s="434">
        <v>0</v>
      </c>
      <c r="E51" s="374">
        <v>5</v>
      </c>
      <c r="F51" s="375">
        <v>19</v>
      </c>
    </row>
    <row r="52" spans="1:6" ht="13" x14ac:dyDescent="0.3">
      <c r="A52" s="373"/>
      <c r="B52" s="374" t="s">
        <v>315</v>
      </c>
      <c r="C52" s="434">
        <v>5</v>
      </c>
      <c r="D52" s="434">
        <v>5</v>
      </c>
      <c r="E52" s="374">
        <v>3</v>
      </c>
      <c r="F52" s="375">
        <v>71</v>
      </c>
    </row>
    <row r="53" spans="1:6" ht="13" x14ac:dyDescent="0.3">
      <c r="A53" s="373"/>
      <c r="B53" s="374" t="s">
        <v>316</v>
      </c>
      <c r="C53" s="434">
        <v>2</v>
      </c>
      <c r="D53" s="434">
        <v>5</v>
      </c>
      <c r="E53" s="374">
        <v>4</v>
      </c>
      <c r="F53" s="375">
        <v>67</v>
      </c>
    </row>
    <row r="54" spans="1:6" ht="13" x14ac:dyDescent="0.3">
      <c r="A54" s="373"/>
      <c r="B54" s="374" t="s">
        <v>317</v>
      </c>
      <c r="C54" s="434">
        <v>0</v>
      </c>
      <c r="D54" s="434">
        <v>2</v>
      </c>
      <c r="E54" s="374">
        <v>2</v>
      </c>
      <c r="F54" s="375">
        <v>29</v>
      </c>
    </row>
    <row r="55" spans="1:6" ht="15" x14ac:dyDescent="0.3">
      <c r="A55" s="379"/>
      <c r="B55" s="374" t="s">
        <v>318</v>
      </c>
      <c r="C55" s="434">
        <v>0</v>
      </c>
      <c r="D55" s="434">
        <v>0</v>
      </c>
      <c r="E55" s="374">
        <v>3</v>
      </c>
      <c r="F55" s="375">
        <v>16</v>
      </c>
    </row>
    <row r="56" spans="1:6" ht="13" x14ac:dyDescent="0.3">
      <c r="A56" s="373"/>
      <c r="B56" s="374" t="s">
        <v>319</v>
      </c>
      <c r="C56" s="434">
        <v>9</v>
      </c>
      <c r="D56" s="434">
        <v>6</v>
      </c>
      <c r="E56" s="374">
        <v>0</v>
      </c>
      <c r="F56" s="375">
        <v>82</v>
      </c>
    </row>
    <row r="57" spans="1:6" ht="13" x14ac:dyDescent="0.3">
      <c r="A57" s="373"/>
      <c r="B57" s="374" t="s">
        <v>320</v>
      </c>
      <c r="C57" s="434">
        <v>0</v>
      </c>
      <c r="D57" s="434">
        <v>0</v>
      </c>
      <c r="E57" s="375">
        <v>5</v>
      </c>
      <c r="F57" s="375">
        <v>39</v>
      </c>
    </row>
    <row r="58" spans="1:6" ht="13" x14ac:dyDescent="0.3">
      <c r="A58" s="373"/>
      <c r="B58" s="374" t="s">
        <v>321</v>
      </c>
      <c r="C58" s="434">
        <v>0</v>
      </c>
      <c r="D58" s="434">
        <v>0</v>
      </c>
      <c r="E58" s="375">
        <v>0</v>
      </c>
      <c r="F58" s="375">
        <v>20</v>
      </c>
    </row>
    <row r="59" spans="1:6" ht="15" x14ac:dyDescent="0.3">
      <c r="A59" s="379"/>
      <c r="B59" s="374" t="s">
        <v>322</v>
      </c>
      <c r="C59" s="434">
        <v>0</v>
      </c>
      <c r="D59" s="434">
        <v>0</v>
      </c>
      <c r="E59" s="375">
        <v>1</v>
      </c>
      <c r="F59" s="375">
        <v>8</v>
      </c>
    </row>
    <row r="60" spans="1:6" ht="15" x14ac:dyDescent="0.3">
      <c r="A60" s="379"/>
      <c r="B60" s="374" t="s">
        <v>323</v>
      </c>
      <c r="C60" s="434">
        <v>0</v>
      </c>
      <c r="D60" s="434">
        <v>0</v>
      </c>
      <c r="E60" s="375">
        <v>0</v>
      </c>
      <c r="F60" s="375">
        <v>6</v>
      </c>
    </row>
    <row r="61" spans="1:6" ht="15" x14ac:dyDescent="0.3">
      <c r="A61" s="379"/>
      <c r="B61" s="374" t="s">
        <v>324</v>
      </c>
      <c r="C61" s="434">
        <v>1</v>
      </c>
      <c r="D61" s="434">
        <v>0</v>
      </c>
      <c r="E61" s="375">
        <v>0</v>
      </c>
      <c r="F61" s="375">
        <v>7</v>
      </c>
    </row>
    <row r="62" spans="1:6" ht="15" x14ac:dyDescent="0.3">
      <c r="A62" s="379"/>
      <c r="B62" s="374" t="s">
        <v>325</v>
      </c>
      <c r="C62" s="434">
        <v>0</v>
      </c>
      <c r="D62" s="434">
        <v>0</v>
      </c>
      <c r="E62" s="375">
        <v>2</v>
      </c>
      <c r="F62" s="375">
        <v>8</v>
      </c>
    </row>
    <row r="63" spans="1:6" ht="15" x14ac:dyDescent="0.3">
      <c r="A63" s="379"/>
      <c r="B63" s="374" t="s">
        <v>710</v>
      </c>
      <c r="C63" s="434">
        <v>24</v>
      </c>
      <c r="D63" s="434">
        <v>28</v>
      </c>
      <c r="E63" s="374">
        <v>28</v>
      </c>
      <c r="F63" s="375">
        <v>390</v>
      </c>
    </row>
    <row r="64" spans="1:6" ht="15" x14ac:dyDescent="0.3">
      <c r="A64" s="379"/>
      <c r="B64" s="374" t="s">
        <v>326</v>
      </c>
      <c r="C64" s="434">
        <v>0</v>
      </c>
      <c r="D64" s="434">
        <v>0</v>
      </c>
      <c r="E64" s="375">
        <v>1</v>
      </c>
      <c r="F64" s="375">
        <v>7</v>
      </c>
    </row>
    <row r="65" spans="1:8" ht="15" x14ac:dyDescent="0.3">
      <c r="A65" s="379"/>
      <c r="B65" s="374" t="s">
        <v>327</v>
      </c>
      <c r="C65" s="434">
        <v>0</v>
      </c>
      <c r="D65" s="434">
        <v>0</v>
      </c>
      <c r="E65" s="375">
        <v>0</v>
      </c>
      <c r="F65" s="375">
        <v>12</v>
      </c>
    </row>
    <row r="66" spans="1:8" ht="13" x14ac:dyDescent="0.3">
      <c r="A66" s="373"/>
      <c r="B66" s="374" t="s">
        <v>328</v>
      </c>
      <c r="C66" s="434">
        <v>0</v>
      </c>
      <c r="D66" s="434">
        <v>0</v>
      </c>
      <c r="E66" s="375">
        <v>4</v>
      </c>
      <c r="F66" s="375">
        <v>551</v>
      </c>
      <c r="G66" s="376"/>
      <c r="H66" s="376"/>
    </row>
    <row r="67" spans="1:8" ht="13" x14ac:dyDescent="0.3">
      <c r="A67" s="373"/>
      <c r="B67" s="374"/>
      <c r="C67" s="434"/>
      <c r="D67" s="434"/>
      <c r="E67" s="374"/>
      <c r="F67" s="375"/>
    </row>
    <row r="68" spans="1:8" ht="13" x14ac:dyDescent="0.3">
      <c r="A68" s="373" t="s">
        <v>329</v>
      </c>
      <c r="B68" s="374" t="s">
        <v>330</v>
      </c>
      <c r="C68" s="625">
        <v>0</v>
      </c>
      <c r="D68" s="625">
        <v>0</v>
      </c>
      <c r="E68" s="375">
        <v>0</v>
      </c>
      <c r="F68" s="378">
        <v>5</v>
      </c>
    </row>
    <row r="69" spans="1:8" ht="13" x14ac:dyDescent="0.3">
      <c r="A69" s="373"/>
      <c r="B69" s="374" t="s">
        <v>331</v>
      </c>
      <c r="C69" s="434">
        <v>1</v>
      </c>
      <c r="D69" s="434">
        <v>0</v>
      </c>
      <c r="E69" s="375">
        <v>1</v>
      </c>
      <c r="F69" s="378">
        <v>8</v>
      </c>
    </row>
    <row r="70" spans="1:8" ht="13" x14ac:dyDescent="0.3">
      <c r="A70" s="373"/>
      <c r="B70" s="374" t="s">
        <v>332</v>
      </c>
      <c r="C70" s="434">
        <v>0</v>
      </c>
      <c r="D70" s="434">
        <v>1</v>
      </c>
      <c r="E70" s="374">
        <v>1</v>
      </c>
      <c r="F70" s="378">
        <v>15</v>
      </c>
    </row>
    <row r="71" spans="1:8" ht="13" x14ac:dyDescent="0.3">
      <c r="A71" s="373"/>
      <c r="B71" s="374" t="s">
        <v>333</v>
      </c>
      <c r="C71" s="434">
        <v>4</v>
      </c>
      <c r="D71" s="434">
        <v>9</v>
      </c>
      <c r="E71" s="374">
        <v>8</v>
      </c>
      <c r="F71" s="378">
        <v>80</v>
      </c>
    </row>
    <row r="72" spans="1:8" ht="13" x14ac:dyDescent="0.3">
      <c r="A72" s="373"/>
      <c r="B72" s="374" t="s">
        <v>334</v>
      </c>
      <c r="C72" s="434">
        <v>0</v>
      </c>
      <c r="D72" s="434">
        <v>0</v>
      </c>
      <c r="E72" s="375">
        <v>0</v>
      </c>
      <c r="F72" s="378">
        <v>15</v>
      </c>
    </row>
    <row r="73" spans="1:8" ht="13" x14ac:dyDescent="0.3">
      <c r="A73" s="373"/>
      <c r="B73" s="374" t="s">
        <v>335</v>
      </c>
      <c r="C73" s="434">
        <v>0</v>
      </c>
      <c r="D73" s="434">
        <v>0</v>
      </c>
      <c r="E73" s="375">
        <v>1</v>
      </c>
      <c r="F73" s="378">
        <v>10</v>
      </c>
    </row>
    <row r="74" spans="1:8" ht="13" x14ac:dyDescent="0.3">
      <c r="A74" s="373"/>
      <c r="B74" s="374" t="s">
        <v>336</v>
      </c>
      <c r="C74" s="434">
        <v>12</v>
      </c>
      <c r="D74" s="434">
        <v>6</v>
      </c>
      <c r="E74" s="374">
        <v>8</v>
      </c>
      <c r="F74" s="378">
        <v>117</v>
      </c>
    </row>
    <row r="75" spans="1:8" ht="13" x14ac:dyDescent="0.3">
      <c r="A75" s="373"/>
      <c r="B75" s="374" t="s">
        <v>337</v>
      </c>
      <c r="C75" s="434">
        <v>0</v>
      </c>
      <c r="D75" s="434">
        <v>0</v>
      </c>
      <c r="E75" s="375">
        <v>0</v>
      </c>
      <c r="F75" s="378">
        <v>9</v>
      </c>
    </row>
    <row r="76" spans="1:8" ht="13" x14ac:dyDescent="0.3">
      <c r="A76" s="373"/>
      <c r="B76" s="374" t="s">
        <v>338</v>
      </c>
      <c r="C76" s="434">
        <v>0</v>
      </c>
      <c r="D76" s="434">
        <v>0</v>
      </c>
      <c r="E76" s="375">
        <v>0</v>
      </c>
      <c r="F76" s="378">
        <v>4</v>
      </c>
    </row>
    <row r="77" spans="1:8" ht="13" x14ac:dyDescent="0.3">
      <c r="A77" s="373"/>
      <c r="B77" s="374" t="s">
        <v>339</v>
      </c>
      <c r="C77" s="434">
        <v>0</v>
      </c>
      <c r="D77" s="434">
        <v>0</v>
      </c>
      <c r="E77" s="375">
        <v>2</v>
      </c>
      <c r="F77" s="378">
        <v>26</v>
      </c>
    </row>
    <row r="78" spans="1:8" ht="13" x14ac:dyDescent="0.3">
      <c r="A78" s="373"/>
      <c r="B78" s="374" t="s">
        <v>340</v>
      </c>
      <c r="C78" s="434">
        <v>0</v>
      </c>
      <c r="D78" s="434">
        <v>2</v>
      </c>
      <c r="E78" s="375">
        <v>1</v>
      </c>
      <c r="F78" s="378">
        <v>12</v>
      </c>
    </row>
    <row r="79" spans="1:8" ht="13" x14ac:dyDescent="0.3">
      <c r="A79" s="373"/>
      <c r="B79" s="374" t="s">
        <v>341</v>
      </c>
      <c r="C79" s="434">
        <v>8</v>
      </c>
      <c r="D79" s="434">
        <v>13</v>
      </c>
      <c r="E79" s="375">
        <v>10</v>
      </c>
      <c r="F79" s="378">
        <v>229</v>
      </c>
    </row>
    <row r="80" spans="1:8" ht="13" x14ac:dyDescent="0.3">
      <c r="A80" s="373"/>
      <c r="B80" s="374" t="s">
        <v>342</v>
      </c>
      <c r="C80" s="434">
        <v>0</v>
      </c>
      <c r="D80" s="434">
        <v>0</v>
      </c>
      <c r="E80" s="375">
        <v>0</v>
      </c>
      <c r="F80" s="378">
        <v>9</v>
      </c>
    </row>
    <row r="81" spans="1:6" ht="13" x14ac:dyDescent="0.3">
      <c r="A81" s="373"/>
      <c r="B81" s="374" t="s">
        <v>343</v>
      </c>
      <c r="C81" s="434">
        <v>0</v>
      </c>
      <c r="D81" s="434">
        <v>0</v>
      </c>
      <c r="E81" s="375">
        <v>0</v>
      </c>
      <c r="F81" s="378">
        <v>10</v>
      </c>
    </row>
    <row r="82" spans="1:6" ht="13" x14ac:dyDescent="0.3">
      <c r="A82" s="373"/>
      <c r="B82" s="374" t="s">
        <v>344</v>
      </c>
      <c r="C82" s="434">
        <v>0</v>
      </c>
      <c r="D82" s="434">
        <v>1</v>
      </c>
      <c r="E82" s="374">
        <v>0</v>
      </c>
      <c r="F82" s="378">
        <v>5</v>
      </c>
    </row>
    <row r="83" spans="1:6" ht="13" x14ac:dyDescent="0.3">
      <c r="A83" s="373"/>
      <c r="B83" s="374" t="s">
        <v>345</v>
      </c>
      <c r="C83" s="434">
        <v>0</v>
      </c>
      <c r="D83" s="434">
        <v>2</v>
      </c>
      <c r="E83" s="374">
        <v>1</v>
      </c>
      <c r="F83" s="378">
        <v>32</v>
      </c>
    </row>
    <row r="84" spans="1:6" ht="13" x14ac:dyDescent="0.3">
      <c r="A84" s="373"/>
      <c r="B84" s="374" t="s">
        <v>346</v>
      </c>
      <c r="C84" s="434">
        <v>0</v>
      </c>
      <c r="D84" s="434">
        <v>0</v>
      </c>
      <c r="E84" s="375">
        <v>1</v>
      </c>
      <c r="F84" s="378">
        <v>12</v>
      </c>
    </row>
    <row r="85" spans="1:6" ht="13" x14ac:dyDescent="0.3">
      <c r="A85" s="373"/>
      <c r="B85" s="374" t="s">
        <v>347</v>
      </c>
      <c r="C85" s="434">
        <v>1</v>
      </c>
      <c r="D85" s="434">
        <v>0</v>
      </c>
      <c r="E85" s="375">
        <v>0</v>
      </c>
      <c r="F85" s="378">
        <v>7</v>
      </c>
    </row>
    <row r="86" spans="1:6" ht="13" x14ac:dyDescent="0.3">
      <c r="A86" s="373"/>
      <c r="B86" s="374" t="s">
        <v>348</v>
      </c>
      <c r="C86" s="434">
        <v>1</v>
      </c>
      <c r="D86" s="434">
        <v>0</v>
      </c>
      <c r="E86" s="375">
        <v>0</v>
      </c>
      <c r="F86" s="375">
        <v>4</v>
      </c>
    </row>
    <row r="87" spans="1:6" ht="14.25" customHeight="1" x14ac:dyDescent="0.3">
      <c r="A87" s="373"/>
      <c r="B87" s="374" t="s">
        <v>349</v>
      </c>
      <c r="C87" s="434">
        <v>4</v>
      </c>
      <c r="D87" s="434">
        <v>3</v>
      </c>
      <c r="E87" s="374">
        <v>3</v>
      </c>
      <c r="F87" s="378">
        <v>58</v>
      </c>
    </row>
    <row r="88" spans="1:6" ht="13" x14ac:dyDescent="0.3">
      <c r="A88" s="373"/>
      <c r="B88" s="374" t="s">
        <v>350</v>
      </c>
      <c r="C88" s="434">
        <v>1</v>
      </c>
      <c r="D88" s="434">
        <v>1</v>
      </c>
      <c r="E88" s="374">
        <v>3</v>
      </c>
      <c r="F88" s="378">
        <v>61</v>
      </c>
    </row>
    <row r="89" spans="1:6" ht="13" x14ac:dyDescent="0.3">
      <c r="A89" s="373"/>
      <c r="B89" s="374" t="s">
        <v>351</v>
      </c>
      <c r="C89" s="434">
        <v>1</v>
      </c>
      <c r="D89" s="434">
        <v>0</v>
      </c>
      <c r="E89" s="375">
        <v>0</v>
      </c>
      <c r="F89" s="378">
        <v>4</v>
      </c>
    </row>
    <row r="90" spans="1:6" ht="13" x14ac:dyDescent="0.3">
      <c r="A90" s="373"/>
      <c r="B90" s="374" t="s">
        <v>352</v>
      </c>
      <c r="C90" s="434"/>
      <c r="D90" s="434">
        <v>0</v>
      </c>
      <c r="E90" s="374">
        <v>0</v>
      </c>
      <c r="F90" s="378">
        <v>7</v>
      </c>
    </row>
    <row r="91" spans="1:6" ht="13" x14ac:dyDescent="0.3">
      <c r="A91" s="373"/>
      <c r="B91" s="374" t="s">
        <v>353</v>
      </c>
      <c r="C91" s="434">
        <v>2</v>
      </c>
      <c r="D91" s="434">
        <v>7</v>
      </c>
      <c r="E91" s="374">
        <v>3</v>
      </c>
      <c r="F91" s="378">
        <v>51</v>
      </c>
    </row>
    <row r="92" spans="1:6" ht="13" x14ac:dyDescent="0.3">
      <c r="A92" s="373"/>
      <c r="B92" s="374" t="s">
        <v>354</v>
      </c>
      <c r="C92" s="434">
        <v>0</v>
      </c>
      <c r="D92" s="434">
        <v>0</v>
      </c>
      <c r="E92" s="375">
        <v>0</v>
      </c>
      <c r="F92" s="378">
        <v>11</v>
      </c>
    </row>
    <row r="93" spans="1:6" ht="13" x14ac:dyDescent="0.3">
      <c r="A93" s="373"/>
      <c r="B93" s="374" t="s">
        <v>355</v>
      </c>
      <c r="C93" s="434">
        <v>5</v>
      </c>
      <c r="D93" s="434">
        <v>5</v>
      </c>
      <c r="E93" s="374">
        <v>4</v>
      </c>
      <c r="F93" s="378">
        <v>86</v>
      </c>
    </row>
    <row r="94" spans="1:6" ht="13" x14ac:dyDescent="0.3">
      <c r="A94" s="373"/>
      <c r="B94" s="374" t="s">
        <v>356</v>
      </c>
      <c r="C94" s="434">
        <v>3</v>
      </c>
      <c r="D94" s="434">
        <v>11</v>
      </c>
      <c r="E94" s="374">
        <v>12</v>
      </c>
      <c r="F94" s="378">
        <v>129</v>
      </c>
    </row>
    <row r="95" spans="1:6" ht="13" x14ac:dyDescent="0.3">
      <c r="A95" s="373"/>
      <c r="B95" s="374" t="s">
        <v>357</v>
      </c>
      <c r="C95" s="434">
        <v>0</v>
      </c>
      <c r="D95" s="434">
        <v>0</v>
      </c>
      <c r="E95" s="375">
        <v>0</v>
      </c>
      <c r="F95" s="378">
        <v>13</v>
      </c>
    </row>
    <row r="96" spans="1:6" ht="13" x14ac:dyDescent="0.3">
      <c r="A96" s="373"/>
      <c r="B96" s="374" t="s">
        <v>358</v>
      </c>
      <c r="C96" s="434">
        <v>0</v>
      </c>
      <c r="D96" s="434">
        <v>0</v>
      </c>
      <c r="E96" s="375">
        <v>0</v>
      </c>
      <c r="F96" s="378">
        <v>5</v>
      </c>
    </row>
    <row r="97" spans="1:14" ht="15" x14ac:dyDescent="0.3">
      <c r="A97" s="379"/>
      <c r="B97" s="374" t="s">
        <v>359</v>
      </c>
      <c r="C97" s="434">
        <v>2</v>
      </c>
      <c r="D97" s="434">
        <v>2</v>
      </c>
      <c r="E97" s="374">
        <v>4</v>
      </c>
      <c r="F97" s="378">
        <v>43</v>
      </c>
    </row>
    <row r="98" spans="1:14" ht="13" x14ac:dyDescent="0.3">
      <c r="A98" s="377"/>
      <c r="B98" s="374" t="s">
        <v>360</v>
      </c>
      <c r="C98" s="434">
        <v>0</v>
      </c>
      <c r="D98" s="434">
        <v>0</v>
      </c>
      <c r="E98" s="374">
        <v>0</v>
      </c>
      <c r="F98" s="378">
        <v>7</v>
      </c>
    </row>
    <row r="99" spans="1:14" ht="13" x14ac:dyDescent="0.3">
      <c r="A99" s="377"/>
      <c r="B99" s="374" t="s">
        <v>361</v>
      </c>
      <c r="C99" s="434">
        <v>5</v>
      </c>
      <c r="D99" s="434">
        <v>4</v>
      </c>
      <c r="E99" s="374">
        <v>5</v>
      </c>
      <c r="F99" s="378">
        <v>37</v>
      </c>
    </row>
    <row r="100" spans="1:14" ht="13" x14ac:dyDescent="0.3">
      <c r="A100" s="377"/>
      <c r="B100" s="374" t="s">
        <v>362</v>
      </c>
      <c r="C100" s="434">
        <v>89</v>
      </c>
      <c r="D100" s="434">
        <v>75</v>
      </c>
      <c r="E100" s="374">
        <v>86</v>
      </c>
      <c r="F100" s="378">
        <v>2459</v>
      </c>
    </row>
    <row r="101" spans="1:14" ht="13" x14ac:dyDescent="0.3">
      <c r="A101" s="373"/>
      <c r="B101" s="374" t="s">
        <v>363</v>
      </c>
      <c r="C101" s="434">
        <f>C204</f>
        <v>0</v>
      </c>
      <c r="D101" s="434">
        <f>D204</f>
        <v>0</v>
      </c>
      <c r="E101" s="374">
        <v>7</v>
      </c>
      <c r="F101" s="378">
        <v>89</v>
      </c>
      <c r="G101" s="376"/>
      <c r="H101" s="376"/>
    </row>
    <row r="102" spans="1:14" ht="13" x14ac:dyDescent="0.3">
      <c r="A102" s="373"/>
      <c r="B102" s="374"/>
      <c r="C102" s="434"/>
      <c r="D102" s="434"/>
      <c r="E102" s="374"/>
      <c r="F102" s="375"/>
    </row>
    <row r="103" spans="1:14" ht="13" x14ac:dyDescent="0.3">
      <c r="A103" s="373" t="s">
        <v>364</v>
      </c>
      <c r="B103" s="374" t="s">
        <v>268</v>
      </c>
      <c r="C103" s="434">
        <v>74</v>
      </c>
      <c r="D103" s="434">
        <v>87</v>
      </c>
      <c r="E103" s="374">
        <v>134</v>
      </c>
      <c r="F103" s="375">
        <v>1231</v>
      </c>
    </row>
    <row r="104" spans="1:14" ht="13" x14ac:dyDescent="0.3">
      <c r="A104" s="373"/>
      <c r="B104" s="374" t="s">
        <v>271</v>
      </c>
      <c r="C104" s="434">
        <v>198</v>
      </c>
      <c r="D104" s="434">
        <v>237</v>
      </c>
      <c r="E104" s="374">
        <v>308</v>
      </c>
      <c r="F104" s="375">
        <v>3193</v>
      </c>
    </row>
    <row r="105" spans="1:14" ht="13" x14ac:dyDescent="0.3">
      <c r="A105" s="373"/>
      <c r="B105" s="374" t="s">
        <v>299</v>
      </c>
      <c r="C105" s="434">
        <v>103</v>
      </c>
      <c r="D105" s="434">
        <v>115</v>
      </c>
      <c r="E105" s="374">
        <v>164</v>
      </c>
      <c r="F105" s="375">
        <v>2845</v>
      </c>
      <c r="I105" s="381"/>
      <c r="J105" s="381"/>
      <c r="K105" s="381"/>
      <c r="L105" s="381"/>
      <c r="M105" s="381"/>
    </row>
    <row r="106" spans="1:14" ht="13" x14ac:dyDescent="0.3">
      <c r="A106" s="373"/>
      <c r="B106" s="374" t="s">
        <v>329</v>
      </c>
      <c r="C106" s="626">
        <v>139</v>
      </c>
      <c r="D106" s="626">
        <v>142</v>
      </c>
      <c r="E106" s="374">
        <v>161</v>
      </c>
      <c r="F106" s="375">
        <v>3669</v>
      </c>
      <c r="G106" s="376"/>
    </row>
    <row r="107" spans="1:14" ht="13" x14ac:dyDescent="0.3">
      <c r="A107" s="382" t="s">
        <v>124</v>
      </c>
      <c r="B107" s="311"/>
      <c r="C107" s="627">
        <v>514</v>
      </c>
      <c r="D107" s="627">
        <v>581</v>
      </c>
      <c r="E107" s="382">
        <v>767</v>
      </c>
      <c r="F107" s="383">
        <v>10938</v>
      </c>
      <c r="K107" s="384"/>
      <c r="N107" s="381"/>
    </row>
    <row r="108" spans="1:14" x14ac:dyDescent="0.35">
      <c r="A108" s="201"/>
      <c r="C108" s="374"/>
      <c r="D108" s="374"/>
      <c r="F108" s="385"/>
      <c r="J108" s="201"/>
      <c r="K108" s="386"/>
      <c r="L108" s="386"/>
      <c r="N108" s="187"/>
    </row>
    <row r="109" spans="1:14" x14ac:dyDescent="0.35">
      <c r="A109" s="349" t="s">
        <v>41</v>
      </c>
      <c r="C109" s="374"/>
      <c r="D109" s="374"/>
      <c r="E109" s="387"/>
      <c r="F109" s="388"/>
      <c r="G109" s="387"/>
      <c r="H109" s="387"/>
      <c r="I109" s="387"/>
      <c r="J109" s="387"/>
      <c r="K109" s="387"/>
      <c r="L109" s="387"/>
      <c r="M109" s="387"/>
      <c r="N109" s="389"/>
    </row>
    <row r="110" spans="1:14" x14ac:dyDescent="0.35">
      <c r="A110" s="42" t="s">
        <v>631</v>
      </c>
      <c r="C110" s="374"/>
      <c r="D110" s="374"/>
    </row>
    <row r="111" spans="1:14" x14ac:dyDescent="0.35">
      <c r="A111" s="42" t="s">
        <v>708</v>
      </c>
      <c r="C111" s="374"/>
      <c r="D111" s="374"/>
    </row>
    <row r="112" spans="1:14" ht="12.75" customHeight="1" x14ac:dyDescent="0.3">
      <c r="A112" s="676" t="s">
        <v>707</v>
      </c>
      <c r="B112" s="676"/>
      <c r="C112" s="676"/>
      <c r="D112" s="676"/>
      <c r="E112" s="676"/>
      <c r="F112" s="676"/>
      <c r="G112" s="676"/>
      <c r="H112" s="676"/>
    </row>
    <row r="113" spans="1:4" x14ac:dyDescent="0.35">
      <c r="A113" s="42" t="s">
        <v>709</v>
      </c>
      <c r="C113" s="374"/>
      <c r="D113" s="374"/>
    </row>
    <row r="114" spans="1:4" x14ac:dyDescent="0.35">
      <c r="A114" s="42" t="s">
        <v>365</v>
      </c>
      <c r="C114" s="374"/>
      <c r="D114" s="374"/>
    </row>
    <row r="115" spans="1:4" x14ac:dyDescent="0.35">
      <c r="C115" s="374"/>
      <c r="D115" s="374"/>
    </row>
    <row r="116" spans="1:4" x14ac:dyDescent="0.35">
      <c r="C116" s="374"/>
      <c r="D116" s="374"/>
    </row>
    <row r="117" spans="1:4" x14ac:dyDescent="0.35">
      <c r="C117" s="374"/>
      <c r="D117" s="374"/>
    </row>
    <row r="122" spans="1:4" x14ac:dyDescent="0.35">
      <c r="C122" s="44"/>
      <c r="D122" s="44"/>
    </row>
  </sheetData>
  <mergeCells count="3">
    <mergeCell ref="A2:F2"/>
    <mergeCell ref="C4:E4"/>
    <mergeCell ref="A112:H112"/>
  </mergeCells>
  <hyperlinks>
    <hyperlink ref="A114"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heetViews>
  <sheetFormatPr defaultColWidth="3.7265625" defaultRowHeight="15.5" x14ac:dyDescent="0.35"/>
  <cols>
    <col min="1" max="1" width="40.54296875" style="184" bestFit="1" customWidth="1"/>
    <col min="2" max="5" width="12.7265625" style="184" customWidth="1"/>
    <col min="6" max="6" width="12.7265625" style="42" customWidth="1"/>
    <col min="7" max="254" width="8.7265625" style="42" customWidth="1"/>
    <col min="255" max="16384" width="3.7265625" style="42"/>
  </cols>
  <sheetData>
    <row r="1" spans="1:9" ht="15" x14ac:dyDescent="0.3">
      <c r="A1" s="151" t="s">
        <v>14</v>
      </c>
      <c r="B1" s="151"/>
      <c r="C1" s="151"/>
      <c r="D1" s="151"/>
      <c r="E1" s="151"/>
    </row>
    <row r="2" spans="1:9" x14ac:dyDescent="0.35">
      <c r="A2" s="151" t="s">
        <v>366</v>
      </c>
      <c r="B2" s="276"/>
      <c r="C2" s="276"/>
      <c r="D2" s="276"/>
      <c r="E2" s="276"/>
      <c r="F2" s="67"/>
    </row>
    <row r="3" spans="1:9" x14ac:dyDescent="0.35">
      <c r="A3" s="278"/>
      <c r="B3" s="391"/>
      <c r="C3" s="391"/>
      <c r="D3" s="391"/>
      <c r="E3" s="392"/>
      <c r="F3" s="393"/>
    </row>
    <row r="4" spans="1:9" x14ac:dyDescent="0.35">
      <c r="A4" s="278"/>
      <c r="B4" s="394" t="s">
        <v>21</v>
      </c>
      <c r="C4" s="394" t="s">
        <v>22</v>
      </c>
      <c r="D4" s="394" t="s">
        <v>23</v>
      </c>
      <c r="E4" s="395" t="s">
        <v>24</v>
      </c>
      <c r="F4" s="395" t="s">
        <v>25</v>
      </c>
    </row>
    <row r="5" spans="1:9" ht="13" x14ac:dyDescent="0.3">
      <c r="A5" s="41" t="s">
        <v>138</v>
      </c>
      <c r="B5" s="42"/>
      <c r="C5" s="42"/>
      <c r="D5" s="42"/>
      <c r="E5" s="42"/>
    </row>
    <row r="6" spans="1:9" ht="13" x14ac:dyDescent="0.3">
      <c r="A6" s="42" t="s">
        <v>385</v>
      </c>
      <c r="B6" s="340">
        <v>585</v>
      </c>
      <c r="C6" s="340">
        <v>495</v>
      </c>
      <c r="D6" s="340">
        <v>526</v>
      </c>
      <c r="E6" s="42">
        <v>597</v>
      </c>
      <c r="F6" s="42">
        <v>742</v>
      </c>
    </row>
    <row r="7" spans="1:9" ht="13" x14ac:dyDescent="0.3">
      <c r="A7" s="42" t="s">
        <v>634</v>
      </c>
      <c r="B7" s="340">
        <v>29</v>
      </c>
      <c r="C7" s="337" t="s">
        <v>261</v>
      </c>
      <c r="D7" s="340">
        <v>225</v>
      </c>
      <c r="E7" s="42">
        <v>11</v>
      </c>
      <c r="F7" s="42">
        <v>19</v>
      </c>
    </row>
    <row r="8" spans="1:9" ht="15" x14ac:dyDescent="0.3">
      <c r="A8" s="42" t="s">
        <v>635</v>
      </c>
      <c r="B8" s="340">
        <v>12171</v>
      </c>
      <c r="C8" s="340">
        <v>12666</v>
      </c>
      <c r="D8" s="340">
        <v>13192</v>
      </c>
      <c r="E8" s="340">
        <v>13789</v>
      </c>
      <c r="F8" s="340">
        <v>14531</v>
      </c>
      <c r="I8" s="344"/>
    </row>
    <row r="9" spans="1:9" ht="13" x14ac:dyDescent="0.3">
      <c r="A9" s="285"/>
      <c r="B9" s="396"/>
      <c r="C9" s="396"/>
      <c r="D9" s="396"/>
      <c r="E9" s="396"/>
      <c r="F9" s="396"/>
    </row>
    <row r="10" spans="1:9" ht="13" x14ac:dyDescent="0.3">
      <c r="A10" s="41" t="s">
        <v>52</v>
      </c>
      <c r="B10" s="340"/>
      <c r="C10" s="340"/>
      <c r="D10" s="340"/>
      <c r="E10" s="340"/>
      <c r="F10" s="340"/>
    </row>
    <row r="11" spans="1:9" ht="13" x14ac:dyDescent="0.3">
      <c r="A11" s="42" t="s">
        <v>385</v>
      </c>
      <c r="B11" s="340">
        <v>1693</v>
      </c>
      <c r="C11" s="340">
        <v>2270</v>
      </c>
      <c r="D11" s="340">
        <v>3499</v>
      </c>
      <c r="E11" s="340">
        <v>3884</v>
      </c>
      <c r="F11" s="340">
        <v>5706</v>
      </c>
    </row>
    <row r="12" spans="1:9" ht="13" x14ac:dyDescent="0.3">
      <c r="A12" s="42" t="s">
        <v>634</v>
      </c>
      <c r="B12" s="340">
        <v>68</v>
      </c>
      <c r="C12" s="337" t="s">
        <v>261</v>
      </c>
      <c r="D12" s="340">
        <v>312</v>
      </c>
      <c r="E12" s="340">
        <v>291</v>
      </c>
      <c r="F12" s="340">
        <v>1</v>
      </c>
    </row>
    <row r="13" spans="1:9" ht="13" x14ac:dyDescent="0.3">
      <c r="A13" s="42" t="s">
        <v>636</v>
      </c>
      <c r="B13" s="340">
        <v>8829</v>
      </c>
      <c r="C13" s="340">
        <v>11099</v>
      </c>
      <c r="D13" s="340">
        <v>14598</v>
      </c>
      <c r="E13" s="340">
        <v>18482</v>
      </c>
      <c r="F13" s="340">
        <v>24188</v>
      </c>
    </row>
    <row r="14" spans="1:9" ht="13" x14ac:dyDescent="0.3">
      <c r="A14" s="285"/>
      <c r="B14" s="396"/>
      <c r="C14" s="396"/>
      <c r="D14" s="396"/>
      <c r="E14" s="396"/>
      <c r="F14" s="396"/>
    </row>
    <row r="15" spans="1:9" ht="13" x14ac:dyDescent="0.3">
      <c r="A15" s="41" t="s">
        <v>54</v>
      </c>
      <c r="B15" s="340"/>
      <c r="C15" s="340"/>
      <c r="D15" s="340"/>
      <c r="E15" s="340"/>
      <c r="F15" s="340"/>
    </row>
    <row r="16" spans="1:9" ht="13" x14ac:dyDescent="0.3">
      <c r="A16" s="42" t="s">
        <v>385</v>
      </c>
      <c r="B16" s="340">
        <v>4</v>
      </c>
      <c r="C16" s="340">
        <v>4</v>
      </c>
      <c r="D16" s="340">
        <v>1</v>
      </c>
      <c r="E16" s="340">
        <v>64</v>
      </c>
      <c r="F16" s="340">
        <v>96</v>
      </c>
    </row>
    <row r="17" spans="1:8" ht="13" x14ac:dyDescent="0.3">
      <c r="A17" s="42" t="s">
        <v>634</v>
      </c>
      <c r="B17" s="337" t="s">
        <v>261</v>
      </c>
      <c r="C17" s="337" t="s">
        <v>261</v>
      </c>
      <c r="D17" s="337" t="s">
        <v>261</v>
      </c>
      <c r="E17" s="337" t="s">
        <v>261</v>
      </c>
      <c r="F17" s="337" t="s">
        <v>261</v>
      </c>
    </row>
    <row r="18" spans="1:8" ht="13" x14ac:dyDescent="0.3">
      <c r="A18" s="42" t="s">
        <v>636</v>
      </c>
      <c r="B18" s="340">
        <v>58</v>
      </c>
      <c r="C18" s="340">
        <v>62</v>
      </c>
      <c r="D18" s="340">
        <v>63</v>
      </c>
      <c r="E18" s="340">
        <v>127</v>
      </c>
      <c r="F18" s="340">
        <v>223</v>
      </c>
    </row>
    <row r="19" spans="1:8" ht="13" x14ac:dyDescent="0.3">
      <c r="A19" s="285"/>
      <c r="B19" s="396"/>
      <c r="C19" s="396"/>
      <c r="D19" s="396"/>
      <c r="E19" s="396"/>
      <c r="F19" s="396"/>
    </row>
    <row r="20" spans="1:8" ht="13" x14ac:dyDescent="0.3">
      <c r="A20" s="41" t="s">
        <v>56</v>
      </c>
      <c r="B20" s="340"/>
      <c r="C20" s="340"/>
      <c r="D20" s="340"/>
      <c r="E20" s="340"/>
      <c r="F20" s="340"/>
    </row>
    <row r="21" spans="1:8" ht="13" x14ac:dyDescent="0.3">
      <c r="A21" s="42" t="s">
        <v>385</v>
      </c>
      <c r="B21" s="340">
        <v>2282</v>
      </c>
      <c r="C21" s="340">
        <v>2769</v>
      </c>
      <c r="D21" s="340">
        <v>4026</v>
      </c>
      <c r="E21" s="340">
        <v>4545</v>
      </c>
      <c r="F21" s="340">
        <v>6544</v>
      </c>
      <c r="H21" s="344"/>
    </row>
    <row r="22" spans="1:8" ht="13" x14ac:dyDescent="0.3">
      <c r="A22" s="42" t="s">
        <v>634</v>
      </c>
      <c r="B22" s="340">
        <v>97</v>
      </c>
      <c r="C22" s="337" t="s">
        <v>261</v>
      </c>
      <c r="D22" s="340">
        <v>537</v>
      </c>
      <c r="E22" s="340">
        <v>302</v>
      </c>
      <c r="F22" s="340">
        <v>20</v>
      </c>
      <c r="H22" s="344"/>
    </row>
    <row r="23" spans="1:8" ht="13" x14ac:dyDescent="0.3">
      <c r="A23" s="42" t="s">
        <v>636</v>
      </c>
      <c r="B23" s="340">
        <v>21058</v>
      </c>
      <c r="C23" s="340">
        <v>23827</v>
      </c>
      <c r="D23" s="340">
        <v>27853</v>
      </c>
      <c r="E23" s="340">
        <v>32398</v>
      </c>
      <c r="F23" s="340">
        <v>38942</v>
      </c>
      <c r="H23" s="344"/>
    </row>
    <row r="24" spans="1:8" ht="13" x14ac:dyDescent="0.3">
      <c r="A24" s="285"/>
      <c r="B24" s="285"/>
      <c r="C24" s="285"/>
      <c r="D24" s="285"/>
      <c r="E24" s="285"/>
      <c r="F24" s="285"/>
    </row>
    <row r="25" spans="1:8" x14ac:dyDescent="0.35">
      <c r="A25" s="397"/>
    </row>
    <row r="26" spans="1:8" x14ac:dyDescent="0.35">
      <c r="A26" s="41" t="s">
        <v>41</v>
      </c>
    </row>
    <row r="27" spans="1:8" x14ac:dyDescent="0.35">
      <c r="A27" s="42" t="s">
        <v>367</v>
      </c>
    </row>
    <row r="28" spans="1:8" x14ac:dyDescent="0.35">
      <c r="A28" s="41" t="s">
        <v>632</v>
      </c>
    </row>
    <row r="29" spans="1:8" ht="43.5" customHeight="1" x14ac:dyDescent="0.3">
      <c r="A29" s="696" t="s">
        <v>633</v>
      </c>
      <c r="B29" s="697"/>
      <c r="C29" s="697"/>
      <c r="D29" s="697"/>
      <c r="E29" s="697"/>
      <c r="F29" s="697"/>
      <c r="G29" s="697"/>
      <c r="H29" s="697"/>
    </row>
    <row r="40" spans="1:1" x14ac:dyDescent="0.35">
      <c r="A40" s="184" t="s">
        <v>42</v>
      </c>
    </row>
  </sheetData>
  <mergeCells count="1">
    <mergeCell ref="A29:H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5"/>
  <sheetViews>
    <sheetView showGridLines="0" workbookViewId="0">
      <selection activeCell="B1" sqref="B1"/>
    </sheetView>
  </sheetViews>
  <sheetFormatPr defaultRowHeight="14" x14ac:dyDescent="0.3"/>
  <cols>
    <col min="1" max="1" width="2.6328125" style="659" customWidth="1"/>
    <col min="2" max="16384" width="8.7265625" style="659"/>
  </cols>
  <sheetData>
    <row r="2" spans="2:15" ht="18" x14ac:dyDescent="0.4">
      <c r="B2" s="663" t="s">
        <v>729</v>
      </c>
    </row>
    <row r="4" spans="2:15" ht="15.5" x14ac:dyDescent="0.35">
      <c r="B4" s="664" t="s">
        <v>731</v>
      </c>
    </row>
    <row r="5" spans="2:15" x14ac:dyDescent="0.3">
      <c r="B5" s="675" t="s">
        <v>1</v>
      </c>
      <c r="C5" s="675"/>
      <c r="D5" s="675"/>
      <c r="E5" s="675"/>
      <c r="F5" s="675"/>
      <c r="G5" s="675"/>
      <c r="H5" s="675"/>
      <c r="I5" s="675"/>
      <c r="J5" s="675"/>
      <c r="K5" s="675"/>
      <c r="L5" s="675"/>
    </row>
    <row r="6" spans="2:15" x14ac:dyDescent="0.3">
      <c r="B6" s="675" t="s">
        <v>2</v>
      </c>
      <c r="C6" s="675"/>
      <c r="D6" s="675"/>
      <c r="E6" s="675"/>
      <c r="F6" s="675"/>
      <c r="G6" s="675"/>
      <c r="H6" s="675"/>
      <c r="I6" s="675"/>
      <c r="J6" s="675"/>
      <c r="K6" s="675"/>
      <c r="L6" s="675"/>
    </row>
    <row r="7" spans="2:15" x14ac:dyDescent="0.3">
      <c r="B7" s="675" t="s">
        <v>5</v>
      </c>
      <c r="C7" s="675"/>
      <c r="D7" s="675"/>
      <c r="E7" s="675"/>
      <c r="F7" s="675"/>
      <c r="G7" s="675"/>
      <c r="H7" s="675"/>
      <c r="I7" s="675"/>
      <c r="J7" s="675"/>
      <c r="K7" s="675"/>
      <c r="L7" s="675"/>
      <c r="M7" s="675"/>
    </row>
    <row r="8" spans="2:15" x14ac:dyDescent="0.3">
      <c r="B8" s="675" t="s">
        <v>0</v>
      </c>
      <c r="C8" s="675"/>
      <c r="D8" s="675"/>
      <c r="E8" s="675"/>
      <c r="F8" s="675"/>
      <c r="G8" s="675"/>
      <c r="H8" s="675"/>
      <c r="I8" s="675"/>
    </row>
    <row r="9" spans="2:15" x14ac:dyDescent="0.3">
      <c r="B9" s="675" t="s">
        <v>6</v>
      </c>
      <c r="C9" s="675"/>
      <c r="D9" s="675"/>
      <c r="E9" s="675"/>
      <c r="F9" s="675"/>
      <c r="G9" s="675"/>
      <c r="H9" s="675"/>
      <c r="I9" s="675"/>
      <c r="J9" s="675"/>
      <c r="K9" s="675"/>
    </row>
    <row r="10" spans="2:15" x14ac:dyDescent="0.3">
      <c r="B10" s="675" t="s">
        <v>7</v>
      </c>
      <c r="C10" s="675"/>
      <c r="D10" s="675"/>
      <c r="E10" s="675"/>
      <c r="F10" s="675"/>
      <c r="G10" s="675"/>
      <c r="H10" s="675"/>
      <c r="I10" s="675"/>
      <c r="J10" s="675"/>
      <c r="K10" s="675"/>
      <c r="L10" s="675"/>
      <c r="M10" s="675"/>
      <c r="N10" s="675"/>
      <c r="O10" s="675"/>
    </row>
    <row r="11" spans="2:15" x14ac:dyDescent="0.3">
      <c r="B11" s="675" t="s">
        <v>3</v>
      </c>
      <c r="C11" s="675"/>
      <c r="D11" s="675"/>
      <c r="E11" s="675"/>
      <c r="F11" s="675"/>
      <c r="G11" s="675"/>
      <c r="H11" s="675"/>
      <c r="I11" s="675"/>
      <c r="J11" s="675"/>
    </row>
    <row r="12" spans="2:15" x14ac:dyDescent="0.3">
      <c r="B12" s="675" t="s">
        <v>4</v>
      </c>
      <c r="C12" s="675"/>
      <c r="D12" s="675"/>
      <c r="E12" s="675"/>
      <c r="F12" s="675"/>
      <c r="G12" s="675"/>
      <c r="H12" s="675"/>
      <c r="I12" s="675"/>
      <c r="J12" s="675"/>
      <c r="K12" s="675"/>
      <c r="L12" s="675"/>
      <c r="M12" s="675"/>
    </row>
    <row r="13" spans="2:15" x14ac:dyDescent="0.3">
      <c r="B13" s="675" t="s">
        <v>8</v>
      </c>
      <c r="C13" s="675"/>
      <c r="D13" s="675"/>
      <c r="E13" s="675"/>
      <c r="F13" s="675"/>
      <c r="G13" s="675"/>
    </row>
    <row r="14" spans="2:15" x14ac:dyDescent="0.3">
      <c r="B14" s="675" t="s">
        <v>730</v>
      </c>
      <c r="C14" s="675"/>
      <c r="D14" s="675"/>
      <c r="E14" s="675"/>
      <c r="F14" s="675"/>
    </row>
    <row r="16" spans="2:15" ht="15.5" x14ac:dyDescent="0.35">
      <c r="B16" s="664" t="s">
        <v>732</v>
      </c>
    </row>
    <row r="17" spans="2:19" x14ac:dyDescent="0.3">
      <c r="B17" s="675" t="s">
        <v>733</v>
      </c>
      <c r="C17" s="675"/>
      <c r="D17" s="675"/>
      <c r="E17" s="675"/>
      <c r="F17" s="675"/>
      <c r="G17" s="675"/>
      <c r="H17" s="675"/>
      <c r="I17" s="675"/>
    </row>
    <row r="18" spans="2:19" x14ac:dyDescent="0.3">
      <c r="B18" s="675" t="s">
        <v>9</v>
      </c>
      <c r="C18" s="675"/>
      <c r="D18" s="675"/>
      <c r="E18" s="675"/>
      <c r="F18" s="675"/>
      <c r="G18" s="675"/>
      <c r="H18" s="675"/>
      <c r="I18" s="675"/>
    </row>
    <row r="19" spans="2:19" x14ac:dyDescent="0.3">
      <c r="B19" s="675" t="s">
        <v>10</v>
      </c>
      <c r="C19" s="675"/>
      <c r="D19" s="675"/>
      <c r="E19" s="675"/>
      <c r="F19" s="675"/>
      <c r="G19" s="675"/>
      <c r="H19" s="675"/>
    </row>
    <row r="21" spans="2:19" ht="15.5" x14ac:dyDescent="0.35">
      <c r="B21" s="664" t="s">
        <v>13</v>
      </c>
    </row>
    <row r="22" spans="2:19" x14ac:dyDescent="0.3">
      <c r="B22" s="675" t="s">
        <v>11</v>
      </c>
      <c r="C22" s="675"/>
      <c r="D22" s="675"/>
      <c r="E22" s="675"/>
      <c r="F22" s="675"/>
      <c r="G22" s="675"/>
      <c r="H22" s="675"/>
      <c r="I22" s="675"/>
      <c r="J22" s="675"/>
    </row>
    <row r="23" spans="2:19" x14ac:dyDescent="0.3">
      <c r="B23" s="675" t="s">
        <v>12</v>
      </c>
      <c r="C23" s="675"/>
      <c r="D23" s="675"/>
      <c r="E23" s="675"/>
      <c r="F23" s="675"/>
      <c r="G23" s="675"/>
      <c r="H23" s="675"/>
      <c r="I23" s="675"/>
    </row>
    <row r="25" spans="2:19" ht="15.5" x14ac:dyDescent="0.35">
      <c r="B25" s="664" t="s">
        <v>14</v>
      </c>
    </row>
    <row r="26" spans="2:19" x14ac:dyDescent="0.3">
      <c r="B26" s="675" t="s">
        <v>704</v>
      </c>
      <c r="C26" s="675"/>
      <c r="D26" s="675"/>
      <c r="E26" s="675"/>
      <c r="F26" s="675"/>
      <c r="G26" s="675"/>
      <c r="H26" s="675"/>
      <c r="I26" s="675"/>
      <c r="J26" s="675"/>
      <c r="K26" s="675"/>
      <c r="L26" s="675"/>
      <c r="M26" s="675"/>
      <c r="N26" s="675"/>
      <c r="O26" s="675"/>
      <c r="P26" s="675"/>
      <c r="Q26" s="675"/>
      <c r="R26" s="675"/>
      <c r="S26" s="675"/>
    </row>
    <row r="27" spans="2:19" x14ac:dyDescent="0.3">
      <c r="B27" s="675" t="s">
        <v>736</v>
      </c>
      <c r="C27" s="675"/>
      <c r="D27" s="675"/>
      <c r="E27" s="675"/>
      <c r="F27" s="675"/>
      <c r="G27" s="675"/>
      <c r="H27" s="675"/>
      <c r="I27" s="675"/>
      <c r="J27" s="675"/>
    </row>
    <row r="28" spans="2:19" x14ac:dyDescent="0.3">
      <c r="B28" s="675" t="s">
        <v>15</v>
      </c>
      <c r="C28" s="675"/>
      <c r="D28" s="675"/>
      <c r="E28" s="675"/>
      <c r="F28" s="675"/>
      <c r="G28" s="675"/>
      <c r="H28" s="675"/>
      <c r="I28" s="675"/>
    </row>
    <row r="29" spans="2:19" x14ac:dyDescent="0.3">
      <c r="B29" s="675" t="s">
        <v>740</v>
      </c>
      <c r="C29" s="675"/>
      <c r="D29" s="675"/>
      <c r="E29" s="675"/>
      <c r="F29" s="675"/>
      <c r="G29" s="675"/>
      <c r="H29" s="675"/>
      <c r="I29" s="675"/>
      <c r="J29" s="675"/>
    </row>
    <row r="30" spans="2:19" x14ac:dyDescent="0.3">
      <c r="B30" s="675" t="s">
        <v>16</v>
      </c>
      <c r="C30" s="675"/>
      <c r="D30" s="675"/>
      <c r="E30" s="675"/>
      <c r="F30" s="675"/>
      <c r="G30" s="675"/>
      <c r="H30" s="675"/>
      <c r="I30" s="675"/>
      <c r="J30" s="675"/>
      <c r="K30" s="675"/>
      <c r="L30" s="675"/>
      <c r="M30" s="675"/>
    </row>
    <row r="31" spans="2:19" x14ac:dyDescent="0.3">
      <c r="B31" s="675" t="s">
        <v>735</v>
      </c>
      <c r="C31" s="675"/>
      <c r="D31" s="675"/>
      <c r="E31" s="675"/>
      <c r="F31" s="675"/>
      <c r="G31" s="675"/>
      <c r="H31" s="675"/>
      <c r="I31" s="675"/>
      <c r="J31" s="675"/>
      <c r="K31" s="675"/>
      <c r="L31" s="675"/>
    </row>
    <row r="33" spans="2:12" ht="15.5" x14ac:dyDescent="0.35">
      <c r="B33" s="664" t="s">
        <v>17</v>
      </c>
    </row>
    <row r="34" spans="2:12" x14ac:dyDescent="0.3">
      <c r="B34" s="675" t="s">
        <v>18</v>
      </c>
      <c r="C34" s="675"/>
      <c r="D34" s="675"/>
      <c r="E34" s="675"/>
      <c r="F34" s="675"/>
      <c r="G34" s="675"/>
      <c r="H34" s="675"/>
      <c r="I34" s="675"/>
      <c r="J34" s="675"/>
    </row>
    <row r="35" spans="2:12" x14ac:dyDescent="0.3">
      <c r="B35" s="675" t="s">
        <v>19</v>
      </c>
      <c r="C35" s="675"/>
      <c r="D35" s="675"/>
      <c r="E35" s="675"/>
      <c r="F35" s="675"/>
      <c r="G35" s="675"/>
      <c r="H35" s="675"/>
      <c r="I35" s="675"/>
      <c r="J35" s="675"/>
      <c r="K35" s="675"/>
      <c r="L35" s="675"/>
    </row>
    <row r="36" spans="2:12" x14ac:dyDescent="0.3">
      <c r="B36" s="675" t="s">
        <v>737</v>
      </c>
      <c r="C36" s="675"/>
      <c r="D36" s="675"/>
      <c r="E36" s="675"/>
      <c r="F36" s="675"/>
      <c r="G36" s="675"/>
      <c r="H36" s="675"/>
      <c r="I36" s="675"/>
      <c r="J36" s="675"/>
    </row>
    <row r="38" spans="2:12" ht="15.5" x14ac:dyDescent="0.35">
      <c r="B38" s="664" t="s">
        <v>20</v>
      </c>
    </row>
    <row r="39" spans="2:12" x14ac:dyDescent="0.3">
      <c r="B39" s="675" t="s">
        <v>738</v>
      </c>
      <c r="C39" s="675"/>
      <c r="D39" s="675"/>
      <c r="E39" s="675"/>
      <c r="F39" s="675"/>
      <c r="G39" s="675"/>
      <c r="H39" s="675"/>
      <c r="I39" s="675"/>
    </row>
    <row r="40" spans="2:12" x14ac:dyDescent="0.3">
      <c r="B40" s="675" t="s">
        <v>742</v>
      </c>
      <c r="C40" s="675"/>
      <c r="D40" s="675"/>
      <c r="E40" s="675"/>
      <c r="F40" s="675"/>
      <c r="G40" s="675"/>
      <c r="H40" s="675"/>
      <c r="I40" s="675"/>
      <c r="J40" s="675"/>
      <c r="K40" s="675"/>
    </row>
    <row r="42" spans="2:12" ht="15.5" x14ac:dyDescent="0.35">
      <c r="B42" s="664" t="s">
        <v>734</v>
      </c>
    </row>
    <row r="43" spans="2:12" x14ac:dyDescent="0.3">
      <c r="B43" s="675" t="s">
        <v>441</v>
      </c>
      <c r="C43" s="675"/>
      <c r="D43" s="675"/>
      <c r="E43" s="675"/>
      <c r="F43" s="675"/>
      <c r="G43" s="675"/>
      <c r="H43" s="675"/>
    </row>
    <row r="44" spans="2:12" x14ac:dyDescent="0.3">
      <c r="B44" s="675" t="s">
        <v>442</v>
      </c>
      <c r="C44" s="675"/>
      <c r="D44" s="675"/>
      <c r="E44" s="675"/>
      <c r="F44" s="675"/>
      <c r="G44" s="675"/>
      <c r="H44" s="675"/>
      <c r="I44" s="675"/>
      <c r="J44" s="675"/>
    </row>
    <row r="45" spans="2:12" x14ac:dyDescent="0.3">
      <c r="B45" s="675" t="s">
        <v>443</v>
      </c>
      <c r="C45" s="675"/>
      <c r="D45" s="675"/>
      <c r="E45" s="675"/>
      <c r="F45" s="675"/>
      <c r="G45" s="675"/>
      <c r="H45" s="675"/>
      <c r="I45" s="675"/>
    </row>
  </sheetData>
  <mergeCells count="29">
    <mergeCell ref="B39:I39"/>
    <mergeCell ref="B43:H43"/>
    <mergeCell ref="B44:J44"/>
    <mergeCell ref="B45:I45"/>
    <mergeCell ref="B40:K40"/>
    <mergeCell ref="B29:J29"/>
    <mergeCell ref="B30:M30"/>
    <mergeCell ref="B31:L31"/>
    <mergeCell ref="B34:J34"/>
    <mergeCell ref="B35:L35"/>
    <mergeCell ref="B36:J36"/>
    <mergeCell ref="B19:H19"/>
    <mergeCell ref="B22:J22"/>
    <mergeCell ref="B23:I23"/>
    <mergeCell ref="B26:S26"/>
    <mergeCell ref="B27:J27"/>
    <mergeCell ref="B28:I28"/>
    <mergeCell ref="B11:J11"/>
    <mergeCell ref="B12:M12"/>
    <mergeCell ref="B13:G13"/>
    <mergeCell ref="B14:F14"/>
    <mergeCell ref="B17:I17"/>
    <mergeCell ref="B18:I18"/>
    <mergeCell ref="B5:L5"/>
    <mergeCell ref="B6:L6"/>
    <mergeCell ref="B7:M7"/>
    <mergeCell ref="B8:I8"/>
    <mergeCell ref="B9:K9"/>
    <mergeCell ref="B10:O10"/>
  </mergeCells>
  <hyperlinks>
    <hyperlink ref="B5" location="'Table A1'!A1" display="Table A1: Summary of Changes in the Number of Companies on The Register 2011-12 to 2015-16"/>
    <hyperlink ref="B6" location="'Table A2'!A1" display="Table A2: Summary of Changes in the Number of Private Companies on The Register 2011-12 to 2015-16"/>
    <hyperlink ref="B7" location="'Table A3'!A1" display="Table A3: Summary of Changes in the Number of Public Limited Companies on The Register 2011-12 to 2015-16"/>
    <hyperlink ref="B8" location="'Table A4'!A1" display="Table A4: Analysis of Companies on The Register by Period of Incorporation"/>
    <hyperlink ref="B9" location="'Table A5'!A1" display="Table A5: Percentage of Companies on The Register at 31 March 2016 by Age Since Incorporation"/>
    <hyperlink ref="B10" location="'Table A6'!A1" display="Table A6: Companies on The Register at 31 March 2016: Analysis of Accounting Reference Date (ARD) by Period of Incorporation"/>
    <hyperlink ref="B11" location="'Table A7'!A1" display="Table A7: Compliance Rates for Annual Returns and Annual Accounts 2011-12 to 2015-16"/>
    <hyperlink ref="B12" location="'Table A8'!A1" display="Table A8: Civil Penalties for Late Filing of Annual Accounts by Private Limited and Public Limited Company 2015-16"/>
    <hyperlink ref="B13" location="'Table A9'!A1" display="Table A9: Typical Company Profile as at 31 March 2016"/>
    <hyperlink ref="B14" location="'Table A10'!A1" display="Table A10: Historical data, 1939 to 2015-16"/>
    <hyperlink ref="B17" location="'Table B1'!A1" display="Table B1: Companies Removed from The Register 2011-12 to 2015-16"/>
    <hyperlink ref="B18" location="'Table B2'!A1" display="Table B2: Liquidations and Receiverships Notified 2011-12 to 2015-16"/>
    <hyperlink ref="B19" location="'Table B3'!A1" display="Table B3: Average Age of Dissolved Companies 2011-12 to 2015-16"/>
    <hyperlink ref="B22" location="'Table C1'!A1" display="Table C1: Disqualification Orders Notified to The Secretary of State: 2011-12 to 2015-16"/>
    <hyperlink ref="B23" location="'Table C2'!A1" display="Table C2:  Prosecutions by the Department under the Companies Act 2006"/>
    <hyperlink ref="B26" location="'Table D1'!A1" display="Table D1: Registrations in 2015-16 of Companies Incorporated Outside the United Kingdom which have Registered a UK Establishment's) under Part 34 of the Companies Act 2006"/>
    <hyperlink ref="B27" location="'Table D2'!A1" display="Table D2:  Limited Partnerships Registered under the Limited Partnership Act 1907"/>
    <hyperlink ref="B28" location="'Table D3'!A1" display="Table D3: Other Corporate Bodies Administered by Companies House"/>
    <hyperlink ref="B29" location="'Table D4'!A1" display="Table D4:  Summary of changes in the Limited Liability Partnerships 2011-12 to 2015-16"/>
    <hyperlink ref="B30" location="'Table D4'!A1" display="Table D5: Compliance rates for annual returns and accounts for Limited Liability Partnerships 2011-12 to 2015-16"/>
    <hyperlink ref="B31" location="'Table D6'!A1" display="Table D6:  Civil Penalties for the Late Filing of Annual Accounts by Limited Liability Partnerships 2015-16"/>
    <hyperlink ref="B34" location="'Table E1'!A1" display="Table E1: Number of Documents Filed at Companies House 2011-12 to 2015-16"/>
    <hyperlink ref="B35" location="'Table E2'!A1" display="Table E2: Annual Accounts Registered at Companies House by Accounts Type  2011-12 to 2015-16"/>
    <hyperlink ref="B36" location="'Table E3'!A1" display="Table E3: Searches of Company Records at Companies House 2011-12 to 2015-16  "/>
    <hyperlink ref="B39" location="'Table F1'!A1" display="Table F1: Companies House: Analysis of Income 2011-12 to 2015-16  "/>
    <hyperlink ref="B40" location="'Table F2'!A1" display="Table F2: Late Filing Penalties 2015-16"/>
    <hyperlink ref="B43" location="'Table G1'!A1" display="Table G1: Register Size by Corporate Body Type from 1989 to 2016 "/>
    <hyperlink ref="B44" location="'Table G2'!A1" display="Table G2: Standard Industrial Classification (SIC) Codes by Corporate Body Type"/>
    <hyperlink ref="B45" location="'Table G3'!A1" display="Table G3: Average Age of Dissolved Corporate Bodies 2011-12 to 2015-16"/>
    <hyperlink ref="B30:M30" location="'Table D5'!A1" display="Table D5: Compliance rates for annual returns and accounts for Limited Liability Partnerships 2011-12 to 2015-16"/>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5" x14ac:dyDescent="0.35"/>
  <cols>
    <col min="1" max="1" width="58" style="184" customWidth="1"/>
    <col min="2" max="4" width="12.7265625" style="184" customWidth="1"/>
    <col min="5" max="5" width="2.7265625" style="184" customWidth="1"/>
    <col min="6" max="8" width="12.7265625" style="42" customWidth="1"/>
    <col min="9" max="9" width="2.7265625" style="42" customWidth="1"/>
    <col min="10" max="11" width="12.7265625" style="42" customWidth="1"/>
    <col min="12" max="12" width="8.7265625" style="42"/>
    <col min="13" max="14" width="12.7265625" style="42" customWidth="1"/>
    <col min="15" max="16384" width="8.7265625" style="42"/>
  </cols>
  <sheetData>
    <row r="1" spans="1:15" ht="15" x14ac:dyDescent="0.3">
      <c r="A1" s="151" t="s">
        <v>14</v>
      </c>
      <c r="B1" s="151"/>
      <c r="C1" s="151"/>
      <c r="D1" s="151"/>
      <c r="E1" s="151"/>
      <c r="F1" s="151"/>
    </row>
    <row r="2" spans="1:15" x14ac:dyDescent="0.35">
      <c r="A2" s="251" t="s">
        <v>368</v>
      </c>
      <c r="B2" s="276"/>
      <c r="C2" s="276"/>
      <c r="D2" s="276"/>
      <c r="E2" s="276"/>
    </row>
    <row r="3" spans="1:15" x14ac:dyDescent="0.35">
      <c r="A3" s="222"/>
      <c r="B3" s="220"/>
      <c r="C3" s="220"/>
      <c r="D3" s="220"/>
      <c r="E3" s="220"/>
      <c r="F3" s="175"/>
      <c r="G3" s="175"/>
      <c r="H3" s="175"/>
      <c r="I3" s="175"/>
      <c r="J3" s="175"/>
      <c r="K3" s="175"/>
      <c r="L3" s="175"/>
      <c r="M3" s="175"/>
      <c r="N3" s="175"/>
      <c r="O3" s="175"/>
    </row>
    <row r="4" spans="1:15" ht="15" x14ac:dyDescent="0.3">
      <c r="A4" s="251"/>
      <c r="B4" s="702" t="s">
        <v>22</v>
      </c>
      <c r="C4" s="702"/>
      <c r="D4" s="702"/>
      <c r="E4" s="221"/>
      <c r="F4" s="702" t="s">
        <v>23</v>
      </c>
      <c r="G4" s="702"/>
      <c r="H4" s="702"/>
      <c r="I4" s="221"/>
      <c r="J4" s="702" t="s">
        <v>24</v>
      </c>
      <c r="K4" s="702"/>
      <c r="L4" s="702"/>
      <c r="M4" s="702" t="s">
        <v>25</v>
      </c>
      <c r="N4" s="702"/>
      <c r="O4" s="702"/>
    </row>
    <row r="5" spans="1:15" s="400" customFormat="1" ht="26" x14ac:dyDescent="0.3">
      <c r="A5" s="398"/>
      <c r="B5" s="399" t="s">
        <v>267</v>
      </c>
      <c r="C5" s="399" t="s">
        <v>369</v>
      </c>
      <c r="D5" s="399" t="s">
        <v>370</v>
      </c>
      <c r="E5" s="399"/>
      <c r="F5" s="399" t="s">
        <v>267</v>
      </c>
      <c r="G5" s="399" t="s">
        <v>369</v>
      </c>
      <c r="H5" s="399" t="s">
        <v>370</v>
      </c>
      <c r="I5" s="399"/>
      <c r="J5" s="399" t="s">
        <v>267</v>
      </c>
      <c r="K5" s="399" t="s">
        <v>369</v>
      </c>
      <c r="L5" s="399" t="s">
        <v>370</v>
      </c>
      <c r="M5" s="399" t="s">
        <v>267</v>
      </c>
      <c r="N5" s="399" t="s">
        <v>369</v>
      </c>
      <c r="O5" s="399" t="s">
        <v>370</v>
      </c>
    </row>
    <row r="6" spans="1:15" ht="13" x14ac:dyDescent="0.3">
      <c r="A6" s="41"/>
      <c r="B6" s="317"/>
      <c r="C6" s="317"/>
      <c r="D6" s="317"/>
      <c r="E6" s="317"/>
      <c r="F6" s="317"/>
      <c r="G6" s="317"/>
      <c r="H6" s="317"/>
      <c r="I6" s="317"/>
      <c r="J6" s="317"/>
      <c r="K6" s="317"/>
      <c r="L6" s="317"/>
      <c r="M6" s="317"/>
      <c r="N6" s="317"/>
      <c r="O6" s="317"/>
    </row>
    <row r="7" spans="1:15" ht="15" x14ac:dyDescent="0.3">
      <c r="A7" s="42" t="s">
        <v>637</v>
      </c>
      <c r="B7" s="317" t="s">
        <v>234</v>
      </c>
      <c r="C7" s="317" t="s">
        <v>234</v>
      </c>
      <c r="D7" s="317">
        <v>927</v>
      </c>
      <c r="E7" s="317"/>
      <c r="F7" s="317" t="s">
        <v>234</v>
      </c>
      <c r="G7" s="317" t="s">
        <v>234</v>
      </c>
      <c r="H7" s="317">
        <v>927</v>
      </c>
      <c r="I7" s="317"/>
      <c r="J7" s="317" t="s">
        <v>234</v>
      </c>
      <c r="K7" s="317" t="s">
        <v>234</v>
      </c>
      <c r="L7" s="317">
        <v>927</v>
      </c>
      <c r="M7" s="317" t="s">
        <v>234</v>
      </c>
      <c r="N7" s="317" t="s">
        <v>234</v>
      </c>
      <c r="O7" s="317">
        <v>927</v>
      </c>
    </row>
    <row r="8" spans="1:15" ht="13" x14ac:dyDescent="0.3">
      <c r="A8" s="42"/>
      <c r="B8" s="317"/>
      <c r="C8" s="317"/>
      <c r="D8" s="317"/>
      <c r="E8" s="317"/>
      <c r="F8" s="317"/>
      <c r="G8" s="317"/>
      <c r="H8" s="317"/>
      <c r="I8" s="317"/>
      <c r="J8" s="317"/>
      <c r="K8" s="317"/>
      <c r="L8" s="317"/>
      <c r="M8" s="317"/>
      <c r="N8" s="317"/>
      <c r="O8" s="317"/>
    </row>
    <row r="9" spans="1:15" ht="13" x14ac:dyDescent="0.3">
      <c r="A9" s="41" t="s">
        <v>371</v>
      </c>
      <c r="B9" s="317"/>
      <c r="C9" s="317"/>
      <c r="D9" s="317"/>
      <c r="E9" s="317"/>
      <c r="F9" s="317"/>
      <c r="G9" s="317"/>
      <c r="H9" s="317"/>
      <c r="I9" s="317"/>
      <c r="J9" s="317"/>
      <c r="K9" s="317"/>
      <c r="L9" s="317"/>
      <c r="M9" s="317"/>
      <c r="N9" s="317"/>
      <c r="O9" s="317"/>
    </row>
    <row r="10" spans="1:15" ht="15" x14ac:dyDescent="0.3">
      <c r="A10" s="42" t="s">
        <v>641</v>
      </c>
      <c r="B10" s="344">
        <v>384</v>
      </c>
      <c r="C10" s="344">
        <v>246</v>
      </c>
      <c r="D10" s="267">
        <v>10007</v>
      </c>
      <c r="E10" s="267"/>
      <c r="F10" s="344">
        <v>312</v>
      </c>
      <c r="G10" s="344">
        <v>203</v>
      </c>
      <c r="H10" s="267">
        <v>10096</v>
      </c>
      <c r="I10" s="267"/>
      <c r="J10" s="344">
        <v>108</v>
      </c>
      <c r="K10" s="344">
        <v>134</v>
      </c>
      <c r="L10" s="267">
        <v>10070</v>
      </c>
      <c r="M10" s="344">
        <v>21</v>
      </c>
      <c r="N10" s="344">
        <v>77</v>
      </c>
      <c r="O10" s="267">
        <v>10014</v>
      </c>
    </row>
    <row r="11" spans="1:15" ht="15" x14ac:dyDescent="0.3">
      <c r="A11" s="42" t="s">
        <v>642</v>
      </c>
      <c r="B11" s="344">
        <v>6</v>
      </c>
      <c r="C11" s="344">
        <v>2</v>
      </c>
      <c r="D11" s="267">
        <v>833</v>
      </c>
      <c r="E11" s="267"/>
      <c r="F11" s="344">
        <v>7</v>
      </c>
      <c r="G11" s="344">
        <v>1</v>
      </c>
      <c r="H11" s="267">
        <v>842</v>
      </c>
      <c r="I11" s="267"/>
      <c r="J11" s="344">
        <v>5</v>
      </c>
      <c r="K11" s="317" t="s">
        <v>234</v>
      </c>
      <c r="L11" s="267">
        <v>847</v>
      </c>
      <c r="M11" s="344">
        <v>2</v>
      </c>
      <c r="N11" s="317">
        <v>3</v>
      </c>
      <c r="O11" s="267">
        <v>846</v>
      </c>
    </row>
    <row r="12" spans="1:15" ht="15" x14ac:dyDescent="0.3">
      <c r="A12" s="42" t="s">
        <v>644</v>
      </c>
      <c r="B12" s="317" t="s">
        <v>234</v>
      </c>
      <c r="C12" s="317" t="s">
        <v>234</v>
      </c>
      <c r="D12" s="267">
        <v>45</v>
      </c>
      <c r="E12" s="267"/>
      <c r="F12" s="317" t="s">
        <v>234</v>
      </c>
      <c r="G12" s="317" t="s">
        <v>234</v>
      </c>
      <c r="H12" s="267">
        <v>46</v>
      </c>
      <c r="I12" s="267"/>
      <c r="J12" s="317" t="s">
        <v>234</v>
      </c>
      <c r="K12" s="317" t="s">
        <v>234</v>
      </c>
      <c r="L12" s="267">
        <v>46</v>
      </c>
      <c r="M12" s="317"/>
      <c r="N12" s="317"/>
      <c r="O12" s="267"/>
    </row>
    <row r="13" spans="1:15" ht="15" x14ac:dyDescent="0.3">
      <c r="A13" s="42" t="s">
        <v>645</v>
      </c>
      <c r="B13" s="344">
        <v>14</v>
      </c>
      <c r="C13" s="344">
        <v>21</v>
      </c>
      <c r="D13" s="267">
        <v>567</v>
      </c>
      <c r="E13" s="267"/>
      <c r="F13" s="344">
        <v>15</v>
      </c>
      <c r="G13" s="344">
        <v>19</v>
      </c>
      <c r="H13" s="267">
        <v>598</v>
      </c>
      <c r="I13" s="267"/>
      <c r="J13" s="344">
        <v>7</v>
      </c>
      <c r="K13" s="344">
        <v>11</v>
      </c>
      <c r="L13" s="267">
        <v>595</v>
      </c>
      <c r="M13" s="317" t="s">
        <v>234</v>
      </c>
      <c r="N13" s="317" t="s">
        <v>234</v>
      </c>
      <c r="O13" s="267">
        <v>595</v>
      </c>
    </row>
    <row r="14" spans="1:15" ht="15" x14ac:dyDescent="0.3">
      <c r="A14" s="42" t="s">
        <v>648</v>
      </c>
      <c r="B14" s="267"/>
      <c r="C14" s="267"/>
      <c r="D14" s="267"/>
      <c r="E14" s="267"/>
      <c r="F14" s="267"/>
      <c r="G14" s="267"/>
      <c r="H14" s="267"/>
      <c r="I14" s="267"/>
      <c r="J14" s="267"/>
      <c r="K14" s="267"/>
      <c r="L14" s="267"/>
      <c r="M14" s="267"/>
      <c r="N14" s="267"/>
      <c r="O14" s="267"/>
    </row>
    <row r="15" spans="1:15" ht="13" x14ac:dyDescent="0.3">
      <c r="A15" s="42" t="s">
        <v>649</v>
      </c>
      <c r="B15" s="344">
        <v>15</v>
      </c>
      <c r="C15" s="344">
        <v>2</v>
      </c>
      <c r="D15" s="344">
        <v>257</v>
      </c>
      <c r="E15" s="344"/>
      <c r="F15" s="344">
        <v>11</v>
      </c>
      <c r="G15" s="344">
        <v>2</v>
      </c>
      <c r="H15" s="344">
        <v>266</v>
      </c>
      <c r="I15" s="344"/>
      <c r="J15" s="344">
        <v>14</v>
      </c>
      <c r="K15" s="344">
        <v>2</v>
      </c>
      <c r="L15" s="344">
        <v>278</v>
      </c>
      <c r="M15" s="344">
        <v>15</v>
      </c>
      <c r="N15" s="344">
        <v>1</v>
      </c>
      <c r="O15" s="267">
        <v>292</v>
      </c>
    </row>
    <row r="16" spans="1:15" s="401" customFormat="1" ht="15" customHeight="1" x14ac:dyDescent="0.3">
      <c r="A16" s="401" t="s">
        <v>654</v>
      </c>
      <c r="B16" s="344">
        <v>39</v>
      </c>
      <c r="C16" s="344">
        <v>1</v>
      </c>
      <c r="D16" s="267">
        <v>60</v>
      </c>
      <c r="E16" s="267"/>
      <c r="F16" s="344">
        <v>4</v>
      </c>
      <c r="G16" s="344">
        <v>1</v>
      </c>
      <c r="H16" s="267">
        <v>63</v>
      </c>
      <c r="I16" s="267"/>
      <c r="J16" s="344">
        <v>4</v>
      </c>
      <c r="K16" s="344">
        <v>23</v>
      </c>
      <c r="L16" s="267">
        <v>44</v>
      </c>
      <c r="M16" s="344">
        <v>15</v>
      </c>
      <c r="N16" s="344">
        <v>6</v>
      </c>
      <c r="O16" s="267">
        <v>53</v>
      </c>
    </row>
    <row r="17" spans="1:15" ht="13" x14ac:dyDescent="0.3">
      <c r="A17" s="175"/>
      <c r="B17" s="175"/>
      <c r="C17" s="175"/>
      <c r="D17" s="175"/>
      <c r="E17" s="175"/>
      <c r="F17" s="175"/>
      <c r="G17" s="175"/>
      <c r="H17" s="175"/>
      <c r="I17" s="175"/>
      <c r="J17" s="175"/>
      <c r="K17" s="175"/>
      <c r="L17" s="175"/>
      <c r="M17" s="175"/>
      <c r="N17" s="175"/>
      <c r="O17" s="175"/>
    </row>
    <row r="18" spans="1:15" ht="15" customHeight="1" x14ac:dyDescent="0.35">
      <c r="A18" s="703"/>
      <c r="B18" s="703"/>
      <c r="C18" s="703"/>
      <c r="D18" s="703"/>
      <c r="E18" s="703"/>
      <c r="F18" s="402"/>
      <c r="G18" s="402"/>
    </row>
    <row r="19" spans="1:15" x14ac:dyDescent="0.35">
      <c r="A19" s="41" t="s">
        <v>41</v>
      </c>
    </row>
    <row r="20" spans="1:15" x14ac:dyDescent="0.35">
      <c r="A20" s="42" t="s">
        <v>372</v>
      </c>
    </row>
    <row r="21" spans="1:15" ht="27.5" customHeight="1" x14ac:dyDescent="0.3">
      <c r="A21" s="679" t="s">
        <v>638</v>
      </c>
      <c r="B21" s="687"/>
      <c r="C21" s="687"/>
      <c r="D21" s="687"/>
      <c r="E21" s="687"/>
      <c r="F21" s="687"/>
      <c r="G21" s="687"/>
      <c r="H21" s="687"/>
      <c r="I21" s="687"/>
    </row>
    <row r="22" spans="1:15" ht="26.5" customHeight="1" x14ac:dyDescent="0.3">
      <c r="A22" s="676" t="s">
        <v>639</v>
      </c>
      <c r="B22" s="686"/>
      <c r="C22" s="686"/>
      <c r="D22" s="686"/>
      <c r="E22" s="686"/>
      <c r="F22" s="686"/>
      <c r="G22" s="686"/>
      <c r="H22" s="686"/>
      <c r="I22" s="686"/>
    </row>
    <row r="23" spans="1:15" x14ac:dyDescent="0.35">
      <c r="A23" s="403" t="s">
        <v>640</v>
      </c>
    </row>
    <row r="24" spans="1:15" ht="41" customHeight="1" x14ac:dyDescent="0.3">
      <c r="A24" s="693" t="s">
        <v>643</v>
      </c>
      <c r="B24" s="693"/>
      <c r="C24" s="693"/>
      <c r="D24" s="693"/>
      <c r="E24" s="693"/>
      <c r="F24" s="693"/>
      <c r="G24" s="693"/>
      <c r="H24" s="693"/>
      <c r="I24" s="693"/>
    </row>
    <row r="25" spans="1:15" ht="51.5" customHeight="1" x14ac:dyDescent="0.3">
      <c r="A25" s="698" t="s">
        <v>646</v>
      </c>
      <c r="B25" s="699"/>
      <c r="C25" s="699"/>
      <c r="D25" s="699"/>
      <c r="E25" s="699"/>
      <c r="F25" s="699"/>
      <c r="G25" s="699"/>
      <c r="H25" s="699"/>
      <c r="I25" s="699"/>
    </row>
    <row r="26" spans="1:15" ht="26.5" customHeight="1" x14ac:dyDescent="0.3">
      <c r="A26" s="700" t="s">
        <v>647</v>
      </c>
      <c r="B26" s="701"/>
      <c r="C26" s="701"/>
      <c r="D26" s="701"/>
      <c r="E26" s="701"/>
      <c r="F26" s="701"/>
      <c r="G26" s="701"/>
      <c r="H26" s="701"/>
      <c r="I26" s="701"/>
    </row>
    <row r="27" spans="1:15" x14ac:dyDescent="0.35">
      <c r="A27" s="67" t="s">
        <v>650</v>
      </c>
    </row>
    <row r="28" spans="1:15" ht="40.5" customHeight="1" x14ac:dyDescent="0.3">
      <c r="A28" s="698" t="s">
        <v>651</v>
      </c>
      <c r="B28" s="699"/>
      <c r="C28" s="699"/>
      <c r="D28" s="699"/>
      <c r="E28" s="699"/>
      <c r="F28" s="699"/>
      <c r="G28" s="699"/>
      <c r="H28" s="699"/>
      <c r="I28" s="699"/>
    </row>
    <row r="29" spans="1:15" x14ac:dyDescent="0.35">
      <c r="A29" s="67" t="s">
        <v>652</v>
      </c>
    </row>
    <row r="30" spans="1:15" ht="55" customHeight="1" x14ac:dyDescent="0.3">
      <c r="A30" s="693" t="s">
        <v>653</v>
      </c>
      <c r="B30" s="693"/>
      <c r="C30" s="693"/>
      <c r="D30" s="693"/>
      <c r="E30" s="693"/>
      <c r="F30" s="693"/>
      <c r="G30" s="693"/>
      <c r="H30" s="693"/>
    </row>
    <row r="31" spans="1:15" x14ac:dyDescent="0.35">
      <c r="A31" s="67"/>
    </row>
  </sheetData>
  <mergeCells count="12">
    <mergeCell ref="J4:L4"/>
    <mergeCell ref="M4:O4"/>
    <mergeCell ref="A18:E18"/>
    <mergeCell ref="A21:I21"/>
    <mergeCell ref="A22:I22"/>
    <mergeCell ref="A24:I24"/>
    <mergeCell ref="A25:I25"/>
    <mergeCell ref="A26:I26"/>
    <mergeCell ref="A28:I28"/>
    <mergeCell ref="A30:H30"/>
    <mergeCell ref="B4:D4"/>
    <mergeCell ref="F4:H4"/>
  </mergeCells>
  <hyperlinks>
    <hyperlink ref="A23" r:id="rId1" display="http://www.fca.org.uk/"/>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workbookViewId="0"/>
  </sheetViews>
  <sheetFormatPr defaultRowHeight="13" x14ac:dyDescent="0.3"/>
  <cols>
    <col min="1" max="1" width="45.7265625" style="42" customWidth="1"/>
    <col min="2" max="2" width="17.54296875" style="42" hidden="1" customWidth="1"/>
    <col min="3" max="3" width="17" style="42" customWidth="1"/>
    <col min="4" max="4" width="18.1796875" style="42" customWidth="1"/>
    <col min="5" max="5" width="15.54296875" style="42" customWidth="1"/>
    <col min="6" max="6" width="16.7265625" style="42" customWidth="1"/>
    <col min="7" max="7" width="18.7265625" style="42" customWidth="1"/>
    <col min="8" max="16384" width="8.7265625" style="42"/>
  </cols>
  <sheetData>
    <row r="1" spans="1:10" ht="15" x14ac:dyDescent="0.3">
      <c r="A1" s="151" t="s">
        <v>14</v>
      </c>
      <c r="B1" s="151"/>
      <c r="C1" s="151"/>
      <c r="D1" s="151"/>
      <c r="E1" s="151"/>
      <c r="F1" s="151"/>
    </row>
    <row r="2" spans="1:10" s="153" customFormat="1" ht="18" x14ac:dyDescent="0.4">
      <c r="A2" s="151" t="s">
        <v>373</v>
      </c>
      <c r="B2" s="218"/>
      <c r="C2" s="404"/>
      <c r="D2" s="404"/>
      <c r="E2" s="404"/>
      <c r="F2" s="404"/>
    </row>
    <row r="3" spans="1:10" ht="16.5" customHeight="1" x14ac:dyDescent="0.35">
      <c r="A3" s="285"/>
      <c r="B3" s="405"/>
      <c r="C3" s="405"/>
      <c r="D3" s="405"/>
      <c r="E3" s="405"/>
      <c r="F3" s="406"/>
      <c r="G3" s="406"/>
    </row>
    <row r="4" spans="1:10" s="151" customFormat="1" ht="15" x14ac:dyDescent="0.3">
      <c r="A4" s="281"/>
      <c r="B4" s="407" t="s">
        <v>204</v>
      </c>
      <c r="C4" s="407" t="s">
        <v>21</v>
      </c>
      <c r="D4" s="407" t="s">
        <v>22</v>
      </c>
      <c r="E4" s="407" t="s">
        <v>23</v>
      </c>
      <c r="F4" s="407" t="s">
        <v>24</v>
      </c>
      <c r="G4" s="407" t="s">
        <v>25</v>
      </c>
    </row>
    <row r="5" spans="1:10" s="184" customFormat="1" ht="15.5" x14ac:dyDescent="0.35">
      <c r="A5" s="151" t="s">
        <v>138</v>
      </c>
      <c r="B5" s="408"/>
      <c r="C5" s="408"/>
      <c r="D5" s="408"/>
      <c r="E5" s="408"/>
      <c r="F5" s="408"/>
      <c r="G5" s="408"/>
    </row>
    <row r="6" spans="1:10" ht="15.5" x14ac:dyDescent="0.35">
      <c r="A6" s="184" t="s">
        <v>27</v>
      </c>
      <c r="B6" s="409">
        <v>38422</v>
      </c>
      <c r="C6" s="409">
        <v>42945</v>
      </c>
      <c r="D6" s="409">
        <v>49000</v>
      </c>
      <c r="E6" s="409">
        <v>53472</v>
      </c>
      <c r="F6" s="409">
        <v>55920</v>
      </c>
      <c r="G6" s="409">
        <v>56305</v>
      </c>
    </row>
    <row r="7" spans="1:10" ht="15.5" x14ac:dyDescent="0.35">
      <c r="A7" s="184" t="s">
        <v>28</v>
      </c>
      <c r="B7" s="408">
        <v>9513</v>
      </c>
      <c r="C7" s="408">
        <v>10586</v>
      </c>
      <c r="D7" s="408">
        <v>9893</v>
      </c>
      <c r="E7" s="408">
        <v>8472</v>
      </c>
      <c r="F7" s="408">
        <v>6789</v>
      </c>
      <c r="G7" s="408">
        <v>8025</v>
      </c>
    </row>
    <row r="8" spans="1:10" ht="15.5" x14ac:dyDescent="0.35">
      <c r="A8" s="184" t="s">
        <v>29</v>
      </c>
      <c r="B8" s="408">
        <v>5091</v>
      </c>
      <c r="C8" s="408">
        <v>4650</v>
      </c>
      <c r="D8" s="408">
        <v>5529</v>
      </c>
      <c r="E8" s="408">
        <v>6046</v>
      </c>
      <c r="F8" s="408">
        <v>6506</v>
      </c>
      <c r="G8" s="408">
        <v>7916</v>
      </c>
    </row>
    <row r="9" spans="1:10" ht="15.5" x14ac:dyDescent="0.35">
      <c r="A9" s="184" t="s">
        <v>38</v>
      </c>
      <c r="B9" s="408">
        <v>101</v>
      </c>
      <c r="C9" s="408">
        <v>119</v>
      </c>
      <c r="D9" s="408">
        <v>108</v>
      </c>
      <c r="E9" s="408">
        <v>103</v>
      </c>
      <c r="F9" s="408">
        <v>102</v>
      </c>
      <c r="G9" s="408">
        <v>145</v>
      </c>
    </row>
    <row r="10" spans="1:10" ht="15.5" x14ac:dyDescent="0.35">
      <c r="A10" s="184" t="s">
        <v>30</v>
      </c>
      <c r="B10" s="408">
        <v>42945</v>
      </c>
      <c r="C10" s="408">
        <v>49000</v>
      </c>
      <c r="D10" s="408">
        <v>53472</v>
      </c>
      <c r="E10" s="408">
        <v>55920</v>
      </c>
      <c r="F10" s="408">
        <v>56305</v>
      </c>
      <c r="G10" s="408">
        <v>56413</v>
      </c>
    </row>
    <row r="11" spans="1:10" ht="15.5" x14ac:dyDescent="0.35">
      <c r="A11" s="184" t="s">
        <v>655</v>
      </c>
      <c r="B11" s="408">
        <v>332</v>
      </c>
      <c r="C11" s="408">
        <v>452</v>
      </c>
      <c r="D11" s="408">
        <v>506</v>
      </c>
      <c r="E11" s="408">
        <v>531</v>
      </c>
      <c r="F11" s="408">
        <v>550</v>
      </c>
      <c r="G11" s="408">
        <v>634</v>
      </c>
    </row>
    <row r="12" spans="1:10" ht="15.5" x14ac:dyDescent="0.35">
      <c r="A12" s="184" t="s">
        <v>374</v>
      </c>
      <c r="B12" s="408">
        <v>2131</v>
      </c>
      <c r="C12" s="408">
        <v>2608</v>
      </c>
      <c r="D12" s="408">
        <v>2666</v>
      </c>
      <c r="E12" s="408">
        <v>2791</v>
      </c>
      <c r="F12" s="408">
        <v>3254</v>
      </c>
      <c r="G12" s="408">
        <v>2780</v>
      </c>
    </row>
    <row r="13" spans="1:10" ht="15.5" x14ac:dyDescent="0.35">
      <c r="A13" s="184" t="s">
        <v>34</v>
      </c>
      <c r="B13" s="410">
        <v>40482</v>
      </c>
      <c r="C13" s="410">
        <v>45940</v>
      </c>
      <c r="D13" s="410">
        <v>50300</v>
      </c>
      <c r="E13" s="410">
        <v>52598</v>
      </c>
      <c r="F13" s="410">
        <v>52501</v>
      </c>
      <c r="G13" s="410">
        <v>53031</v>
      </c>
      <c r="J13" s="411"/>
    </row>
    <row r="14" spans="1:10" ht="15.5" x14ac:dyDescent="0.35">
      <c r="A14" s="412"/>
      <c r="B14" s="413"/>
      <c r="C14" s="413"/>
      <c r="D14" s="413"/>
      <c r="E14" s="413"/>
      <c r="F14" s="413"/>
      <c r="G14" s="413"/>
    </row>
    <row r="15" spans="1:10" ht="15.5" x14ac:dyDescent="0.35">
      <c r="A15" s="151" t="s">
        <v>52</v>
      </c>
      <c r="B15" s="408"/>
      <c r="C15" s="408"/>
      <c r="D15" s="408"/>
      <c r="E15" s="408"/>
      <c r="F15" s="408"/>
      <c r="G15" s="408"/>
    </row>
    <row r="16" spans="1:10" ht="15.5" x14ac:dyDescent="0.35">
      <c r="A16" s="184" t="s">
        <v>27</v>
      </c>
      <c r="B16" s="409">
        <v>2162</v>
      </c>
      <c r="C16" s="409">
        <v>2363</v>
      </c>
      <c r="D16" s="409">
        <v>2695</v>
      </c>
      <c r="E16" s="409">
        <v>2865</v>
      </c>
      <c r="F16" s="409">
        <v>3008</v>
      </c>
      <c r="G16" s="409">
        <v>3074</v>
      </c>
    </row>
    <row r="17" spans="1:7" ht="15.5" x14ac:dyDescent="0.35">
      <c r="A17" s="184" t="s">
        <v>28</v>
      </c>
      <c r="B17" s="408">
        <v>501</v>
      </c>
      <c r="C17" s="408">
        <v>590</v>
      </c>
      <c r="D17" s="408">
        <v>482</v>
      </c>
      <c r="E17" s="408">
        <v>501</v>
      </c>
      <c r="F17" s="408">
        <v>446</v>
      </c>
      <c r="G17" s="408">
        <v>360</v>
      </c>
    </row>
    <row r="18" spans="1:7" ht="15.5" x14ac:dyDescent="0.35">
      <c r="A18" s="184" t="s">
        <v>29</v>
      </c>
      <c r="B18" s="408">
        <v>301</v>
      </c>
      <c r="C18" s="408">
        <v>265</v>
      </c>
      <c r="D18" s="408">
        <v>321</v>
      </c>
      <c r="E18" s="408">
        <v>367</v>
      </c>
      <c r="F18" s="408">
        <v>392</v>
      </c>
      <c r="G18" s="408">
        <v>389</v>
      </c>
    </row>
    <row r="19" spans="1:7" ht="15.5" x14ac:dyDescent="0.35">
      <c r="A19" s="184" t="s">
        <v>38</v>
      </c>
      <c r="B19" s="408">
        <v>1</v>
      </c>
      <c r="C19" s="408">
        <v>7</v>
      </c>
      <c r="D19" s="408">
        <v>9</v>
      </c>
      <c r="E19" s="408">
        <v>9</v>
      </c>
      <c r="F19" s="408">
        <v>12</v>
      </c>
      <c r="G19" s="408">
        <v>6</v>
      </c>
    </row>
    <row r="20" spans="1:7" ht="15.5" x14ac:dyDescent="0.35">
      <c r="A20" s="184" t="s">
        <v>30</v>
      </c>
      <c r="B20" s="408">
        <v>2363</v>
      </c>
      <c r="C20" s="408">
        <v>2695</v>
      </c>
      <c r="D20" s="408">
        <v>2865</v>
      </c>
      <c r="E20" s="408">
        <v>3008</v>
      </c>
      <c r="F20" s="408">
        <v>3074</v>
      </c>
      <c r="G20" s="408">
        <v>3061</v>
      </c>
    </row>
    <row r="21" spans="1:7" ht="15.5" x14ac:dyDescent="0.35">
      <c r="A21" s="184" t="s">
        <v>655</v>
      </c>
      <c r="B21" s="408">
        <v>10</v>
      </c>
      <c r="C21" s="408">
        <v>21</v>
      </c>
      <c r="D21" s="408">
        <v>21</v>
      </c>
      <c r="E21" s="408">
        <v>20</v>
      </c>
      <c r="F21" s="408">
        <v>19</v>
      </c>
      <c r="G21" s="408">
        <v>17</v>
      </c>
    </row>
    <row r="22" spans="1:7" ht="15.5" x14ac:dyDescent="0.35">
      <c r="A22" s="184" t="s">
        <v>374</v>
      </c>
      <c r="B22" s="408">
        <v>107</v>
      </c>
      <c r="C22" s="408">
        <v>203</v>
      </c>
      <c r="D22" s="408">
        <v>183</v>
      </c>
      <c r="E22" s="408">
        <v>158</v>
      </c>
      <c r="F22" s="408">
        <v>143</v>
      </c>
      <c r="G22" s="408">
        <v>128</v>
      </c>
    </row>
    <row r="23" spans="1:7" ht="15.5" x14ac:dyDescent="0.35">
      <c r="A23" s="184" t="s">
        <v>34</v>
      </c>
      <c r="B23" s="410">
        <v>2246</v>
      </c>
      <c r="C23" s="410">
        <v>2471</v>
      </c>
      <c r="D23" s="410">
        <v>2661</v>
      </c>
      <c r="E23" s="410">
        <v>2830</v>
      </c>
      <c r="F23" s="410">
        <v>2912</v>
      </c>
      <c r="G23" s="410">
        <v>2916</v>
      </c>
    </row>
    <row r="24" spans="1:7" ht="15.5" x14ac:dyDescent="0.35">
      <c r="A24" s="412" t="s">
        <v>42</v>
      </c>
      <c r="B24" s="413"/>
      <c r="C24" s="413"/>
      <c r="D24" s="413"/>
      <c r="E24" s="413"/>
      <c r="F24" s="413"/>
      <c r="G24" s="413"/>
    </row>
    <row r="25" spans="1:7" ht="15.5" x14ac:dyDescent="0.35">
      <c r="A25" s="151" t="s">
        <v>54</v>
      </c>
      <c r="B25" s="408"/>
      <c r="C25" s="408"/>
      <c r="D25" s="408"/>
      <c r="E25" s="408"/>
      <c r="F25" s="408"/>
      <c r="G25" s="408"/>
    </row>
    <row r="26" spans="1:7" ht="15.5" x14ac:dyDescent="0.35">
      <c r="A26" s="184" t="s">
        <v>27</v>
      </c>
      <c r="B26" s="409">
        <v>590</v>
      </c>
      <c r="C26" s="409">
        <v>624</v>
      </c>
      <c r="D26" s="409">
        <v>653</v>
      </c>
      <c r="E26" s="409">
        <v>686</v>
      </c>
      <c r="F26" s="409">
        <v>761</v>
      </c>
      <c r="G26" s="409">
        <v>802</v>
      </c>
    </row>
    <row r="27" spans="1:7" ht="15.5" x14ac:dyDescent="0.35">
      <c r="A27" s="184" t="s">
        <v>28</v>
      </c>
      <c r="B27" s="408">
        <v>131</v>
      </c>
      <c r="C27" s="408">
        <v>150</v>
      </c>
      <c r="D27" s="408">
        <v>115</v>
      </c>
      <c r="E27" s="408">
        <v>148</v>
      </c>
      <c r="F27" s="408">
        <v>130</v>
      </c>
      <c r="G27" s="408">
        <v>68</v>
      </c>
    </row>
    <row r="28" spans="1:7" ht="15.5" x14ac:dyDescent="0.35">
      <c r="A28" s="184" t="s">
        <v>29</v>
      </c>
      <c r="B28" s="408">
        <v>97</v>
      </c>
      <c r="C28" s="408">
        <v>122</v>
      </c>
      <c r="D28" s="408">
        <v>87</v>
      </c>
      <c r="E28" s="408">
        <v>75</v>
      </c>
      <c r="F28" s="408">
        <v>90</v>
      </c>
      <c r="G28" s="408">
        <v>135</v>
      </c>
    </row>
    <row r="29" spans="1:7" ht="15.5" x14ac:dyDescent="0.35">
      <c r="A29" s="184" t="s">
        <v>38</v>
      </c>
      <c r="B29" s="408">
        <v>0</v>
      </c>
      <c r="C29" s="408">
        <v>1</v>
      </c>
      <c r="D29" s="408">
        <v>5</v>
      </c>
      <c r="E29" s="408">
        <v>1</v>
      </c>
      <c r="F29" s="408">
        <v>1</v>
      </c>
      <c r="G29" s="408">
        <v>2</v>
      </c>
    </row>
    <row r="30" spans="1:7" ht="15.5" x14ac:dyDescent="0.35">
      <c r="A30" s="184" t="s">
        <v>30</v>
      </c>
      <c r="B30" s="408">
        <v>624</v>
      </c>
      <c r="C30" s="408">
        <v>653</v>
      </c>
      <c r="D30" s="408">
        <v>686</v>
      </c>
      <c r="E30" s="408">
        <v>761</v>
      </c>
      <c r="F30" s="408">
        <v>802</v>
      </c>
      <c r="G30" s="408">
        <v>734</v>
      </c>
    </row>
    <row r="31" spans="1:7" ht="15.5" x14ac:dyDescent="0.35">
      <c r="A31" s="184" t="s">
        <v>655</v>
      </c>
      <c r="B31" s="408">
        <v>11</v>
      </c>
      <c r="C31" s="408">
        <v>14</v>
      </c>
      <c r="D31" s="408">
        <v>23</v>
      </c>
      <c r="E31" s="408">
        <v>25</v>
      </c>
      <c r="F31" s="408">
        <v>26</v>
      </c>
      <c r="G31" s="408">
        <v>27</v>
      </c>
    </row>
    <row r="32" spans="1:7" ht="15.5" x14ac:dyDescent="0.35">
      <c r="A32" s="184" t="s">
        <v>374</v>
      </c>
      <c r="B32" s="408">
        <v>100</v>
      </c>
      <c r="C32" s="408">
        <v>45</v>
      </c>
      <c r="D32" s="408">
        <v>41</v>
      </c>
      <c r="E32" s="408">
        <v>43</v>
      </c>
      <c r="F32" s="408">
        <v>60</v>
      </c>
      <c r="G32" s="408">
        <v>32</v>
      </c>
    </row>
    <row r="33" spans="1:40" ht="15.5" x14ac:dyDescent="0.35">
      <c r="A33" s="184" t="s">
        <v>34</v>
      </c>
      <c r="B33" s="410">
        <v>513</v>
      </c>
      <c r="C33" s="410">
        <v>594</v>
      </c>
      <c r="D33" s="410">
        <v>622</v>
      </c>
      <c r="E33" s="410">
        <v>693</v>
      </c>
      <c r="F33" s="410">
        <v>716</v>
      </c>
      <c r="G33" s="410">
        <v>675</v>
      </c>
    </row>
    <row r="34" spans="1:40" ht="15.5" x14ac:dyDescent="0.35">
      <c r="A34" s="184"/>
      <c r="B34" s="413"/>
      <c r="C34" s="413"/>
      <c r="D34" s="413"/>
      <c r="E34" s="413"/>
      <c r="F34" s="413"/>
      <c r="G34" s="413"/>
    </row>
    <row r="35" spans="1:40" ht="15.5" x14ac:dyDescent="0.35">
      <c r="A35" s="414" t="s">
        <v>56</v>
      </c>
      <c r="B35" s="408"/>
      <c r="C35" s="408"/>
      <c r="D35" s="408"/>
      <c r="E35" s="408"/>
      <c r="F35" s="408"/>
      <c r="G35" s="408"/>
    </row>
    <row r="36" spans="1:40" ht="15.5" x14ac:dyDescent="0.35">
      <c r="A36" s="184" t="s">
        <v>27</v>
      </c>
      <c r="B36" s="409">
        <v>41174</v>
      </c>
      <c r="C36" s="409">
        <v>45932</v>
      </c>
      <c r="D36" s="409">
        <v>52348</v>
      </c>
      <c r="E36" s="409">
        <v>57023</v>
      </c>
      <c r="F36" s="409">
        <v>59689</v>
      </c>
      <c r="G36" s="409">
        <v>60181</v>
      </c>
    </row>
    <row r="37" spans="1:40" ht="15.5" x14ac:dyDescent="0.35">
      <c r="A37" s="184" t="s">
        <v>28</v>
      </c>
      <c r="B37" s="409">
        <v>10145</v>
      </c>
      <c r="C37" s="409">
        <v>11326</v>
      </c>
      <c r="D37" s="409">
        <v>10490</v>
      </c>
      <c r="E37" s="409">
        <v>9121</v>
      </c>
      <c r="F37" s="409">
        <v>7365</v>
      </c>
      <c r="G37" s="409">
        <v>8453</v>
      </c>
    </row>
    <row r="38" spans="1:40" ht="15.5" x14ac:dyDescent="0.35">
      <c r="A38" s="184" t="s">
        <v>29</v>
      </c>
      <c r="B38" s="409">
        <v>5489</v>
      </c>
      <c r="C38" s="409">
        <v>5037</v>
      </c>
      <c r="D38" s="409">
        <v>5937</v>
      </c>
      <c r="E38" s="409">
        <v>6488</v>
      </c>
      <c r="F38" s="409">
        <v>6988</v>
      </c>
      <c r="G38" s="409">
        <v>8440</v>
      </c>
    </row>
    <row r="39" spans="1:40" ht="15.5" x14ac:dyDescent="0.35">
      <c r="A39" s="184" t="s">
        <v>38</v>
      </c>
      <c r="B39" s="409">
        <v>102</v>
      </c>
      <c r="C39" s="409">
        <v>127</v>
      </c>
      <c r="D39" s="409">
        <v>122</v>
      </c>
      <c r="E39" s="409">
        <v>113</v>
      </c>
      <c r="F39" s="409">
        <v>115</v>
      </c>
      <c r="G39" s="409">
        <v>153</v>
      </c>
    </row>
    <row r="40" spans="1:40" ht="15.5" x14ac:dyDescent="0.35">
      <c r="A40" s="184" t="s">
        <v>30</v>
      </c>
      <c r="B40" s="409">
        <v>45932</v>
      </c>
      <c r="C40" s="409">
        <v>52348</v>
      </c>
      <c r="D40" s="409">
        <v>57023</v>
      </c>
      <c r="E40" s="409">
        <v>59689</v>
      </c>
      <c r="F40" s="409">
        <v>60181</v>
      </c>
      <c r="G40" s="409">
        <v>60208</v>
      </c>
    </row>
    <row r="41" spans="1:40" ht="15.5" x14ac:dyDescent="0.35">
      <c r="A41" s="184" t="s">
        <v>655</v>
      </c>
      <c r="B41" s="409">
        <v>353</v>
      </c>
      <c r="C41" s="409">
        <v>487</v>
      </c>
      <c r="D41" s="409">
        <v>550</v>
      </c>
      <c r="E41" s="409">
        <v>576</v>
      </c>
      <c r="F41" s="409">
        <v>595</v>
      </c>
      <c r="G41" s="409">
        <v>678</v>
      </c>
    </row>
    <row r="42" spans="1:40" ht="15.5" x14ac:dyDescent="0.35">
      <c r="A42" s="184" t="s">
        <v>374</v>
      </c>
      <c r="B42" s="409">
        <v>2338</v>
      </c>
      <c r="C42" s="409">
        <v>2856</v>
      </c>
      <c r="D42" s="409">
        <v>2890</v>
      </c>
      <c r="E42" s="409">
        <v>2992</v>
      </c>
      <c r="F42" s="409">
        <v>3457</v>
      </c>
      <c r="G42" s="409">
        <v>2940</v>
      </c>
    </row>
    <row r="43" spans="1:40" ht="15.5" x14ac:dyDescent="0.35">
      <c r="A43" s="184" t="s">
        <v>34</v>
      </c>
      <c r="B43" s="409">
        <v>43241</v>
      </c>
      <c r="C43" s="409">
        <v>49005</v>
      </c>
      <c r="D43" s="409">
        <v>53583</v>
      </c>
      <c r="E43" s="409">
        <v>56121</v>
      </c>
      <c r="F43" s="409">
        <v>56129</v>
      </c>
      <c r="G43" s="409">
        <v>56622</v>
      </c>
    </row>
    <row r="44" spans="1:40" x14ac:dyDescent="0.3">
      <c r="A44" s="175"/>
      <c r="B44" s="175"/>
      <c r="C44" s="175"/>
      <c r="D44" s="175"/>
      <c r="E44" s="175"/>
      <c r="F44" s="175"/>
      <c r="G44" s="175"/>
    </row>
    <row r="46" spans="1:40" x14ac:dyDescent="0.3">
      <c r="A46" s="41" t="s">
        <v>41</v>
      </c>
    </row>
    <row r="47" spans="1:40" s="584" customFormat="1" ht="14.5" customHeight="1" x14ac:dyDescent="0.35">
      <c r="A47" s="42" t="s">
        <v>656</v>
      </c>
      <c r="B47" s="42"/>
      <c r="C47" s="42"/>
      <c r="D47" s="42"/>
      <c r="E47" s="42"/>
    </row>
    <row r="48" spans="1:40" s="46" customFormat="1" ht="27" customHeight="1" x14ac:dyDescent="0.3">
      <c r="A48" s="676" t="s">
        <v>657</v>
      </c>
      <c r="B48" s="676"/>
      <c r="C48" s="676"/>
      <c r="D48" s="676"/>
      <c r="E48" s="676"/>
      <c r="F48" s="676"/>
      <c r="G48" s="676"/>
      <c r="H48" s="676"/>
      <c r="I48" s="676"/>
      <c r="J48" s="45"/>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row>
  </sheetData>
  <mergeCells count="1">
    <mergeCell ref="A48:I4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ColWidth="0" defaultRowHeight="13" x14ac:dyDescent="0.3"/>
  <cols>
    <col min="1" max="1" width="18" style="42" customWidth="1"/>
    <col min="2" max="2" width="20.7265625" style="42" customWidth="1"/>
    <col min="3" max="6" width="11.26953125" style="42" hidden="1" customWidth="1"/>
    <col min="7" max="7" width="17.453125" style="42" customWidth="1"/>
    <col min="8" max="8" width="16.453125" style="42" customWidth="1"/>
    <col min="9" max="9" width="16.81640625" style="42" customWidth="1"/>
    <col min="10" max="10" width="17" style="42" customWidth="1"/>
    <col min="11" max="11" width="15.81640625" style="42" customWidth="1"/>
    <col min="12" max="252" width="9.1796875" style="42" customWidth="1"/>
    <col min="253" max="253" width="18" style="42" customWidth="1"/>
    <col min="254" max="254" width="20.7265625" style="42" customWidth="1"/>
    <col min="255" max="16384" width="0" style="42" hidden="1"/>
  </cols>
  <sheetData>
    <row r="1" spans="1:13" ht="15" x14ac:dyDescent="0.3">
      <c r="A1" s="151" t="s">
        <v>14</v>
      </c>
      <c r="B1" s="151"/>
      <c r="C1" s="151"/>
      <c r="D1" s="151"/>
      <c r="E1" s="151"/>
      <c r="F1" s="151"/>
      <c r="J1" s="612"/>
      <c r="K1" s="612"/>
      <c r="L1" s="612"/>
      <c r="M1" s="612"/>
    </row>
    <row r="2" spans="1:13" ht="18" customHeight="1" x14ac:dyDescent="0.3">
      <c r="A2" s="151" t="s">
        <v>379</v>
      </c>
      <c r="B2" s="415"/>
      <c r="C2" s="415"/>
      <c r="D2" s="415"/>
      <c r="E2" s="415"/>
      <c r="F2" s="415"/>
      <c r="G2" s="415"/>
      <c r="H2" s="415"/>
      <c r="I2" s="415"/>
      <c r="J2" s="415"/>
      <c r="K2" s="415"/>
    </row>
    <row r="3" spans="1:13" ht="18" customHeight="1" x14ac:dyDescent="0.3">
      <c r="A3" s="416"/>
      <c r="B3" s="415"/>
      <c r="C3" s="415"/>
      <c r="D3" s="415"/>
      <c r="E3" s="415"/>
      <c r="F3" s="415"/>
      <c r="G3" s="415"/>
      <c r="H3" s="415"/>
      <c r="I3" s="415"/>
      <c r="J3" s="415"/>
      <c r="K3" s="415"/>
    </row>
    <row r="4" spans="1:13" x14ac:dyDescent="0.3">
      <c r="A4" s="372"/>
      <c r="B4" s="372"/>
      <c r="C4" s="417" t="s">
        <v>375</v>
      </c>
      <c r="D4" s="417" t="s">
        <v>376</v>
      </c>
      <c r="E4" s="417" t="s">
        <v>377</v>
      </c>
      <c r="F4" s="417" t="s">
        <v>378</v>
      </c>
      <c r="G4" s="418" t="s">
        <v>21</v>
      </c>
      <c r="H4" s="418" t="s">
        <v>22</v>
      </c>
      <c r="I4" s="418" t="s">
        <v>23</v>
      </c>
      <c r="J4" s="419" t="s">
        <v>24</v>
      </c>
      <c r="K4" s="419" t="s">
        <v>25</v>
      </c>
    </row>
    <row r="5" spans="1:13" x14ac:dyDescent="0.3">
      <c r="A5" s="200" t="s">
        <v>138</v>
      </c>
      <c r="B5" s="201"/>
      <c r="C5" s="201"/>
      <c r="D5" s="201"/>
      <c r="E5" s="201"/>
      <c r="F5" s="201"/>
    </row>
    <row r="6" spans="1:13" x14ac:dyDescent="0.3">
      <c r="A6" s="201" t="s">
        <v>139</v>
      </c>
      <c r="B6" s="201"/>
      <c r="C6" s="201">
        <v>3205</v>
      </c>
      <c r="D6" s="201">
        <v>5279</v>
      </c>
      <c r="E6" s="201">
        <v>13324</v>
      </c>
      <c r="F6" s="201">
        <v>18984</v>
      </c>
      <c r="G6" s="309">
        <v>45830</v>
      </c>
      <c r="H6" s="309">
        <v>50195</v>
      </c>
      <c r="I6" s="309">
        <v>52397</v>
      </c>
      <c r="J6" s="309">
        <v>52421</v>
      </c>
      <c r="K6" s="433">
        <v>52963</v>
      </c>
    </row>
    <row r="7" spans="1:13" x14ac:dyDescent="0.3">
      <c r="A7" s="201"/>
      <c r="B7" s="201"/>
      <c r="C7" s="201"/>
      <c r="D7" s="201"/>
      <c r="E7" s="201"/>
      <c r="F7" s="201"/>
      <c r="G7" s="201"/>
      <c r="H7" s="201"/>
      <c r="I7" s="201"/>
      <c r="J7" s="201"/>
      <c r="K7" s="201"/>
    </row>
    <row r="8" spans="1:13" x14ac:dyDescent="0.3">
      <c r="A8" s="201" t="s">
        <v>140</v>
      </c>
      <c r="B8" s="201"/>
      <c r="C8" s="201"/>
      <c r="D8" s="201"/>
      <c r="E8" s="201"/>
      <c r="F8" s="201"/>
    </row>
    <row r="9" spans="1:13" x14ac:dyDescent="0.3">
      <c r="A9" s="208" t="s">
        <v>141</v>
      </c>
      <c r="B9" s="201"/>
      <c r="C9" s="201">
        <v>3021</v>
      </c>
      <c r="D9" s="201">
        <v>4643</v>
      </c>
      <c r="E9" s="201">
        <v>10505</v>
      </c>
      <c r="F9" s="201">
        <v>13767</v>
      </c>
      <c r="G9" s="309">
        <v>44840</v>
      </c>
      <c r="H9" s="309">
        <v>49238</v>
      </c>
      <c r="I9" s="309">
        <v>51495</v>
      </c>
      <c r="J9" s="309">
        <v>51444</v>
      </c>
      <c r="K9" s="434">
        <v>52214</v>
      </c>
    </row>
    <row r="10" spans="1:13" x14ac:dyDescent="0.3">
      <c r="A10" s="201"/>
      <c r="B10" s="201"/>
      <c r="C10" s="420">
        <v>0.94258970358814353</v>
      </c>
      <c r="D10" s="420">
        <v>0.87952263686304222</v>
      </c>
      <c r="E10" s="421">
        <f>SUM(E9/E6)</f>
        <v>0.78842689882918038</v>
      </c>
      <c r="F10" s="421">
        <f>SUM(F9/F6)</f>
        <v>0.72518963337547404</v>
      </c>
      <c r="G10" s="421">
        <v>0.97839842897665286</v>
      </c>
      <c r="H10" s="421">
        <v>0.98093435601155499</v>
      </c>
      <c r="I10" s="421">
        <v>0.98278527396606674</v>
      </c>
      <c r="J10" s="421">
        <v>0.98136243108677823</v>
      </c>
      <c r="K10" s="435">
        <v>0.98585805184751618</v>
      </c>
    </row>
    <row r="11" spans="1:13" x14ac:dyDescent="0.3">
      <c r="A11" s="208" t="s">
        <v>142</v>
      </c>
      <c r="B11" s="201"/>
      <c r="C11" s="201">
        <v>3186</v>
      </c>
      <c r="D11" s="201">
        <v>4902</v>
      </c>
      <c r="E11" s="201">
        <v>11245</v>
      </c>
      <c r="F11" s="201">
        <v>15097</v>
      </c>
      <c r="G11" s="309">
        <v>45301</v>
      </c>
      <c r="H11" s="309">
        <v>49665</v>
      </c>
      <c r="I11" s="309">
        <v>51840</v>
      </c>
      <c r="J11" s="309">
        <v>51601</v>
      </c>
      <c r="K11" s="434">
        <v>52362</v>
      </c>
    </row>
    <row r="12" spans="1:13" x14ac:dyDescent="0.3">
      <c r="A12" s="175"/>
      <c r="B12" s="422"/>
      <c r="C12" s="423">
        <v>0.9940717628705148</v>
      </c>
      <c r="D12" s="423">
        <v>0.92858495927258955</v>
      </c>
      <c r="E12" s="423">
        <f>SUM(E11/E6)</f>
        <v>0.84396577604323031</v>
      </c>
      <c r="F12" s="423">
        <f>SUM(F11/F6)</f>
        <v>0.79524863042562155</v>
      </c>
      <c r="G12" s="423">
        <v>0.98845734235217109</v>
      </c>
      <c r="H12" s="423">
        <v>0.98944117940033871</v>
      </c>
      <c r="I12" s="423">
        <v>0.98936962039811438</v>
      </c>
      <c r="J12" s="423">
        <v>0.98435741401346788</v>
      </c>
      <c r="K12" s="423">
        <v>0.98865245548779335</v>
      </c>
    </row>
    <row r="13" spans="1:13" x14ac:dyDescent="0.3">
      <c r="A13" s="200" t="s">
        <v>52</v>
      </c>
      <c r="B13" s="201"/>
      <c r="C13" s="201"/>
      <c r="D13" s="201"/>
      <c r="E13" s="201"/>
      <c r="F13" s="201"/>
    </row>
    <row r="14" spans="1:13" x14ac:dyDescent="0.3">
      <c r="A14" s="201" t="s">
        <v>139</v>
      </c>
      <c r="B14" s="201"/>
      <c r="C14" s="201">
        <v>155</v>
      </c>
      <c r="D14" s="201">
        <v>263</v>
      </c>
      <c r="E14" s="201">
        <v>656</v>
      </c>
      <c r="F14" s="424">
        <v>929</v>
      </c>
      <c r="G14" s="309">
        <v>2458</v>
      </c>
      <c r="H14" s="309">
        <v>2642</v>
      </c>
      <c r="I14" s="309">
        <v>2814</v>
      </c>
      <c r="J14" s="309">
        <v>2902</v>
      </c>
      <c r="K14" s="433">
        <v>2910</v>
      </c>
    </row>
    <row r="15" spans="1:13" x14ac:dyDescent="0.3">
      <c r="A15" s="201"/>
      <c r="B15" s="201"/>
      <c r="C15" s="201"/>
      <c r="D15" s="201"/>
      <c r="E15" s="201"/>
      <c r="F15" s="424"/>
      <c r="G15" s="309"/>
      <c r="H15" s="309"/>
      <c r="I15" s="309"/>
      <c r="J15" s="201"/>
      <c r="K15" s="201"/>
    </row>
    <row r="16" spans="1:13" x14ac:dyDescent="0.3">
      <c r="A16" s="201" t="s">
        <v>140</v>
      </c>
      <c r="B16" s="201"/>
      <c r="C16" s="201"/>
      <c r="D16" s="201"/>
      <c r="E16" s="201"/>
      <c r="F16" s="201"/>
      <c r="G16" s="376"/>
      <c r="H16" s="376"/>
      <c r="I16" s="376"/>
    </row>
    <row r="17" spans="1:13" x14ac:dyDescent="0.3">
      <c r="A17" s="208" t="s">
        <v>141</v>
      </c>
      <c r="B17" s="201"/>
      <c r="C17" s="425">
        <v>150</v>
      </c>
      <c r="D17" s="425">
        <v>241</v>
      </c>
      <c r="E17" s="201">
        <v>552</v>
      </c>
      <c r="F17" s="425">
        <v>736</v>
      </c>
      <c r="G17" s="309">
        <v>2385</v>
      </c>
      <c r="H17" s="309">
        <v>2570</v>
      </c>
      <c r="I17" s="309">
        <v>2745</v>
      </c>
      <c r="J17" s="309">
        <v>2847</v>
      </c>
      <c r="K17" s="433">
        <v>2841</v>
      </c>
    </row>
    <row r="18" spans="1:13" x14ac:dyDescent="0.3">
      <c r="A18" s="201"/>
      <c r="B18" s="201"/>
      <c r="C18" s="420">
        <v>0.967741935483871</v>
      </c>
      <c r="D18" s="420">
        <v>0.91634980988593151</v>
      </c>
      <c r="E18" s="421">
        <f>SUM(E17/E14)</f>
        <v>0.84146341463414631</v>
      </c>
      <c r="F18" s="421">
        <f>SUM(F17/F14)</f>
        <v>0.79224973089343376</v>
      </c>
      <c r="G18" s="421">
        <v>0.97030105777054521</v>
      </c>
      <c r="H18" s="421">
        <v>0.97274791824375473</v>
      </c>
      <c r="I18" s="421">
        <v>0.97547974413646055</v>
      </c>
      <c r="J18" s="421">
        <v>0.98104755341144034</v>
      </c>
      <c r="K18" s="430">
        <v>0.97628865979381441</v>
      </c>
    </row>
    <row r="19" spans="1:13" x14ac:dyDescent="0.3">
      <c r="A19" s="208" t="s">
        <v>142</v>
      </c>
      <c r="B19" s="201"/>
      <c r="C19" s="201">
        <v>154</v>
      </c>
      <c r="D19" s="201">
        <v>251</v>
      </c>
      <c r="E19" s="201">
        <v>578</v>
      </c>
      <c r="F19" s="201">
        <v>790</v>
      </c>
      <c r="G19" s="309">
        <v>2400</v>
      </c>
      <c r="H19" s="309">
        <v>2579</v>
      </c>
      <c r="I19" s="309">
        <v>2750</v>
      </c>
      <c r="J19" s="309">
        <v>2846</v>
      </c>
      <c r="K19" s="433">
        <v>2849</v>
      </c>
    </row>
    <row r="20" spans="1:13" x14ac:dyDescent="0.3">
      <c r="A20" s="422"/>
      <c r="B20" s="422"/>
      <c r="C20" s="423">
        <v>0.99354838709677418</v>
      </c>
      <c r="D20" s="423">
        <v>0.95437262357414454</v>
      </c>
      <c r="E20" s="423">
        <f>SUM(E19/E14)</f>
        <v>0.88109756097560976</v>
      </c>
      <c r="F20" s="423">
        <f>SUM(F19/F14)</f>
        <v>0.85037674919268025</v>
      </c>
      <c r="G20" s="423">
        <v>0.97640358014646056</v>
      </c>
      <c r="H20" s="423">
        <v>0.97615442846328537</v>
      </c>
      <c r="I20" s="423">
        <v>0.97725657427149959</v>
      </c>
      <c r="J20" s="423">
        <v>0.98070296347346653</v>
      </c>
      <c r="K20" s="432">
        <v>0.97903780068728519</v>
      </c>
    </row>
    <row r="21" spans="1:13" x14ac:dyDescent="0.3">
      <c r="A21" s="200" t="s">
        <v>54</v>
      </c>
      <c r="B21" s="201"/>
      <c r="C21" s="201"/>
      <c r="D21" s="201"/>
      <c r="E21" s="201"/>
      <c r="F21" s="201"/>
    </row>
    <row r="22" spans="1:13" x14ac:dyDescent="0.3">
      <c r="A22" s="201" t="s">
        <v>139</v>
      </c>
      <c r="B22" s="201"/>
      <c r="C22" s="201">
        <v>155</v>
      </c>
      <c r="D22" s="201">
        <v>263</v>
      </c>
      <c r="E22" s="201"/>
      <c r="F22" s="424"/>
      <c r="G22" s="309">
        <v>585</v>
      </c>
      <c r="H22" s="309">
        <v>613</v>
      </c>
      <c r="I22" s="42">
        <v>681</v>
      </c>
      <c r="J22" s="42">
        <v>707</v>
      </c>
      <c r="K22" s="46">
        <v>660</v>
      </c>
    </row>
    <row r="23" spans="1:13" ht="14.5" x14ac:dyDescent="0.35">
      <c r="A23" s="201"/>
      <c r="B23" s="201"/>
      <c r="C23" s="201"/>
      <c r="D23" s="201"/>
      <c r="E23" s="201"/>
      <c r="F23" s="424"/>
      <c r="G23" s="201"/>
      <c r="H23" s="201"/>
      <c r="M23"/>
    </row>
    <row r="24" spans="1:13" x14ac:dyDescent="0.3">
      <c r="A24" s="201" t="s">
        <v>140</v>
      </c>
      <c r="B24" s="201"/>
      <c r="C24" s="201"/>
      <c r="D24" s="201"/>
      <c r="E24" s="201"/>
      <c r="F24" s="201"/>
    </row>
    <row r="25" spans="1:13" x14ac:dyDescent="0.3">
      <c r="A25" s="208" t="s">
        <v>141</v>
      </c>
      <c r="B25" s="201"/>
      <c r="C25" s="425">
        <v>150</v>
      </c>
      <c r="D25" s="425">
        <v>241</v>
      </c>
      <c r="E25" s="201"/>
      <c r="F25" s="425"/>
      <c r="G25" s="309">
        <v>565</v>
      </c>
      <c r="H25" s="309">
        <v>595</v>
      </c>
      <c r="I25" s="376">
        <v>665</v>
      </c>
      <c r="J25" s="42">
        <v>695</v>
      </c>
      <c r="K25" s="46">
        <v>638</v>
      </c>
    </row>
    <row r="26" spans="1:13" x14ac:dyDescent="0.3">
      <c r="A26" s="201"/>
      <c r="B26" s="201"/>
      <c r="C26" s="420">
        <v>0.967741935483871</v>
      </c>
      <c r="D26" s="420">
        <v>0.91634980988593151</v>
      </c>
      <c r="E26" s="421"/>
      <c r="F26" s="421"/>
      <c r="G26" s="421">
        <v>0.96581196581196582</v>
      </c>
      <c r="H26" s="421">
        <v>0.9706362153344209</v>
      </c>
      <c r="I26" s="421">
        <v>0.97650513950073425</v>
      </c>
      <c r="J26" s="421">
        <v>0.983026874115983</v>
      </c>
      <c r="K26" s="430">
        <v>0.96666666666666667</v>
      </c>
    </row>
    <row r="27" spans="1:13" x14ac:dyDescent="0.3">
      <c r="A27" s="208" t="s">
        <v>142</v>
      </c>
      <c r="B27" s="201"/>
      <c r="C27" s="201">
        <v>154</v>
      </c>
      <c r="D27" s="201">
        <v>251</v>
      </c>
      <c r="E27" s="201"/>
      <c r="F27" s="201"/>
      <c r="G27" s="309">
        <v>566</v>
      </c>
      <c r="H27" s="309">
        <v>603</v>
      </c>
      <c r="I27" s="376">
        <v>671</v>
      </c>
      <c r="J27" s="376">
        <v>690</v>
      </c>
      <c r="K27" s="46">
        <v>652</v>
      </c>
    </row>
    <row r="28" spans="1:13" x14ac:dyDescent="0.3">
      <c r="A28" s="422"/>
      <c r="B28" s="422"/>
      <c r="C28" s="423">
        <v>0.99354838709677418</v>
      </c>
      <c r="D28" s="423">
        <v>0.95437262357414454</v>
      </c>
      <c r="E28" s="423"/>
      <c r="F28" s="423"/>
      <c r="G28" s="423">
        <v>0.96752136752136753</v>
      </c>
      <c r="H28" s="423">
        <v>0.98368678629690054</v>
      </c>
      <c r="I28" s="423">
        <v>0.98531571218795888</v>
      </c>
      <c r="J28" s="423">
        <v>0.9759547383309759</v>
      </c>
      <c r="K28" s="432">
        <v>0.98787878787878791</v>
      </c>
    </row>
    <row r="29" spans="1:13" x14ac:dyDescent="0.3">
      <c r="A29" s="200" t="s">
        <v>56</v>
      </c>
      <c r="B29" s="201"/>
      <c r="C29" s="426"/>
      <c r="D29" s="426"/>
      <c r="E29" s="426"/>
      <c r="F29" s="426"/>
      <c r="G29" s="426"/>
      <c r="H29" s="426"/>
    </row>
    <row r="30" spans="1:13" x14ac:dyDescent="0.3">
      <c r="A30" s="201" t="s">
        <v>139</v>
      </c>
      <c r="B30" s="201"/>
      <c r="C30" s="426"/>
      <c r="D30" s="426"/>
      <c r="E30" s="426"/>
      <c r="F30" s="426"/>
      <c r="G30" s="427">
        <v>48873</v>
      </c>
      <c r="H30" s="427">
        <v>53450</v>
      </c>
      <c r="I30" s="376">
        <v>55892</v>
      </c>
      <c r="J30" s="376">
        <v>56030</v>
      </c>
      <c r="K30" s="188">
        <v>56533</v>
      </c>
      <c r="L30" s="376"/>
    </row>
    <row r="31" spans="1:13" ht="14.5" x14ac:dyDescent="0.35">
      <c r="A31" s="201"/>
      <c r="B31" s="201"/>
      <c r="C31" s="426"/>
      <c r="D31" s="426"/>
      <c r="E31" s="426"/>
      <c r="F31" s="426"/>
      <c r="G31" s="427"/>
      <c r="H31" s="427"/>
      <c r="I31" s="376"/>
      <c r="J31" s="376"/>
      <c r="K31" s="376"/>
      <c r="M31"/>
    </row>
    <row r="32" spans="1:13" x14ac:dyDescent="0.3">
      <c r="A32" s="201" t="s">
        <v>140</v>
      </c>
      <c r="B32" s="201"/>
      <c r="C32" s="426"/>
      <c r="D32" s="426"/>
      <c r="E32" s="426"/>
      <c r="F32" s="426"/>
      <c r="G32" s="427"/>
      <c r="H32" s="427"/>
      <c r="I32" s="376"/>
      <c r="J32" s="376"/>
      <c r="K32" s="376"/>
    </row>
    <row r="33" spans="1:12" x14ac:dyDescent="0.3">
      <c r="A33" s="208" t="s">
        <v>141</v>
      </c>
      <c r="B33" s="201"/>
      <c r="C33" s="426"/>
      <c r="D33" s="426"/>
      <c r="E33" s="426"/>
      <c r="F33" s="426"/>
      <c r="G33" s="427">
        <v>47790</v>
      </c>
      <c r="H33" s="427">
        <v>52403</v>
      </c>
      <c r="I33" s="376">
        <v>54905</v>
      </c>
      <c r="J33" s="376">
        <v>54986</v>
      </c>
      <c r="K33" s="188">
        <v>55693</v>
      </c>
      <c r="L33" s="376"/>
    </row>
    <row r="34" spans="1:12" x14ac:dyDescent="0.3">
      <c r="A34" s="201"/>
      <c r="B34" s="201"/>
      <c r="C34" s="426"/>
      <c r="D34" s="426"/>
      <c r="E34" s="426"/>
      <c r="F34" s="426"/>
      <c r="G34" s="421">
        <v>0.97784052544349642</v>
      </c>
      <c r="H34" s="421">
        <v>0.98041159962581848</v>
      </c>
      <c r="I34" s="421">
        <v>0.98234094324769194</v>
      </c>
      <c r="J34" s="421">
        <v>0.98136712475459575</v>
      </c>
      <c r="K34" s="431">
        <v>0.9851414218244211</v>
      </c>
    </row>
    <row r="35" spans="1:12" x14ac:dyDescent="0.3">
      <c r="A35" s="208" t="s">
        <v>142</v>
      </c>
      <c r="B35" s="201"/>
      <c r="C35" s="426"/>
      <c r="D35" s="426"/>
      <c r="E35" s="426"/>
      <c r="F35" s="426"/>
      <c r="G35" s="427">
        <v>48267</v>
      </c>
      <c r="H35" s="427">
        <v>52847</v>
      </c>
      <c r="I35" s="376">
        <v>55261</v>
      </c>
      <c r="J35" s="376">
        <v>55137</v>
      </c>
      <c r="K35" s="188">
        <v>55863</v>
      </c>
      <c r="L35" s="376"/>
    </row>
    <row r="36" spans="1:12" x14ac:dyDescent="0.3">
      <c r="A36" s="422"/>
      <c r="B36" s="422"/>
      <c r="C36" s="428"/>
      <c r="D36" s="428"/>
      <c r="E36" s="428"/>
      <c r="F36" s="428"/>
      <c r="G36" s="429">
        <v>0.9876005156221227</v>
      </c>
      <c r="H36" s="429">
        <v>0.98871842843779234</v>
      </c>
      <c r="I36" s="429">
        <v>0.9887103699992843</v>
      </c>
      <c r="J36" s="429">
        <v>0.9840621095841513</v>
      </c>
      <c r="K36" s="432">
        <v>0.9881485150266216</v>
      </c>
    </row>
    <row r="37" spans="1:12" ht="15.5" x14ac:dyDescent="0.35">
      <c r="A37" s="154"/>
      <c r="B37" s="154"/>
      <c r="C37" s="154"/>
      <c r="D37" s="154"/>
      <c r="E37" s="154"/>
      <c r="F37" s="154"/>
      <c r="G37" s="154"/>
      <c r="H37" s="67"/>
      <c r="I37" s="67"/>
      <c r="J37" s="67"/>
    </row>
    <row r="38" spans="1:12" x14ac:dyDescent="0.3">
      <c r="A38" s="41" t="s">
        <v>41</v>
      </c>
    </row>
    <row r="39" spans="1:12" customFormat="1" ht="26" customHeight="1" x14ac:dyDescent="0.35">
      <c r="A39" s="682" t="s">
        <v>658</v>
      </c>
      <c r="B39" s="682"/>
      <c r="C39" s="682"/>
      <c r="D39" s="682"/>
      <c r="E39" s="682"/>
      <c r="F39" s="682"/>
      <c r="G39" s="682"/>
      <c r="H39" s="682"/>
      <c r="I39" s="682"/>
      <c r="J39" s="682"/>
      <c r="K39" s="682"/>
    </row>
    <row r="40" spans="1:12" customFormat="1" ht="14.5" customHeight="1" x14ac:dyDescent="0.35">
      <c r="A40" s="676" t="s">
        <v>577</v>
      </c>
      <c r="B40" s="676"/>
      <c r="C40" s="676"/>
      <c r="D40" s="676"/>
      <c r="E40" s="676"/>
      <c r="F40" s="676"/>
      <c r="G40" s="676"/>
      <c r="H40" s="676"/>
      <c r="I40" s="676"/>
      <c r="J40" s="676"/>
      <c r="K40" s="676"/>
    </row>
  </sheetData>
  <mergeCells count="2">
    <mergeCell ref="A39:K39"/>
    <mergeCell ref="A40:K4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showGridLines="0" workbookViewId="0"/>
  </sheetViews>
  <sheetFormatPr defaultRowHeight="13" x14ac:dyDescent="0.3"/>
  <cols>
    <col min="1" max="1" width="40.7265625" style="42" customWidth="1"/>
    <col min="2" max="2" width="11.1796875" style="42" customWidth="1"/>
    <col min="3" max="18" width="12.7265625" style="42" customWidth="1"/>
    <col min="19" max="16384" width="8.7265625" style="42"/>
  </cols>
  <sheetData>
    <row r="1" spans="1:256" ht="15" x14ac:dyDescent="0.3">
      <c r="A1" s="151" t="s">
        <v>14</v>
      </c>
      <c r="B1" s="151"/>
      <c r="C1" s="151"/>
      <c r="D1" s="151"/>
      <c r="E1" s="151"/>
      <c r="F1" s="151"/>
      <c r="G1" s="151"/>
      <c r="H1" s="151"/>
      <c r="I1" s="151"/>
      <c r="J1" s="151"/>
    </row>
    <row r="2" spans="1:256" ht="17.5" x14ac:dyDescent="0.35">
      <c r="A2" s="251" t="s">
        <v>380</v>
      </c>
      <c r="B2" s="436"/>
      <c r="C2" s="436"/>
      <c r="D2" s="436"/>
      <c r="E2" s="436"/>
      <c r="F2" s="436"/>
      <c r="G2" s="436"/>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1"/>
      <c r="ET2" s="331"/>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1"/>
      <c r="FS2" s="331"/>
      <c r="FT2" s="331"/>
      <c r="FU2" s="331"/>
      <c r="FV2" s="331"/>
      <c r="FW2" s="331"/>
      <c r="FX2" s="331"/>
      <c r="FY2" s="331"/>
      <c r="FZ2" s="331"/>
      <c r="GA2" s="331"/>
      <c r="GB2" s="331"/>
      <c r="GC2" s="331"/>
      <c r="GD2" s="331"/>
      <c r="GE2" s="331"/>
      <c r="GF2" s="331"/>
      <c r="GG2" s="331"/>
      <c r="GH2" s="331"/>
      <c r="GI2" s="331"/>
      <c r="GJ2" s="331"/>
      <c r="GK2" s="331"/>
      <c r="GL2" s="331"/>
      <c r="GM2" s="331"/>
      <c r="GN2" s="331"/>
      <c r="GO2" s="331"/>
      <c r="GP2" s="331"/>
      <c r="GQ2" s="331"/>
      <c r="GR2" s="331"/>
      <c r="GS2" s="331"/>
      <c r="GT2" s="331"/>
      <c r="GU2" s="331"/>
      <c r="GV2" s="331"/>
      <c r="GW2" s="331"/>
      <c r="GX2" s="331"/>
      <c r="GY2" s="331"/>
      <c r="GZ2" s="331"/>
      <c r="HA2" s="331"/>
      <c r="HB2" s="331"/>
      <c r="HC2" s="331"/>
      <c r="HD2" s="331"/>
      <c r="HE2" s="331"/>
      <c r="HF2" s="331"/>
      <c r="HG2" s="331"/>
      <c r="HH2" s="331"/>
      <c r="HI2" s="331"/>
      <c r="HJ2" s="331"/>
      <c r="HK2" s="331"/>
      <c r="HL2" s="331"/>
      <c r="HM2" s="331"/>
      <c r="HN2" s="331"/>
      <c r="HO2" s="331"/>
      <c r="HP2" s="331"/>
      <c r="HQ2" s="331"/>
      <c r="HR2" s="331"/>
      <c r="HS2" s="331"/>
      <c r="HT2" s="331"/>
      <c r="HU2" s="331"/>
      <c r="HV2" s="331"/>
      <c r="HW2" s="331"/>
      <c r="HX2" s="331"/>
      <c r="HY2" s="331"/>
      <c r="HZ2" s="331"/>
      <c r="IA2" s="331"/>
      <c r="IB2" s="331"/>
      <c r="IC2" s="331"/>
      <c r="ID2" s="331"/>
      <c r="IE2" s="331"/>
      <c r="IF2" s="331"/>
      <c r="IG2" s="331"/>
      <c r="IH2" s="331"/>
      <c r="II2" s="331"/>
      <c r="IJ2" s="331"/>
      <c r="IK2" s="331"/>
      <c r="IL2" s="331"/>
      <c r="IM2" s="331"/>
      <c r="IN2" s="331"/>
      <c r="IO2" s="331"/>
      <c r="IP2" s="331"/>
      <c r="IQ2" s="331"/>
      <c r="IR2" s="331"/>
      <c r="IS2" s="331"/>
      <c r="IT2" s="331"/>
      <c r="IU2" s="331"/>
      <c r="IV2" s="331"/>
    </row>
    <row r="3" spans="1:256" ht="17.5" x14ac:dyDescent="0.35">
      <c r="A3" s="151"/>
      <c r="B3" s="436"/>
      <c r="C3" s="436"/>
      <c r="D3" s="436"/>
      <c r="E3" s="436"/>
      <c r="F3" s="436"/>
      <c r="G3" s="436"/>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1"/>
      <c r="ET3" s="331"/>
      <c r="EU3" s="331"/>
      <c r="EV3" s="331"/>
      <c r="EW3" s="331"/>
      <c r="EX3" s="331"/>
      <c r="EY3" s="331"/>
      <c r="EZ3" s="331"/>
      <c r="FA3" s="331"/>
      <c r="FB3" s="331"/>
      <c r="FC3" s="331"/>
      <c r="FD3" s="331"/>
      <c r="FE3" s="331"/>
      <c r="FF3" s="331"/>
      <c r="FG3" s="331"/>
      <c r="FH3" s="331"/>
      <c r="FI3" s="331"/>
      <c r="FJ3" s="331"/>
      <c r="FK3" s="331"/>
      <c r="FL3" s="331"/>
      <c r="FM3" s="331"/>
      <c r="FN3" s="331"/>
      <c r="FO3" s="331"/>
      <c r="FP3" s="331"/>
      <c r="FQ3" s="331"/>
      <c r="FR3" s="331"/>
      <c r="FS3" s="331"/>
      <c r="FT3" s="331"/>
      <c r="FU3" s="331"/>
      <c r="FV3" s="331"/>
      <c r="FW3" s="331"/>
      <c r="FX3" s="331"/>
      <c r="FY3" s="331"/>
      <c r="FZ3" s="331"/>
      <c r="GA3" s="331"/>
      <c r="GB3" s="331"/>
      <c r="GC3" s="331"/>
      <c r="GD3" s="331"/>
      <c r="GE3" s="331"/>
      <c r="GF3" s="331"/>
      <c r="GG3" s="331"/>
      <c r="GH3" s="331"/>
      <c r="GI3" s="331"/>
      <c r="GJ3" s="331"/>
      <c r="GK3" s="331"/>
      <c r="GL3" s="331"/>
      <c r="GM3" s="331"/>
      <c r="GN3" s="331"/>
      <c r="GO3" s="331"/>
      <c r="GP3" s="331"/>
      <c r="GQ3" s="331"/>
      <c r="GR3" s="331"/>
      <c r="GS3" s="331"/>
      <c r="GT3" s="331"/>
      <c r="GU3" s="331"/>
      <c r="GV3" s="331"/>
      <c r="GW3" s="331"/>
      <c r="GX3" s="331"/>
      <c r="GY3" s="331"/>
      <c r="GZ3" s="331"/>
      <c r="HA3" s="331"/>
      <c r="HB3" s="331"/>
      <c r="HC3" s="331"/>
      <c r="HD3" s="331"/>
      <c r="HE3" s="331"/>
      <c r="HF3" s="331"/>
      <c r="HG3" s="331"/>
      <c r="HH3" s="331"/>
      <c r="HI3" s="331"/>
      <c r="HJ3" s="331"/>
      <c r="HK3" s="331"/>
      <c r="HL3" s="331"/>
      <c r="HM3" s="331"/>
      <c r="HN3" s="331"/>
      <c r="HO3" s="331"/>
      <c r="HP3" s="331"/>
      <c r="HQ3" s="331"/>
      <c r="HR3" s="331"/>
      <c r="HS3" s="331"/>
      <c r="HT3" s="331"/>
      <c r="HU3" s="331"/>
      <c r="HV3" s="331"/>
      <c r="HW3" s="331"/>
      <c r="HX3" s="331"/>
      <c r="HY3" s="331"/>
      <c r="HZ3" s="331"/>
      <c r="IA3" s="331"/>
      <c r="IB3" s="331"/>
      <c r="IC3" s="331"/>
      <c r="ID3" s="331"/>
      <c r="IE3" s="331"/>
      <c r="IF3" s="331"/>
      <c r="IG3" s="331"/>
      <c r="IH3" s="331"/>
      <c r="II3" s="331"/>
      <c r="IJ3" s="331"/>
      <c r="IK3" s="331"/>
      <c r="IL3" s="331"/>
      <c r="IM3" s="331"/>
      <c r="IN3" s="331"/>
      <c r="IO3" s="331"/>
      <c r="IP3" s="331"/>
      <c r="IQ3" s="331"/>
      <c r="IR3" s="331"/>
      <c r="IS3" s="331"/>
      <c r="IT3" s="331"/>
      <c r="IU3" s="331"/>
      <c r="IV3" s="331"/>
    </row>
    <row r="4" spans="1:256" ht="15" x14ac:dyDescent="0.3">
      <c r="A4" s="437" t="s">
        <v>381</v>
      </c>
      <c r="B4" s="223"/>
      <c r="C4" s="683" t="s">
        <v>145</v>
      </c>
      <c r="D4" s="684"/>
      <c r="E4" s="684"/>
      <c r="F4" s="685"/>
      <c r="G4" s="683" t="s">
        <v>146</v>
      </c>
      <c r="H4" s="684"/>
      <c r="I4" s="684"/>
      <c r="J4" s="685"/>
      <c r="K4" s="683" t="s">
        <v>147</v>
      </c>
      <c r="L4" s="684"/>
      <c r="M4" s="684"/>
      <c r="N4" s="685"/>
      <c r="O4" s="683" t="s">
        <v>56</v>
      </c>
      <c r="P4" s="684"/>
      <c r="Q4" s="684"/>
      <c r="R4" s="685"/>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row>
    <row r="5" spans="1:256" ht="15" x14ac:dyDescent="0.3">
      <c r="A5" s="222"/>
      <c r="B5" s="223"/>
      <c r="C5" s="683" t="s">
        <v>148</v>
      </c>
      <c r="D5" s="684"/>
      <c r="E5" s="683" t="s">
        <v>149</v>
      </c>
      <c r="F5" s="685"/>
      <c r="G5" s="683" t="s">
        <v>148</v>
      </c>
      <c r="H5" s="684"/>
      <c r="I5" s="683" t="s">
        <v>149</v>
      </c>
      <c r="J5" s="685"/>
      <c r="K5" s="683" t="s">
        <v>148</v>
      </c>
      <c r="L5" s="684"/>
      <c r="M5" s="683" t="s">
        <v>149</v>
      </c>
      <c r="N5" s="685"/>
      <c r="O5" s="683" t="s">
        <v>148</v>
      </c>
      <c r="P5" s="684"/>
      <c r="Q5" s="683" t="s">
        <v>149</v>
      </c>
      <c r="R5" s="685"/>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1"/>
      <c r="FB5" s="151"/>
      <c r="FC5" s="151"/>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c r="IR5" s="151"/>
      <c r="IS5" s="151"/>
      <c r="IT5" s="151"/>
      <c r="IU5" s="151"/>
      <c r="IV5" s="151"/>
    </row>
    <row r="6" spans="1:256" ht="15.5" x14ac:dyDescent="0.35">
      <c r="A6" s="224" t="s">
        <v>153</v>
      </c>
      <c r="B6" s="225" t="s">
        <v>154</v>
      </c>
      <c r="C6" s="226" t="s">
        <v>150</v>
      </c>
      <c r="D6" s="227" t="s">
        <v>382</v>
      </c>
      <c r="E6" s="228" t="s">
        <v>150</v>
      </c>
      <c r="F6" s="227" t="s">
        <v>382</v>
      </c>
      <c r="G6" s="226" t="s">
        <v>150</v>
      </c>
      <c r="H6" s="226" t="s">
        <v>382</v>
      </c>
      <c r="I6" s="228" t="s">
        <v>150</v>
      </c>
      <c r="J6" s="227" t="s">
        <v>382</v>
      </c>
      <c r="K6" s="226" t="s">
        <v>150</v>
      </c>
      <c r="L6" s="227" t="s">
        <v>382</v>
      </c>
      <c r="M6" s="228" t="s">
        <v>150</v>
      </c>
      <c r="N6" s="227" t="s">
        <v>382</v>
      </c>
      <c r="O6" s="226" t="s">
        <v>150</v>
      </c>
      <c r="P6" s="227" t="s">
        <v>382</v>
      </c>
      <c r="Q6" s="228" t="s">
        <v>150</v>
      </c>
      <c r="R6" s="227" t="s">
        <v>382</v>
      </c>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c r="HK6" s="184"/>
      <c r="HL6" s="184"/>
      <c r="HM6" s="184"/>
      <c r="HN6" s="184"/>
      <c r="HO6" s="184"/>
      <c r="HP6" s="184"/>
      <c r="HQ6" s="184"/>
      <c r="HR6" s="184"/>
      <c r="HS6" s="184"/>
      <c r="HT6" s="184"/>
      <c r="HU6" s="184"/>
      <c r="HV6" s="184"/>
      <c r="HW6" s="184"/>
      <c r="HX6" s="184"/>
      <c r="HY6" s="184"/>
      <c r="HZ6" s="184"/>
      <c r="IA6" s="184"/>
      <c r="IB6" s="184"/>
      <c r="IC6" s="184"/>
      <c r="ID6" s="184"/>
      <c r="IE6" s="184"/>
      <c r="IF6" s="184"/>
      <c r="IG6" s="184"/>
      <c r="IH6" s="184"/>
      <c r="II6" s="184"/>
      <c r="IJ6" s="184"/>
      <c r="IK6" s="184"/>
      <c r="IL6" s="184"/>
      <c r="IM6" s="184"/>
      <c r="IN6" s="184"/>
      <c r="IO6" s="184"/>
      <c r="IP6" s="184"/>
      <c r="IQ6" s="184"/>
      <c r="IR6" s="184"/>
      <c r="IS6" s="184"/>
      <c r="IT6" s="184"/>
      <c r="IU6" s="184"/>
      <c r="IV6" s="184"/>
    </row>
    <row r="7" spans="1:256" ht="15.5" x14ac:dyDescent="0.35">
      <c r="A7" s="42" t="s">
        <v>155</v>
      </c>
      <c r="B7" s="229"/>
      <c r="C7" s="230"/>
      <c r="D7" s="231"/>
      <c r="E7" s="438"/>
      <c r="F7" s="231"/>
      <c r="I7" s="233"/>
      <c r="J7" s="234"/>
      <c r="K7" s="233"/>
      <c r="L7" s="234"/>
      <c r="M7" s="439"/>
      <c r="N7" s="440"/>
      <c r="O7" s="259"/>
      <c r="P7" s="232"/>
      <c r="Q7" s="259"/>
      <c r="R7" s="232"/>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184"/>
      <c r="FL7" s="184"/>
      <c r="FM7" s="184"/>
      <c r="FN7" s="184"/>
      <c r="FO7" s="184"/>
      <c r="FP7" s="184"/>
      <c r="FQ7" s="184"/>
      <c r="FR7" s="184"/>
      <c r="FS7" s="184"/>
      <c r="FT7" s="184"/>
      <c r="FU7" s="184"/>
      <c r="FV7" s="184"/>
      <c r="FW7" s="184"/>
      <c r="FX7" s="184"/>
      <c r="FY7" s="184"/>
      <c r="FZ7" s="184"/>
      <c r="GA7" s="184"/>
      <c r="GB7" s="184"/>
      <c r="GC7" s="184"/>
      <c r="GD7" s="184"/>
      <c r="GE7" s="184"/>
      <c r="GF7" s="184"/>
      <c r="GG7" s="184"/>
      <c r="GH7" s="184"/>
      <c r="GI7" s="184"/>
      <c r="GJ7" s="184"/>
      <c r="GK7" s="184"/>
      <c r="GL7" s="184"/>
      <c r="GM7" s="184"/>
      <c r="GN7" s="184"/>
      <c r="GO7" s="184"/>
      <c r="GP7" s="184"/>
      <c r="GQ7" s="184"/>
      <c r="GR7" s="184"/>
      <c r="GS7" s="184"/>
      <c r="GT7" s="184"/>
      <c r="GU7" s="184"/>
      <c r="GV7" s="184"/>
      <c r="GW7" s="184"/>
      <c r="GX7" s="184"/>
      <c r="GY7" s="184"/>
      <c r="GZ7" s="184"/>
      <c r="HA7" s="184"/>
      <c r="HB7" s="184"/>
      <c r="HC7" s="184"/>
      <c r="HD7" s="184"/>
      <c r="HE7" s="184"/>
      <c r="HF7" s="184"/>
      <c r="HG7" s="184"/>
      <c r="HH7" s="184"/>
      <c r="HI7" s="184"/>
      <c r="HJ7" s="184"/>
      <c r="HK7" s="184"/>
      <c r="HL7" s="184"/>
      <c r="HM7" s="184"/>
      <c r="HN7" s="184"/>
      <c r="HO7" s="184"/>
      <c r="HP7" s="184"/>
      <c r="HQ7" s="184"/>
      <c r="HR7" s="184"/>
      <c r="HS7" s="184"/>
      <c r="HT7" s="184"/>
      <c r="HU7" s="184"/>
      <c r="HV7" s="184"/>
      <c r="HW7" s="184"/>
      <c r="HX7" s="184"/>
      <c r="HY7" s="184"/>
      <c r="HZ7" s="184"/>
      <c r="IA7" s="184"/>
      <c r="IB7" s="184"/>
      <c r="IC7" s="184"/>
      <c r="ID7" s="184"/>
      <c r="IE7" s="184"/>
      <c r="IF7" s="184"/>
      <c r="IG7" s="184"/>
      <c r="IH7" s="184"/>
      <c r="II7" s="184"/>
      <c r="IJ7" s="184"/>
      <c r="IK7" s="184"/>
      <c r="IL7" s="184"/>
      <c r="IM7" s="184"/>
      <c r="IN7" s="184"/>
      <c r="IO7" s="184"/>
      <c r="IP7" s="184"/>
      <c r="IQ7" s="184"/>
      <c r="IR7" s="184"/>
      <c r="IS7" s="184"/>
      <c r="IT7" s="184"/>
      <c r="IU7" s="184"/>
      <c r="IV7" s="184"/>
    </row>
    <row r="8" spans="1:256" ht="15.5" x14ac:dyDescent="0.35">
      <c r="A8" s="42" t="s">
        <v>156</v>
      </c>
      <c r="B8" s="229">
        <v>150</v>
      </c>
      <c r="C8" s="230">
        <v>2064</v>
      </c>
      <c r="D8" s="441">
        <v>309600</v>
      </c>
      <c r="E8" s="442">
        <v>22</v>
      </c>
      <c r="F8" s="441">
        <v>3300</v>
      </c>
      <c r="G8" s="230">
        <v>124</v>
      </c>
      <c r="H8" s="443">
        <v>18600</v>
      </c>
      <c r="I8" s="442">
        <v>2</v>
      </c>
      <c r="J8" s="441">
        <v>300</v>
      </c>
      <c r="K8" s="238">
        <v>31</v>
      </c>
      <c r="L8" s="441">
        <v>4650</v>
      </c>
      <c r="M8" s="238">
        <v>2</v>
      </c>
      <c r="N8" s="441">
        <v>300</v>
      </c>
      <c r="O8" s="238">
        <v>2219</v>
      </c>
      <c r="P8" s="444">
        <v>332850</v>
      </c>
      <c r="Q8" s="238">
        <v>26</v>
      </c>
      <c r="R8" s="444">
        <v>3900</v>
      </c>
      <c r="S8" s="184"/>
      <c r="T8" s="445"/>
      <c r="U8" s="445"/>
      <c r="V8" s="445"/>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184"/>
      <c r="FL8" s="184"/>
      <c r="FM8" s="184"/>
      <c r="FN8" s="184"/>
      <c r="FO8" s="184"/>
      <c r="FP8" s="184"/>
      <c r="FQ8" s="184"/>
      <c r="FR8" s="184"/>
      <c r="FS8" s="184"/>
      <c r="FT8" s="184"/>
      <c r="FU8" s="184"/>
      <c r="FV8" s="184"/>
      <c r="FW8" s="184"/>
      <c r="FX8" s="184"/>
      <c r="FY8" s="184"/>
      <c r="FZ8" s="184"/>
      <c r="GA8" s="184"/>
      <c r="GB8" s="184"/>
      <c r="GC8" s="184"/>
      <c r="GD8" s="184"/>
      <c r="GE8" s="184"/>
      <c r="GF8" s="184"/>
      <c r="GG8" s="184"/>
      <c r="GH8" s="184"/>
      <c r="GI8" s="184"/>
      <c r="GJ8" s="184"/>
      <c r="GK8" s="184"/>
      <c r="GL8" s="184"/>
      <c r="GM8" s="184"/>
      <c r="GN8" s="184"/>
      <c r="GO8" s="184"/>
      <c r="GP8" s="184"/>
      <c r="GQ8" s="184"/>
      <c r="GR8" s="184"/>
      <c r="GS8" s="184"/>
      <c r="GT8" s="184"/>
      <c r="GU8" s="184"/>
      <c r="GV8" s="184"/>
      <c r="GW8" s="184"/>
      <c r="GX8" s="184"/>
      <c r="GY8" s="184"/>
      <c r="GZ8" s="184"/>
      <c r="HA8" s="184"/>
      <c r="HB8" s="184"/>
      <c r="HC8" s="184"/>
      <c r="HD8" s="184"/>
      <c r="HE8" s="184"/>
      <c r="HF8" s="184"/>
      <c r="HG8" s="184"/>
      <c r="HH8" s="184"/>
      <c r="HI8" s="184"/>
      <c r="HJ8" s="184"/>
      <c r="HK8" s="184"/>
      <c r="HL8" s="184"/>
      <c r="HM8" s="184"/>
      <c r="HN8" s="184"/>
      <c r="HO8" s="184"/>
      <c r="HP8" s="184"/>
      <c r="HQ8" s="184"/>
      <c r="HR8" s="184"/>
      <c r="HS8" s="184"/>
      <c r="HT8" s="184"/>
      <c r="HU8" s="184"/>
      <c r="HV8" s="184"/>
      <c r="HW8" s="184"/>
      <c r="HX8" s="184"/>
      <c r="HY8" s="184"/>
      <c r="HZ8" s="184"/>
      <c r="IA8" s="184"/>
      <c r="IB8" s="184"/>
      <c r="IC8" s="184"/>
      <c r="ID8" s="184"/>
      <c r="IE8" s="184"/>
      <c r="IF8" s="184"/>
      <c r="IG8" s="184"/>
      <c r="IH8" s="184"/>
      <c r="II8" s="184"/>
      <c r="IJ8" s="184"/>
      <c r="IK8" s="184"/>
      <c r="IL8" s="184"/>
      <c r="IM8" s="184"/>
      <c r="IN8" s="184"/>
      <c r="IO8" s="184"/>
      <c r="IP8" s="184"/>
      <c r="IQ8" s="184"/>
      <c r="IR8" s="184"/>
      <c r="IS8" s="184"/>
      <c r="IT8" s="184"/>
      <c r="IU8" s="184"/>
      <c r="IV8" s="184"/>
    </row>
    <row r="9" spans="1:256" ht="15.5" x14ac:dyDescent="0.35">
      <c r="A9" s="42" t="s">
        <v>157</v>
      </c>
      <c r="B9" s="229">
        <v>375</v>
      </c>
      <c r="C9" s="230">
        <v>1050</v>
      </c>
      <c r="D9" s="441">
        <v>393750</v>
      </c>
      <c r="E9" s="442">
        <v>19</v>
      </c>
      <c r="F9" s="441">
        <v>7125</v>
      </c>
      <c r="G9" s="230">
        <v>60</v>
      </c>
      <c r="H9" s="443">
        <v>22500</v>
      </c>
      <c r="I9" s="260">
        <v>3</v>
      </c>
      <c r="J9" s="446">
        <v>1125</v>
      </c>
      <c r="K9" s="238">
        <v>18</v>
      </c>
      <c r="L9" s="441">
        <v>6750</v>
      </c>
      <c r="M9" s="260">
        <v>0</v>
      </c>
      <c r="N9" s="446">
        <v>0</v>
      </c>
      <c r="O9" s="238">
        <v>1128</v>
      </c>
      <c r="P9" s="444">
        <v>423000</v>
      </c>
      <c r="Q9" s="238">
        <v>22</v>
      </c>
      <c r="R9" s="444">
        <v>8250</v>
      </c>
      <c r="S9" s="184"/>
      <c r="T9" s="445"/>
      <c r="U9" s="445"/>
      <c r="V9" s="445"/>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c r="HH9" s="184"/>
      <c r="HI9" s="184"/>
      <c r="HJ9" s="184"/>
      <c r="HK9" s="184"/>
      <c r="HL9" s="184"/>
      <c r="HM9" s="184"/>
      <c r="HN9" s="184"/>
      <c r="HO9" s="184"/>
      <c r="HP9" s="184"/>
      <c r="HQ9" s="184"/>
      <c r="HR9" s="184"/>
      <c r="HS9" s="184"/>
      <c r="HT9" s="184"/>
      <c r="HU9" s="184"/>
      <c r="HV9" s="184"/>
      <c r="HW9" s="184"/>
      <c r="HX9" s="184"/>
      <c r="HY9" s="184"/>
      <c r="HZ9" s="184"/>
      <c r="IA9" s="184"/>
      <c r="IB9" s="184"/>
      <c r="IC9" s="184"/>
      <c r="ID9" s="184"/>
      <c r="IE9" s="184"/>
      <c r="IF9" s="184"/>
      <c r="IG9" s="184"/>
      <c r="IH9" s="184"/>
      <c r="II9" s="184"/>
      <c r="IJ9" s="184"/>
      <c r="IK9" s="184"/>
      <c r="IL9" s="184"/>
      <c r="IM9" s="184"/>
      <c r="IN9" s="184"/>
      <c r="IO9" s="184"/>
      <c r="IP9" s="184"/>
      <c r="IQ9" s="184"/>
      <c r="IR9" s="184"/>
      <c r="IS9" s="184"/>
      <c r="IT9" s="184"/>
      <c r="IU9" s="184"/>
      <c r="IV9" s="184"/>
    </row>
    <row r="10" spans="1:256" ht="15.5" x14ac:dyDescent="0.35">
      <c r="A10" s="42" t="s">
        <v>158</v>
      </c>
      <c r="B10" s="229">
        <v>750</v>
      </c>
      <c r="C10" s="230">
        <v>360</v>
      </c>
      <c r="D10" s="441">
        <v>270000</v>
      </c>
      <c r="E10" s="442">
        <v>3</v>
      </c>
      <c r="F10" s="441">
        <v>2250</v>
      </c>
      <c r="G10" s="230">
        <v>12</v>
      </c>
      <c r="H10" s="443">
        <v>9000</v>
      </c>
      <c r="I10" s="260">
        <v>0</v>
      </c>
      <c r="J10" s="446">
        <v>0</v>
      </c>
      <c r="K10" s="238">
        <v>10</v>
      </c>
      <c r="L10" s="441">
        <v>7500</v>
      </c>
      <c r="M10" s="260">
        <v>0</v>
      </c>
      <c r="N10" s="446">
        <v>0</v>
      </c>
      <c r="O10" s="238">
        <v>382</v>
      </c>
      <c r="P10" s="444">
        <v>286500</v>
      </c>
      <c r="Q10" s="238">
        <v>3</v>
      </c>
      <c r="R10" s="444">
        <v>2250</v>
      </c>
      <c r="S10" s="184"/>
      <c r="T10" s="445"/>
      <c r="U10" s="445"/>
      <c r="V10" s="445"/>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4"/>
      <c r="FF10" s="184"/>
      <c r="FG10" s="184"/>
      <c r="FH10" s="184"/>
      <c r="FI10" s="184"/>
      <c r="FJ10" s="184"/>
      <c r="FK10" s="184"/>
      <c r="FL10" s="184"/>
      <c r="FM10" s="184"/>
      <c r="FN10" s="184"/>
      <c r="FO10" s="184"/>
      <c r="FP10" s="184"/>
      <c r="FQ10" s="184"/>
      <c r="FR10" s="184"/>
      <c r="FS10" s="184"/>
      <c r="FT10" s="184"/>
      <c r="FU10" s="184"/>
      <c r="FV10" s="184"/>
      <c r="FW10" s="184"/>
      <c r="FX10" s="184"/>
      <c r="FY10" s="184"/>
      <c r="FZ10" s="184"/>
      <c r="GA10" s="184"/>
      <c r="GB10" s="184"/>
      <c r="GC10" s="184"/>
      <c r="GD10" s="184"/>
      <c r="GE10" s="184"/>
      <c r="GF10" s="184"/>
      <c r="GG10" s="184"/>
      <c r="GH10" s="184"/>
      <c r="GI10" s="184"/>
      <c r="GJ10" s="184"/>
      <c r="GK10" s="184"/>
      <c r="GL10" s="184"/>
      <c r="GM10" s="184"/>
      <c r="GN10" s="184"/>
      <c r="GO10" s="184"/>
      <c r="GP10" s="184"/>
      <c r="GQ10" s="184"/>
      <c r="GR10" s="184"/>
      <c r="GS10" s="184"/>
      <c r="GT10" s="184"/>
      <c r="GU10" s="184"/>
      <c r="GV10" s="184"/>
      <c r="GW10" s="184"/>
      <c r="GX10" s="184"/>
      <c r="GY10" s="184"/>
      <c r="GZ10" s="184"/>
      <c r="HA10" s="184"/>
      <c r="HB10" s="184"/>
      <c r="HC10" s="184"/>
      <c r="HD10" s="184"/>
      <c r="HE10" s="184"/>
      <c r="HF10" s="184"/>
      <c r="HG10" s="184"/>
      <c r="HH10" s="184"/>
      <c r="HI10" s="184"/>
      <c r="HJ10" s="184"/>
      <c r="HK10" s="184"/>
      <c r="HL10" s="184"/>
      <c r="HM10" s="184"/>
      <c r="HN10" s="184"/>
      <c r="HO10" s="184"/>
      <c r="HP10" s="184"/>
      <c r="HQ10" s="184"/>
      <c r="HR10" s="184"/>
      <c r="HS10" s="184"/>
      <c r="HT10" s="184"/>
      <c r="HU10" s="184"/>
      <c r="HV10" s="184"/>
      <c r="HW10" s="184"/>
      <c r="HX10" s="184"/>
      <c r="HY10" s="184"/>
      <c r="HZ10" s="184"/>
      <c r="IA10" s="184"/>
      <c r="IB10" s="184"/>
      <c r="IC10" s="184"/>
      <c r="ID10" s="184"/>
      <c r="IE10" s="184"/>
      <c r="IF10" s="184"/>
      <c r="IG10" s="184"/>
      <c r="IH10" s="184"/>
      <c r="II10" s="184"/>
      <c r="IJ10" s="184"/>
      <c r="IK10" s="184"/>
      <c r="IL10" s="184"/>
      <c r="IM10" s="184"/>
      <c r="IN10" s="184"/>
      <c r="IO10" s="184"/>
      <c r="IP10" s="184"/>
      <c r="IQ10" s="184"/>
      <c r="IR10" s="184"/>
      <c r="IS10" s="184"/>
      <c r="IT10" s="184"/>
      <c r="IU10" s="184"/>
      <c r="IV10" s="184"/>
    </row>
    <row r="11" spans="1:256" ht="15.5" x14ac:dyDescent="0.35">
      <c r="A11" s="42" t="s">
        <v>159</v>
      </c>
      <c r="B11" s="229">
        <v>1500</v>
      </c>
      <c r="C11" s="230">
        <v>139</v>
      </c>
      <c r="D11" s="441">
        <v>208500</v>
      </c>
      <c r="E11" s="442">
        <v>0</v>
      </c>
      <c r="F11" s="441">
        <v>0</v>
      </c>
      <c r="G11" s="230">
        <v>6</v>
      </c>
      <c r="H11" s="443">
        <v>9000</v>
      </c>
      <c r="I11" s="260">
        <v>0</v>
      </c>
      <c r="J11" s="446">
        <v>0</v>
      </c>
      <c r="K11" s="238">
        <v>2</v>
      </c>
      <c r="L11" s="441">
        <v>3000</v>
      </c>
      <c r="M11" s="260">
        <v>0</v>
      </c>
      <c r="N11" s="446">
        <v>0</v>
      </c>
      <c r="O11" s="238">
        <v>147</v>
      </c>
      <c r="P11" s="444">
        <v>220500</v>
      </c>
      <c r="Q11" s="260">
        <v>0</v>
      </c>
      <c r="R11" s="446">
        <v>0</v>
      </c>
      <c r="S11" s="184"/>
      <c r="T11" s="445"/>
      <c r="U11" s="445"/>
      <c r="V11" s="445"/>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4"/>
      <c r="FA11" s="184"/>
      <c r="FB11" s="184"/>
      <c r="FC11" s="184"/>
      <c r="FD11" s="184"/>
      <c r="FE11" s="184"/>
      <c r="FF11" s="184"/>
      <c r="FG11" s="184"/>
      <c r="FH11" s="184"/>
      <c r="FI11" s="184"/>
      <c r="FJ11" s="184"/>
      <c r="FK11" s="184"/>
      <c r="FL11" s="184"/>
      <c r="FM11" s="184"/>
      <c r="FN11" s="184"/>
      <c r="FO11" s="184"/>
      <c r="FP11" s="184"/>
      <c r="FQ11" s="184"/>
      <c r="FR11" s="184"/>
      <c r="FS11" s="184"/>
      <c r="FT11" s="184"/>
      <c r="FU11" s="184"/>
      <c r="FV11" s="184"/>
      <c r="FW11" s="184"/>
      <c r="FX11" s="184"/>
      <c r="FY11" s="184"/>
      <c r="FZ11" s="184"/>
      <c r="GA11" s="184"/>
      <c r="GB11" s="184"/>
      <c r="GC11" s="184"/>
      <c r="GD11" s="184"/>
      <c r="GE11" s="184"/>
      <c r="GF11" s="184"/>
      <c r="GG11" s="184"/>
      <c r="GH11" s="184"/>
      <c r="GI11" s="184"/>
      <c r="GJ11" s="184"/>
      <c r="GK11" s="184"/>
      <c r="GL11" s="184"/>
      <c r="GM11" s="184"/>
      <c r="GN11" s="184"/>
      <c r="GO11" s="184"/>
      <c r="GP11" s="184"/>
      <c r="GQ11" s="184"/>
      <c r="GR11" s="184"/>
      <c r="GS11" s="184"/>
      <c r="GT11" s="184"/>
      <c r="GU11" s="184"/>
      <c r="GV11" s="184"/>
      <c r="GW11" s="184"/>
      <c r="GX11" s="184"/>
      <c r="GY11" s="184"/>
      <c r="GZ11" s="184"/>
      <c r="HA11" s="184"/>
      <c r="HB11" s="184"/>
      <c r="HC11" s="184"/>
      <c r="HD11" s="184"/>
      <c r="HE11" s="184"/>
      <c r="HF11" s="184"/>
      <c r="HG11" s="184"/>
      <c r="HH11" s="184"/>
      <c r="HI11" s="184"/>
      <c r="HJ11" s="184"/>
      <c r="HK11" s="184"/>
      <c r="HL11" s="184"/>
      <c r="HM11" s="184"/>
      <c r="HN11" s="184"/>
      <c r="HO11" s="184"/>
      <c r="HP11" s="184"/>
      <c r="HQ11" s="184"/>
      <c r="HR11" s="184"/>
      <c r="HS11" s="184"/>
      <c r="HT11" s="184"/>
      <c r="HU11" s="184"/>
      <c r="HV11" s="184"/>
      <c r="HW11" s="184"/>
      <c r="HX11" s="184"/>
      <c r="HY11" s="184"/>
      <c r="HZ11" s="184"/>
      <c r="IA11" s="184"/>
      <c r="IB11" s="184"/>
      <c r="IC11" s="184"/>
      <c r="ID11" s="184"/>
      <c r="IE11" s="184"/>
      <c r="IF11" s="184"/>
      <c r="IG11" s="184"/>
      <c r="IH11" s="184"/>
      <c r="II11" s="184"/>
      <c r="IJ11" s="184"/>
      <c r="IK11" s="184"/>
      <c r="IL11" s="184"/>
      <c r="IM11" s="184"/>
      <c r="IN11" s="184"/>
      <c r="IO11" s="184"/>
      <c r="IP11" s="184"/>
      <c r="IQ11" s="184"/>
      <c r="IR11" s="184"/>
      <c r="IS11" s="184"/>
      <c r="IT11" s="184"/>
      <c r="IU11" s="184"/>
      <c r="IV11" s="184"/>
    </row>
    <row r="12" spans="1:256" ht="15.5" x14ac:dyDescent="0.35">
      <c r="B12" s="229"/>
      <c r="C12" s="230"/>
      <c r="D12" s="235"/>
      <c r="E12" s="447"/>
      <c r="F12" s="235"/>
      <c r="G12" s="230"/>
      <c r="H12" s="448"/>
      <c r="I12" s="447"/>
      <c r="J12" s="235"/>
      <c r="K12" s="238"/>
      <c r="L12" s="235"/>
      <c r="M12" s="439"/>
      <c r="N12" s="440"/>
      <c r="O12" s="238"/>
      <c r="P12" s="444"/>
      <c r="Q12" s="238"/>
      <c r="R12" s="444"/>
      <c r="S12" s="184"/>
      <c r="T12" s="445"/>
      <c r="U12" s="445"/>
      <c r="V12" s="445"/>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184"/>
      <c r="FR12" s="184"/>
      <c r="FS12" s="184"/>
      <c r="FT12" s="184"/>
      <c r="FU12" s="184"/>
      <c r="FV12" s="184"/>
      <c r="FW12" s="184"/>
      <c r="FX12" s="184"/>
      <c r="FY12" s="184"/>
      <c r="FZ12" s="184"/>
      <c r="GA12" s="184"/>
      <c r="GB12" s="184"/>
      <c r="GC12" s="184"/>
      <c r="GD12" s="184"/>
      <c r="GE12" s="184"/>
      <c r="GF12" s="184"/>
      <c r="GG12" s="184"/>
      <c r="GH12" s="184"/>
      <c r="GI12" s="184"/>
      <c r="GJ12" s="184"/>
      <c r="GK12" s="184"/>
      <c r="GL12" s="184"/>
      <c r="GM12" s="184"/>
      <c r="GN12" s="184"/>
      <c r="GO12" s="184"/>
      <c r="GP12" s="184"/>
      <c r="GQ12" s="184"/>
      <c r="GR12" s="184"/>
      <c r="GS12" s="184"/>
      <c r="GT12" s="184"/>
      <c r="GU12" s="184"/>
      <c r="GV12" s="184"/>
      <c r="GW12" s="184"/>
      <c r="GX12" s="184"/>
      <c r="GY12" s="184"/>
      <c r="GZ12" s="184"/>
      <c r="HA12" s="184"/>
      <c r="HB12" s="184"/>
      <c r="HC12" s="184"/>
      <c r="HD12" s="184"/>
      <c r="HE12" s="184"/>
      <c r="HF12" s="184"/>
      <c r="HG12" s="184"/>
      <c r="HH12" s="184"/>
      <c r="HI12" s="184"/>
      <c r="HJ12" s="184"/>
      <c r="HK12" s="184"/>
      <c r="HL12" s="184"/>
      <c r="HM12" s="184"/>
      <c r="HN12" s="184"/>
      <c r="HO12" s="184"/>
      <c r="HP12" s="184"/>
      <c r="HQ12" s="184"/>
      <c r="HR12" s="184"/>
      <c r="HS12" s="184"/>
      <c r="HT12" s="184"/>
      <c r="HU12" s="184"/>
      <c r="HV12" s="184"/>
      <c r="HW12" s="184"/>
      <c r="HX12" s="184"/>
      <c r="HY12" s="184"/>
      <c r="HZ12" s="184"/>
      <c r="IA12" s="184"/>
      <c r="IB12" s="184"/>
      <c r="IC12" s="184"/>
      <c r="ID12" s="184"/>
      <c r="IE12" s="184"/>
      <c r="IF12" s="184"/>
      <c r="IG12" s="184"/>
      <c r="IH12" s="184"/>
      <c r="II12" s="184"/>
      <c r="IJ12" s="184"/>
      <c r="IK12" s="184"/>
      <c r="IL12" s="184"/>
      <c r="IM12" s="184"/>
      <c r="IN12" s="184"/>
      <c r="IO12" s="184"/>
      <c r="IP12" s="184"/>
      <c r="IQ12" s="184"/>
      <c r="IR12" s="184"/>
      <c r="IS12" s="184"/>
      <c r="IT12" s="184"/>
      <c r="IU12" s="184"/>
      <c r="IV12" s="184"/>
    </row>
    <row r="13" spans="1:256" ht="15.5" x14ac:dyDescent="0.35">
      <c r="A13" s="42" t="s">
        <v>160</v>
      </c>
      <c r="B13" s="229"/>
      <c r="C13" s="230"/>
      <c r="D13" s="235"/>
      <c r="E13" s="447"/>
      <c r="F13" s="235"/>
      <c r="G13" s="230"/>
      <c r="H13" s="448"/>
      <c r="I13" s="447"/>
      <c r="J13" s="235"/>
      <c r="K13" s="238"/>
      <c r="L13" s="235"/>
      <c r="M13" s="439"/>
      <c r="N13" s="440"/>
      <c r="O13" s="238"/>
      <c r="P13" s="444"/>
      <c r="Q13" s="238"/>
      <c r="R13" s="444"/>
      <c r="S13" s="184"/>
      <c r="T13" s="445"/>
      <c r="U13" s="445"/>
      <c r="V13" s="445"/>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84"/>
      <c r="HO13" s="184"/>
      <c r="HP13" s="184"/>
      <c r="HQ13" s="184"/>
      <c r="HR13" s="184"/>
      <c r="HS13" s="184"/>
      <c r="HT13" s="184"/>
      <c r="HU13" s="184"/>
      <c r="HV13" s="184"/>
      <c r="HW13" s="184"/>
      <c r="HX13" s="184"/>
      <c r="HY13" s="184"/>
      <c r="HZ13" s="184"/>
      <c r="IA13" s="184"/>
      <c r="IB13" s="184"/>
      <c r="IC13" s="184"/>
      <c r="ID13" s="184"/>
      <c r="IE13" s="184"/>
      <c r="IF13" s="184"/>
      <c r="IG13" s="184"/>
      <c r="IH13" s="184"/>
      <c r="II13" s="184"/>
      <c r="IJ13" s="184"/>
      <c r="IK13" s="184"/>
      <c r="IL13" s="184"/>
      <c r="IM13" s="184"/>
      <c r="IN13" s="184"/>
      <c r="IO13" s="184"/>
      <c r="IP13" s="184"/>
      <c r="IQ13" s="184"/>
      <c r="IR13" s="184"/>
      <c r="IS13" s="184"/>
      <c r="IT13" s="184"/>
      <c r="IU13" s="184"/>
      <c r="IV13" s="184"/>
    </row>
    <row r="14" spans="1:256" ht="15.5" x14ac:dyDescent="0.35">
      <c r="A14" s="42" t="s">
        <v>156</v>
      </c>
      <c r="B14" s="229">
        <v>300</v>
      </c>
      <c r="C14" s="230">
        <v>480</v>
      </c>
      <c r="D14" s="441">
        <v>144000</v>
      </c>
      <c r="E14" s="442">
        <v>2</v>
      </c>
      <c r="F14" s="441">
        <v>600</v>
      </c>
      <c r="G14" s="230">
        <v>23</v>
      </c>
      <c r="H14" s="443">
        <v>6900</v>
      </c>
      <c r="I14" s="260">
        <v>0</v>
      </c>
      <c r="J14" s="446">
        <v>0</v>
      </c>
      <c r="K14" s="238">
        <v>5</v>
      </c>
      <c r="L14" s="441">
        <v>1500</v>
      </c>
      <c r="M14" s="260">
        <v>0</v>
      </c>
      <c r="N14" s="446">
        <v>0</v>
      </c>
      <c r="O14" s="238">
        <v>508</v>
      </c>
      <c r="P14" s="444">
        <v>152400</v>
      </c>
      <c r="Q14" s="238">
        <v>2</v>
      </c>
      <c r="R14" s="444">
        <v>600</v>
      </c>
      <c r="S14" s="184"/>
      <c r="T14" s="445"/>
      <c r="U14" s="445"/>
      <c r="V14" s="445"/>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c r="HP14" s="184"/>
      <c r="HQ14" s="184"/>
      <c r="HR14" s="184"/>
      <c r="HS14" s="184"/>
      <c r="HT14" s="184"/>
      <c r="HU14" s="184"/>
      <c r="HV14" s="184"/>
      <c r="HW14" s="184"/>
      <c r="HX14" s="184"/>
      <c r="HY14" s="184"/>
      <c r="HZ14" s="184"/>
      <c r="IA14" s="184"/>
      <c r="IB14" s="184"/>
      <c r="IC14" s="184"/>
      <c r="ID14" s="184"/>
      <c r="IE14" s="184"/>
      <c r="IF14" s="184"/>
      <c r="IG14" s="184"/>
      <c r="IH14" s="184"/>
      <c r="II14" s="184"/>
      <c r="IJ14" s="184"/>
      <c r="IK14" s="184"/>
      <c r="IL14" s="184"/>
      <c r="IM14" s="184"/>
      <c r="IN14" s="184"/>
      <c r="IO14" s="184"/>
      <c r="IP14" s="184"/>
      <c r="IQ14" s="184"/>
      <c r="IR14" s="184"/>
      <c r="IS14" s="184"/>
      <c r="IT14" s="184"/>
      <c r="IU14" s="184"/>
      <c r="IV14" s="184"/>
    </row>
    <row r="15" spans="1:256" ht="15.5" x14ac:dyDescent="0.35">
      <c r="A15" s="42" t="s">
        <v>157</v>
      </c>
      <c r="B15" s="229">
        <v>750</v>
      </c>
      <c r="C15" s="230">
        <v>403</v>
      </c>
      <c r="D15" s="441">
        <v>302250</v>
      </c>
      <c r="E15" s="260">
        <v>5</v>
      </c>
      <c r="F15" s="446">
        <v>3750</v>
      </c>
      <c r="G15" s="230">
        <v>22</v>
      </c>
      <c r="H15" s="443">
        <v>16500</v>
      </c>
      <c r="I15" s="260">
        <v>0</v>
      </c>
      <c r="J15" s="446">
        <v>0</v>
      </c>
      <c r="K15" s="238">
        <v>6</v>
      </c>
      <c r="L15" s="441">
        <v>4500</v>
      </c>
      <c r="M15" s="260">
        <v>0</v>
      </c>
      <c r="N15" s="446">
        <v>0</v>
      </c>
      <c r="O15" s="238">
        <v>431</v>
      </c>
      <c r="P15" s="444">
        <v>323250</v>
      </c>
      <c r="Q15" s="238">
        <v>5</v>
      </c>
      <c r="R15" s="444">
        <v>3750</v>
      </c>
      <c r="S15" s="184"/>
      <c r="T15" s="445"/>
      <c r="U15" s="445"/>
      <c r="V15" s="445"/>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c r="HP15" s="184"/>
      <c r="HQ15" s="184"/>
      <c r="HR15" s="184"/>
      <c r="HS15" s="184"/>
      <c r="HT15" s="184"/>
      <c r="HU15" s="184"/>
      <c r="HV15" s="184"/>
      <c r="HW15" s="184"/>
      <c r="HX15" s="184"/>
      <c r="HY15" s="184"/>
      <c r="HZ15" s="184"/>
      <c r="IA15" s="184"/>
      <c r="IB15" s="184"/>
      <c r="IC15" s="184"/>
      <c r="ID15" s="184"/>
      <c r="IE15" s="184"/>
      <c r="IF15" s="184"/>
      <c r="IG15" s="184"/>
      <c r="IH15" s="184"/>
      <c r="II15" s="184"/>
      <c r="IJ15" s="184"/>
      <c r="IK15" s="184"/>
      <c r="IL15" s="184"/>
      <c r="IM15" s="184"/>
      <c r="IN15" s="184"/>
      <c r="IO15" s="184"/>
      <c r="IP15" s="184"/>
      <c r="IQ15" s="184"/>
      <c r="IR15" s="184"/>
      <c r="IS15" s="184"/>
      <c r="IT15" s="184"/>
      <c r="IU15" s="184"/>
      <c r="IV15" s="184"/>
    </row>
    <row r="16" spans="1:256" ht="15.5" x14ac:dyDescent="0.35">
      <c r="A16" s="42" t="s">
        <v>158</v>
      </c>
      <c r="B16" s="229">
        <v>1500</v>
      </c>
      <c r="C16" s="230">
        <v>234</v>
      </c>
      <c r="D16" s="441">
        <v>351000</v>
      </c>
      <c r="E16" s="260">
        <v>4</v>
      </c>
      <c r="F16" s="446">
        <v>6000</v>
      </c>
      <c r="G16" s="230">
        <v>13</v>
      </c>
      <c r="H16" s="443">
        <v>19500</v>
      </c>
      <c r="I16" s="260">
        <v>0</v>
      </c>
      <c r="J16" s="446">
        <v>0</v>
      </c>
      <c r="K16" s="260">
        <v>0</v>
      </c>
      <c r="L16" s="446">
        <v>0</v>
      </c>
      <c r="M16" s="260">
        <v>0</v>
      </c>
      <c r="N16" s="446">
        <v>0</v>
      </c>
      <c r="O16" s="238">
        <v>247</v>
      </c>
      <c r="P16" s="444">
        <v>370500</v>
      </c>
      <c r="Q16" s="238">
        <v>4</v>
      </c>
      <c r="R16" s="444">
        <v>6000</v>
      </c>
      <c r="S16" s="184"/>
      <c r="T16" s="445"/>
      <c r="U16" s="445"/>
      <c r="V16" s="445"/>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c r="IM16" s="184"/>
      <c r="IN16" s="184"/>
      <c r="IO16" s="184"/>
      <c r="IP16" s="184"/>
      <c r="IQ16" s="184"/>
      <c r="IR16" s="184"/>
      <c r="IS16" s="184"/>
      <c r="IT16" s="184"/>
      <c r="IU16" s="184"/>
      <c r="IV16" s="184"/>
    </row>
    <row r="17" spans="1:256" ht="15.5" x14ac:dyDescent="0.35">
      <c r="A17" s="42" t="s">
        <v>159</v>
      </c>
      <c r="B17" s="229">
        <v>3000</v>
      </c>
      <c r="C17" s="230">
        <v>100</v>
      </c>
      <c r="D17" s="441">
        <v>300000</v>
      </c>
      <c r="E17" s="442">
        <v>2</v>
      </c>
      <c r="F17" s="441">
        <v>6000</v>
      </c>
      <c r="G17" s="230">
        <v>1</v>
      </c>
      <c r="H17" s="443">
        <v>3000</v>
      </c>
      <c r="I17" s="260">
        <v>0</v>
      </c>
      <c r="J17" s="446">
        <v>0</v>
      </c>
      <c r="K17" s="238">
        <v>4</v>
      </c>
      <c r="L17" s="441">
        <v>12000</v>
      </c>
      <c r="M17" s="260">
        <v>0</v>
      </c>
      <c r="N17" s="446">
        <v>0</v>
      </c>
      <c r="O17" s="238">
        <v>105</v>
      </c>
      <c r="P17" s="444">
        <v>315000</v>
      </c>
      <c r="Q17" s="238">
        <v>2</v>
      </c>
      <c r="R17" s="444">
        <v>6000</v>
      </c>
      <c r="S17" s="184"/>
      <c r="T17" s="445"/>
      <c r="U17" s="445"/>
      <c r="V17" s="445"/>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c r="IR17" s="151"/>
      <c r="IS17" s="151"/>
      <c r="IT17" s="151"/>
      <c r="IU17" s="151"/>
      <c r="IV17" s="151"/>
    </row>
    <row r="18" spans="1:256" ht="15.5" x14ac:dyDescent="0.35">
      <c r="A18" s="449" t="s">
        <v>124</v>
      </c>
      <c r="B18" s="450"/>
      <c r="C18" s="451">
        <v>4830</v>
      </c>
      <c r="D18" s="452">
        <v>2279100</v>
      </c>
      <c r="E18" s="453">
        <v>57</v>
      </c>
      <c r="F18" s="452">
        <v>29025</v>
      </c>
      <c r="G18" s="451">
        <v>261</v>
      </c>
      <c r="H18" s="454">
        <v>105000</v>
      </c>
      <c r="I18" s="453">
        <v>5</v>
      </c>
      <c r="J18" s="452">
        <v>1425</v>
      </c>
      <c r="K18" s="453">
        <v>76</v>
      </c>
      <c r="L18" s="452">
        <v>39900</v>
      </c>
      <c r="M18" s="453">
        <v>2</v>
      </c>
      <c r="N18" s="452">
        <v>300</v>
      </c>
      <c r="O18" s="453">
        <v>5167</v>
      </c>
      <c r="P18" s="455">
        <v>2424000</v>
      </c>
      <c r="Q18" s="453">
        <v>64</v>
      </c>
      <c r="R18" s="456">
        <v>30750</v>
      </c>
      <c r="S18" s="184"/>
      <c r="T18" s="445"/>
      <c r="U18" s="445"/>
      <c r="V18" s="445"/>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DQ18" s="151"/>
      <c r="DR18" s="151"/>
      <c r="DS18" s="151"/>
      <c r="DT18" s="151"/>
      <c r="DU18" s="151"/>
      <c r="DV18" s="151"/>
      <c r="DW18" s="151"/>
      <c r="DX18" s="151"/>
      <c r="DY18" s="151"/>
      <c r="DZ18" s="151"/>
      <c r="EA18" s="151"/>
      <c r="EB18" s="151"/>
      <c r="EC18" s="151"/>
      <c r="ED18" s="151"/>
      <c r="EE18" s="151"/>
      <c r="EF18" s="151"/>
      <c r="EG18" s="151"/>
      <c r="EH18" s="151"/>
      <c r="EI18" s="151"/>
      <c r="EJ18" s="151"/>
      <c r="EK18" s="151"/>
      <c r="EL18" s="151"/>
      <c r="EM18" s="151"/>
      <c r="EN18" s="151"/>
      <c r="EO18" s="151"/>
      <c r="EP18" s="151"/>
      <c r="EQ18" s="151"/>
      <c r="ER18" s="151"/>
      <c r="ES18" s="151"/>
      <c r="ET18" s="151"/>
      <c r="EU18" s="151"/>
      <c r="EV18" s="151"/>
      <c r="EW18" s="151"/>
      <c r="EX18" s="151"/>
      <c r="EY18" s="151"/>
      <c r="EZ18" s="151"/>
      <c r="FA18" s="151"/>
      <c r="FB18" s="151"/>
      <c r="FC18" s="151"/>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c r="IL18" s="151"/>
      <c r="IM18" s="151"/>
      <c r="IN18" s="151"/>
      <c r="IO18" s="151"/>
      <c r="IP18" s="151"/>
      <c r="IQ18" s="151"/>
      <c r="IR18" s="151"/>
      <c r="IS18" s="151"/>
      <c r="IT18" s="151"/>
      <c r="IU18" s="151"/>
      <c r="IV18" s="151"/>
    </row>
    <row r="19" spans="1:256" ht="14.5" x14ac:dyDescent="0.3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x14ac:dyDescent="0.3">
      <c r="A20" s="336" t="s">
        <v>41</v>
      </c>
      <c r="B20" s="457"/>
      <c r="C20" s="457"/>
      <c r="D20" s="458"/>
      <c r="E20" s="458"/>
      <c r="F20" s="458"/>
      <c r="G20" s="457"/>
      <c r="H20" s="458"/>
      <c r="I20" s="458"/>
      <c r="J20" s="458"/>
      <c r="K20" s="457"/>
      <c r="L20" s="458"/>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1"/>
      <c r="CP20" s="151"/>
      <c r="CQ20" s="151"/>
      <c r="CR20" s="151"/>
      <c r="CS20" s="151"/>
      <c r="CT20" s="151"/>
      <c r="CU20" s="151"/>
      <c r="CV20" s="151"/>
      <c r="CW20" s="151"/>
      <c r="CX20" s="151"/>
      <c r="CY20" s="151"/>
      <c r="CZ20" s="151"/>
      <c r="DA20" s="151"/>
      <c r="DB20" s="151"/>
      <c r="DC20" s="151"/>
      <c r="DD20" s="151"/>
      <c r="DE20" s="151"/>
      <c r="DF20" s="151"/>
      <c r="DG20" s="151"/>
      <c r="DH20" s="151"/>
      <c r="DI20" s="151"/>
      <c r="DJ20" s="151"/>
      <c r="DK20" s="151"/>
      <c r="DL20" s="151"/>
      <c r="DM20" s="151"/>
      <c r="DN20" s="151"/>
      <c r="DO20" s="151"/>
      <c r="DP20" s="151"/>
      <c r="DQ20" s="151"/>
      <c r="DR20" s="151"/>
      <c r="DS20" s="151"/>
      <c r="DT20" s="151"/>
      <c r="DU20" s="151"/>
      <c r="DV20" s="151"/>
      <c r="DW20" s="151"/>
      <c r="DX20" s="151"/>
      <c r="DY20" s="151"/>
      <c r="DZ20" s="151"/>
      <c r="EA20" s="151"/>
      <c r="EB20" s="151"/>
      <c r="EC20" s="151"/>
      <c r="ED20" s="151"/>
      <c r="EE20" s="151"/>
      <c r="EF20" s="151"/>
      <c r="EG20" s="151"/>
      <c r="EH20" s="151"/>
      <c r="EI20" s="151"/>
      <c r="EJ20" s="151"/>
      <c r="EK20" s="151"/>
      <c r="EL20" s="151"/>
      <c r="EM20" s="151"/>
      <c r="EN20" s="151"/>
      <c r="EO20" s="151"/>
      <c r="EP20" s="151"/>
      <c r="EQ20" s="151"/>
      <c r="ER20" s="151"/>
      <c r="ES20" s="151"/>
      <c r="ET20" s="151"/>
      <c r="EU20" s="151"/>
      <c r="EV20" s="151"/>
      <c r="EW20" s="151"/>
      <c r="EX20" s="151"/>
      <c r="EY20" s="151"/>
      <c r="EZ20" s="151"/>
      <c r="FA20" s="151"/>
      <c r="FB20" s="151"/>
      <c r="FC20" s="151"/>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c r="IR20" s="151"/>
      <c r="IS20" s="151"/>
      <c r="IT20" s="151"/>
      <c r="IU20" s="151"/>
      <c r="IV20" s="151"/>
    </row>
    <row r="21" spans="1:256" s="46" customFormat="1" ht="13.5" customHeight="1" x14ac:dyDescent="0.35">
      <c r="A21" s="42" t="s">
        <v>662</v>
      </c>
      <c r="B21" s="252"/>
      <c r="C21" s="252"/>
      <c r="D21" s="253"/>
      <c r="E21" s="253"/>
      <c r="F21" s="253"/>
      <c r="G21" s="252"/>
      <c r="H21" s="253"/>
      <c r="I21" s="253"/>
      <c r="J21" s="253"/>
      <c r="K21" s="252"/>
      <c r="L21" s="253"/>
      <c r="M21" s="42"/>
      <c r="N21" s="42"/>
      <c r="O21" s="42"/>
      <c r="P21" s="42"/>
      <c r="Q21" s="42"/>
      <c r="R21" s="42"/>
      <c r="S21"/>
      <c r="T21" s="42"/>
      <c r="U21" s="42"/>
      <c r="V21" s="42"/>
      <c r="W21" s="42"/>
      <c r="X21" s="42"/>
      <c r="Y21" s="42"/>
      <c r="Z21" s="42"/>
      <c r="AA21" s="42"/>
      <c r="AB21" s="42"/>
      <c r="AC21" s="42"/>
      <c r="AD21" s="42"/>
      <c r="AE21" s="42"/>
      <c r="AF21" s="42"/>
      <c r="AG21" s="42"/>
      <c r="AH21" s="42"/>
      <c r="AI21" s="42"/>
    </row>
    <row r="22" spans="1:256" s="46" customFormat="1" ht="26.5" customHeight="1" x14ac:dyDescent="0.35">
      <c r="A22" s="676" t="s">
        <v>663</v>
      </c>
      <c r="B22" s="676"/>
      <c r="C22" s="676"/>
      <c r="D22" s="676"/>
      <c r="E22" s="676"/>
      <c r="F22" s="676"/>
      <c r="G22" s="676"/>
      <c r="H22" s="676"/>
      <c r="I22" s="170"/>
      <c r="J22" s="170"/>
      <c r="K22" s="42"/>
      <c r="L22" s="42"/>
      <c r="M22" s="42"/>
      <c r="N22" s="42"/>
      <c r="O22" s="42"/>
      <c r="P22" s="42"/>
      <c r="Q22" s="42"/>
      <c r="R22" s="42"/>
      <c r="S22"/>
      <c r="T22" s="42"/>
      <c r="U22" s="42"/>
      <c r="V22" s="42"/>
      <c r="W22" s="42"/>
      <c r="X22" s="42"/>
      <c r="Y22" s="42"/>
      <c r="Z22" s="42"/>
      <c r="AA22" s="42"/>
      <c r="AB22" s="42"/>
      <c r="AC22" s="42"/>
      <c r="AD22" s="42"/>
      <c r="AE22" s="42"/>
      <c r="AF22" s="42"/>
      <c r="AG22" s="42"/>
      <c r="AH22" s="42"/>
      <c r="AI22" s="42"/>
    </row>
  </sheetData>
  <mergeCells count="13">
    <mergeCell ref="E5:F5"/>
    <mergeCell ref="G5:H5"/>
    <mergeCell ref="I5:J5"/>
    <mergeCell ref="K5:L5"/>
    <mergeCell ref="M5:N5"/>
    <mergeCell ref="O5:P5"/>
    <mergeCell ref="Q5:R5"/>
    <mergeCell ref="A22:H22"/>
    <mergeCell ref="C4:F4"/>
    <mergeCell ref="G4:J4"/>
    <mergeCell ref="K4:N4"/>
    <mergeCell ref="O4:R4"/>
    <mergeCell ref="C5:D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0"/>
  <sheetViews>
    <sheetView showGridLines="0" workbookViewId="0"/>
  </sheetViews>
  <sheetFormatPr defaultRowHeight="15.5" x14ac:dyDescent="0.35"/>
  <cols>
    <col min="1" max="1" width="33.7265625" style="184" customWidth="1"/>
    <col min="2" max="2" width="12.7265625" style="42" hidden="1" customWidth="1"/>
    <col min="3" max="7" width="12.7265625" style="42" customWidth="1"/>
    <col min="8" max="8" width="22.54296875" style="42" customWidth="1"/>
    <col min="9" max="16384" width="8.7265625" style="42"/>
  </cols>
  <sheetData>
    <row r="1" spans="1:255" ht="18" x14ac:dyDescent="0.4">
      <c r="A1" s="151" t="s">
        <v>17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c r="FF1" s="153"/>
      <c r="FG1" s="153"/>
      <c r="FH1" s="153"/>
      <c r="FI1" s="153"/>
      <c r="FJ1" s="153"/>
      <c r="FK1" s="153"/>
      <c r="FL1" s="153"/>
      <c r="FM1" s="153"/>
      <c r="FN1" s="153"/>
      <c r="FO1" s="153"/>
      <c r="FP1" s="153"/>
      <c r="FQ1" s="153"/>
      <c r="FR1" s="153"/>
      <c r="FS1" s="153"/>
      <c r="FT1" s="153"/>
      <c r="FU1" s="153"/>
      <c r="FV1" s="153"/>
      <c r="FW1" s="153"/>
      <c r="FX1" s="153"/>
      <c r="FY1" s="153"/>
      <c r="FZ1" s="153"/>
      <c r="GA1" s="153"/>
      <c r="GB1" s="153"/>
      <c r="GC1" s="153"/>
      <c r="GD1" s="153"/>
      <c r="GE1" s="153"/>
      <c r="GF1" s="153"/>
      <c r="GG1" s="153"/>
      <c r="GH1" s="153"/>
      <c r="GI1" s="153"/>
      <c r="GJ1" s="153"/>
      <c r="GK1" s="153"/>
      <c r="GL1" s="153"/>
      <c r="GM1" s="153"/>
      <c r="GN1" s="153"/>
      <c r="GO1" s="153"/>
      <c r="GP1" s="153"/>
      <c r="GQ1" s="153"/>
      <c r="GR1" s="153"/>
      <c r="GS1" s="153"/>
      <c r="GT1" s="153"/>
      <c r="GU1" s="153"/>
      <c r="GV1" s="153"/>
      <c r="GW1" s="153"/>
      <c r="GX1" s="153"/>
      <c r="GY1" s="153"/>
      <c r="GZ1" s="153"/>
      <c r="HA1" s="153"/>
      <c r="HB1" s="153"/>
      <c r="HC1" s="153"/>
      <c r="HD1" s="153"/>
      <c r="HE1" s="153"/>
      <c r="HF1" s="153"/>
      <c r="HG1" s="153"/>
      <c r="HH1" s="153"/>
      <c r="HI1" s="153"/>
      <c r="HJ1" s="153"/>
      <c r="HK1" s="153"/>
      <c r="HL1" s="153"/>
      <c r="HM1" s="153"/>
      <c r="HN1" s="153"/>
      <c r="HO1" s="153"/>
      <c r="HP1" s="153"/>
      <c r="HQ1" s="153"/>
      <c r="HR1" s="153"/>
      <c r="HS1" s="153"/>
      <c r="HT1" s="153"/>
      <c r="HU1" s="153"/>
      <c r="HV1" s="153"/>
      <c r="HW1" s="153"/>
      <c r="HX1" s="153"/>
      <c r="HY1" s="153"/>
      <c r="HZ1" s="153"/>
      <c r="IA1" s="153"/>
      <c r="IB1" s="153"/>
      <c r="IC1" s="153"/>
      <c r="ID1" s="153"/>
      <c r="IE1" s="153"/>
      <c r="IF1" s="153"/>
      <c r="IG1" s="153"/>
      <c r="IH1" s="153"/>
      <c r="II1" s="153"/>
      <c r="IJ1" s="153"/>
      <c r="IK1" s="153"/>
      <c r="IL1" s="153"/>
      <c r="IM1" s="153"/>
      <c r="IN1" s="153"/>
      <c r="IO1" s="153"/>
      <c r="IP1" s="153"/>
      <c r="IQ1" s="153"/>
      <c r="IR1" s="153"/>
      <c r="IS1" s="153"/>
      <c r="IT1" s="153"/>
      <c r="IU1" s="153"/>
    </row>
    <row r="2" spans="1:255" ht="15" x14ac:dyDescent="0.3">
      <c r="A2" s="151" t="s">
        <v>18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row>
    <row r="3" spans="1:255" ht="13" x14ac:dyDescent="0.3">
      <c r="A3" s="459"/>
      <c r="B3" s="459"/>
      <c r="C3" s="459"/>
      <c r="D3" s="459"/>
      <c r="E3" s="459"/>
      <c r="F3" s="279"/>
      <c r="G3" s="279"/>
      <c r="H3" s="460" t="s">
        <v>383</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row>
    <row r="4" spans="1:255" ht="13" x14ac:dyDescent="0.3">
      <c r="A4" s="285"/>
      <c r="B4" s="334" t="s">
        <v>204</v>
      </c>
      <c r="C4" s="334" t="s">
        <v>21</v>
      </c>
      <c r="D4" s="334" t="s">
        <v>22</v>
      </c>
      <c r="E4" s="334" t="s">
        <v>23</v>
      </c>
      <c r="F4" s="334" t="s">
        <v>24</v>
      </c>
      <c r="G4" s="334" t="s">
        <v>25</v>
      </c>
      <c r="H4" s="461" t="s">
        <v>384</v>
      </c>
    </row>
    <row r="5" spans="1:255" ht="13" x14ac:dyDescent="0.3">
      <c r="A5" s="41" t="s">
        <v>138</v>
      </c>
      <c r="H5" s="233"/>
    </row>
    <row r="6" spans="1:255" ht="13" x14ac:dyDescent="0.3">
      <c r="A6" s="42" t="s">
        <v>385</v>
      </c>
      <c r="B6" s="462">
        <v>375680</v>
      </c>
      <c r="C6" s="463">
        <v>426487</v>
      </c>
      <c r="D6" s="463">
        <v>451730</v>
      </c>
      <c r="E6" s="463">
        <v>499271</v>
      </c>
      <c r="F6" s="463">
        <v>550952</v>
      </c>
      <c r="G6" s="463">
        <v>575101</v>
      </c>
      <c r="H6" s="464">
        <v>0.99</v>
      </c>
    </row>
    <row r="7" spans="1:255" ht="13" x14ac:dyDescent="0.3">
      <c r="A7" s="42" t="s">
        <v>386</v>
      </c>
      <c r="B7" s="462">
        <v>46267</v>
      </c>
      <c r="C7" s="463">
        <v>48371</v>
      </c>
      <c r="D7" s="463">
        <v>48361</v>
      </c>
      <c r="E7" s="463">
        <v>52167</v>
      </c>
      <c r="F7" s="463">
        <v>54152</v>
      </c>
      <c r="G7" s="463">
        <v>57770</v>
      </c>
      <c r="H7" s="464">
        <v>0.78400000000000003</v>
      </c>
    </row>
    <row r="8" spans="1:255" ht="13" x14ac:dyDescent="0.3">
      <c r="A8" s="42" t="s">
        <v>387</v>
      </c>
      <c r="B8" s="462">
        <v>2001098</v>
      </c>
      <c r="C8" s="463">
        <v>2106368</v>
      </c>
      <c r="D8" s="463">
        <v>2221676</v>
      </c>
      <c r="E8" s="463">
        <v>2397226</v>
      </c>
      <c r="F8" s="463">
        <v>2574351</v>
      </c>
      <c r="G8" s="463">
        <v>2773722</v>
      </c>
      <c r="H8" s="464">
        <v>0.99</v>
      </c>
    </row>
    <row r="9" spans="1:255" ht="13" x14ac:dyDescent="0.3">
      <c r="A9" s="42" t="s">
        <v>388</v>
      </c>
      <c r="B9" s="462">
        <v>1873188</v>
      </c>
      <c r="C9" s="463">
        <v>1918333</v>
      </c>
      <c r="D9" s="463">
        <v>2025165</v>
      </c>
      <c r="E9" s="463">
        <v>2200994</v>
      </c>
      <c r="F9" s="463">
        <v>2314506</v>
      </c>
      <c r="G9" s="463">
        <v>2532178</v>
      </c>
      <c r="H9" s="464">
        <v>0.71099999999999997</v>
      </c>
    </row>
    <row r="10" spans="1:255" ht="13" x14ac:dyDescent="0.3">
      <c r="A10" s="42" t="s">
        <v>389</v>
      </c>
      <c r="B10" s="462">
        <v>158488</v>
      </c>
      <c r="C10" s="463">
        <v>165755</v>
      </c>
      <c r="D10" s="463">
        <v>167162</v>
      </c>
      <c r="E10" s="463">
        <v>184551</v>
      </c>
      <c r="F10" s="463">
        <v>204202</v>
      </c>
      <c r="G10" s="463">
        <v>212251</v>
      </c>
      <c r="H10" s="464">
        <v>0.59699999999999998</v>
      </c>
    </row>
    <row r="11" spans="1:255" ht="13" x14ac:dyDescent="0.3">
      <c r="A11" s="42" t="s">
        <v>390</v>
      </c>
      <c r="B11" s="462">
        <v>156179</v>
      </c>
      <c r="C11" s="463">
        <v>151273</v>
      </c>
      <c r="D11" s="463">
        <v>147163</v>
      </c>
      <c r="E11" s="463">
        <v>151882</v>
      </c>
      <c r="F11" s="463">
        <v>137160</v>
      </c>
      <c r="G11" s="463">
        <v>139939</v>
      </c>
      <c r="H11" s="464" t="s">
        <v>391</v>
      </c>
    </row>
    <row r="12" spans="1:255" x14ac:dyDescent="0.3">
      <c r="A12" s="285" t="s">
        <v>664</v>
      </c>
      <c r="B12" s="465">
        <v>3622583</v>
      </c>
      <c r="C12" s="466">
        <v>2445242</v>
      </c>
      <c r="D12" s="466">
        <v>2387485</v>
      </c>
      <c r="E12" s="466">
        <v>2472614</v>
      </c>
      <c r="F12" s="466">
        <v>2581149</v>
      </c>
      <c r="G12" s="466">
        <v>2731907</v>
      </c>
      <c r="H12" s="467">
        <v>0.84399999999999997</v>
      </c>
    </row>
    <row r="13" spans="1:255" ht="13" x14ac:dyDescent="0.3">
      <c r="A13" s="285" t="s">
        <v>392</v>
      </c>
      <c r="B13" s="465">
        <f>SUM(B6:B12)</f>
        <v>8233483</v>
      </c>
      <c r="C13" s="466">
        <v>7261829</v>
      </c>
      <c r="D13" s="466">
        <v>7448742</v>
      </c>
      <c r="E13" s="466">
        <v>7958705</v>
      </c>
      <c r="F13" s="466">
        <v>8416472</v>
      </c>
      <c r="G13" s="466">
        <v>9022868</v>
      </c>
      <c r="H13" s="467">
        <v>0.84</v>
      </c>
    </row>
    <row r="14" spans="1:255" ht="13" x14ac:dyDescent="0.3">
      <c r="A14" s="42"/>
      <c r="C14" s="468"/>
      <c r="D14" s="468"/>
      <c r="E14" s="468"/>
      <c r="F14" s="468"/>
      <c r="G14" s="468"/>
      <c r="H14" s="469"/>
    </row>
    <row r="15" spans="1:255" ht="13" x14ac:dyDescent="0.3">
      <c r="A15" s="41" t="s">
        <v>52</v>
      </c>
      <c r="C15" s="468"/>
      <c r="D15" s="468"/>
      <c r="E15" s="468"/>
      <c r="F15" s="468"/>
      <c r="G15" s="468"/>
      <c r="H15" s="469"/>
    </row>
    <row r="16" spans="1:255" ht="13" x14ac:dyDescent="0.3">
      <c r="A16" s="42" t="s">
        <v>385</v>
      </c>
      <c r="B16" s="462">
        <v>20707</v>
      </c>
      <c r="C16" s="463">
        <v>24045</v>
      </c>
      <c r="D16" s="463">
        <v>25454</v>
      </c>
      <c r="E16" s="463">
        <v>27602</v>
      </c>
      <c r="F16" s="463">
        <v>28170</v>
      </c>
      <c r="G16" s="463">
        <v>29195</v>
      </c>
      <c r="H16" s="464">
        <v>0.98899999999999999</v>
      </c>
    </row>
    <row r="17" spans="1:8" ht="13" x14ac:dyDescent="0.3">
      <c r="A17" s="42" t="s">
        <v>386</v>
      </c>
      <c r="B17" s="462">
        <v>2735</v>
      </c>
      <c r="C17" s="463">
        <v>2894</v>
      </c>
      <c r="D17" s="463">
        <v>2902</v>
      </c>
      <c r="E17" s="463">
        <v>3004</v>
      </c>
      <c r="F17" s="463">
        <v>2864</v>
      </c>
      <c r="G17" s="463">
        <v>2903</v>
      </c>
      <c r="H17" s="464">
        <v>0.751</v>
      </c>
    </row>
    <row r="18" spans="1:8" ht="13" x14ac:dyDescent="0.3">
      <c r="A18" s="42" t="s">
        <v>387</v>
      </c>
      <c r="B18" s="462">
        <v>118780</v>
      </c>
      <c r="C18" s="463">
        <v>123594</v>
      </c>
      <c r="D18" s="463">
        <v>130452</v>
      </c>
      <c r="E18" s="463">
        <v>140310</v>
      </c>
      <c r="F18" s="463">
        <v>149638</v>
      </c>
      <c r="G18" s="463">
        <v>157348</v>
      </c>
      <c r="H18" s="464">
        <v>0.98899999999999999</v>
      </c>
    </row>
    <row r="19" spans="1:8" ht="13" x14ac:dyDescent="0.3">
      <c r="A19" s="42" t="s">
        <v>388</v>
      </c>
      <c r="B19" s="462">
        <v>110961</v>
      </c>
      <c r="C19" s="463">
        <v>112641</v>
      </c>
      <c r="D19" s="463">
        <v>119824</v>
      </c>
      <c r="E19" s="463">
        <v>127733</v>
      </c>
      <c r="F19" s="463">
        <v>136290</v>
      </c>
      <c r="G19" s="463">
        <v>144329</v>
      </c>
      <c r="H19" s="464">
        <v>0.63900000000000001</v>
      </c>
    </row>
    <row r="20" spans="1:8" ht="13" x14ac:dyDescent="0.3">
      <c r="A20" s="42" t="s">
        <v>389</v>
      </c>
      <c r="B20" s="462">
        <v>10535</v>
      </c>
      <c r="C20" s="463">
        <v>11868</v>
      </c>
      <c r="D20" s="463">
        <v>11324</v>
      </c>
      <c r="E20" s="463">
        <v>13898</v>
      </c>
      <c r="F20" s="463">
        <v>14202</v>
      </c>
      <c r="G20" s="463">
        <v>15102</v>
      </c>
      <c r="H20" s="464">
        <v>0.35899999999999999</v>
      </c>
    </row>
    <row r="21" spans="1:8" ht="13" x14ac:dyDescent="0.3">
      <c r="A21" s="42" t="s">
        <v>390</v>
      </c>
      <c r="B21" s="462">
        <v>4241</v>
      </c>
      <c r="C21" s="463">
        <v>4862</v>
      </c>
      <c r="D21" s="463">
        <v>5004</v>
      </c>
      <c r="E21" s="463">
        <v>4439</v>
      </c>
      <c r="F21" s="463">
        <v>4209</v>
      </c>
      <c r="G21" s="463">
        <v>4408</v>
      </c>
      <c r="H21" s="464" t="s">
        <v>391</v>
      </c>
    </row>
    <row r="22" spans="1:8" ht="13" x14ac:dyDescent="0.3">
      <c r="A22" s="285" t="s">
        <v>665</v>
      </c>
      <c r="B22" s="465">
        <v>226994</v>
      </c>
      <c r="C22" s="466">
        <v>154143</v>
      </c>
      <c r="D22" s="466">
        <v>147280</v>
      </c>
      <c r="E22" s="466">
        <v>147547</v>
      </c>
      <c r="F22" s="466">
        <v>146242</v>
      </c>
      <c r="G22" s="466">
        <v>153616</v>
      </c>
      <c r="H22" s="467">
        <v>0.751</v>
      </c>
    </row>
    <row r="23" spans="1:8" ht="13" x14ac:dyDescent="0.3">
      <c r="A23" s="285" t="s">
        <v>392</v>
      </c>
      <c r="B23" s="465">
        <f>SUM(B16:B22)</f>
        <v>494953</v>
      </c>
      <c r="C23" s="466">
        <v>434047</v>
      </c>
      <c r="D23" s="466">
        <v>442240</v>
      </c>
      <c r="E23" s="466">
        <v>464533</v>
      </c>
      <c r="F23" s="466">
        <v>481615</v>
      </c>
      <c r="G23" s="466">
        <v>506901</v>
      </c>
      <c r="H23" s="467">
        <v>0.78700000000000003</v>
      </c>
    </row>
    <row r="24" spans="1:8" ht="13" x14ac:dyDescent="0.3">
      <c r="A24" s="67"/>
      <c r="B24" s="470"/>
      <c r="C24" s="471"/>
      <c r="D24" s="471"/>
      <c r="E24" s="471"/>
      <c r="F24" s="471"/>
      <c r="G24" s="471"/>
      <c r="H24" s="464"/>
    </row>
    <row r="25" spans="1:8" ht="13" x14ac:dyDescent="0.3">
      <c r="A25" s="41" t="s">
        <v>54</v>
      </c>
      <c r="C25" s="344"/>
      <c r="D25" s="344"/>
      <c r="E25" s="344"/>
      <c r="F25" s="344"/>
      <c r="G25" s="344"/>
      <c r="H25" s="469"/>
    </row>
    <row r="26" spans="1:8" ht="13" x14ac:dyDescent="0.3">
      <c r="A26" s="42" t="s">
        <v>385</v>
      </c>
      <c r="B26" s="462">
        <v>4168</v>
      </c>
      <c r="C26" s="463">
        <v>5117</v>
      </c>
      <c r="D26" s="463">
        <v>5611</v>
      </c>
      <c r="E26" s="463">
        <v>6138</v>
      </c>
      <c r="F26" s="463">
        <v>6630</v>
      </c>
      <c r="G26" s="463">
        <v>7075</v>
      </c>
      <c r="H26" s="464">
        <v>0.94699999999999995</v>
      </c>
    </row>
    <row r="27" spans="1:8" ht="13" x14ac:dyDescent="0.3">
      <c r="A27" s="42" t="s">
        <v>386</v>
      </c>
      <c r="B27" s="462">
        <v>673</v>
      </c>
      <c r="C27" s="463">
        <v>674</v>
      </c>
      <c r="D27" s="463">
        <v>682</v>
      </c>
      <c r="E27" s="463">
        <v>741</v>
      </c>
      <c r="F27" s="463">
        <v>735</v>
      </c>
      <c r="G27" s="463">
        <v>743</v>
      </c>
      <c r="H27" s="464">
        <v>0.73899999999999999</v>
      </c>
    </row>
    <row r="28" spans="1:8" ht="13" x14ac:dyDescent="0.3">
      <c r="A28" s="42" t="s">
        <v>387</v>
      </c>
      <c r="B28" s="462">
        <v>36849</v>
      </c>
      <c r="C28" s="463">
        <v>32936</v>
      </c>
      <c r="D28" s="463">
        <v>34407</v>
      </c>
      <c r="E28" s="463">
        <v>36946</v>
      </c>
      <c r="F28" s="463">
        <v>39820</v>
      </c>
      <c r="G28" s="463">
        <v>42584</v>
      </c>
      <c r="H28" s="464">
        <v>0.97399999999999998</v>
      </c>
    </row>
    <row r="29" spans="1:8" ht="13" x14ac:dyDescent="0.3">
      <c r="A29" s="42" t="s">
        <v>388</v>
      </c>
      <c r="B29" s="462">
        <v>31334</v>
      </c>
      <c r="C29" s="463">
        <v>29535</v>
      </c>
      <c r="D29" s="463">
        <v>31323</v>
      </c>
      <c r="E29" s="463">
        <v>33839</v>
      </c>
      <c r="F29" s="463">
        <v>36053</v>
      </c>
      <c r="G29" s="463">
        <v>38882</v>
      </c>
      <c r="H29" s="464">
        <v>0.60399999999999998</v>
      </c>
    </row>
    <row r="30" spans="1:8" ht="13" x14ac:dyDescent="0.3">
      <c r="A30" s="42" t="s">
        <v>389</v>
      </c>
      <c r="B30" s="462">
        <v>2901</v>
      </c>
      <c r="C30" s="463">
        <v>2887</v>
      </c>
      <c r="D30" s="463">
        <v>2555</v>
      </c>
      <c r="E30" s="463">
        <v>2806</v>
      </c>
      <c r="F30" s="463">
        <v>3523</v>
      </c>
      <c r="G30" s="463">
        <v>4523</v>
      </c>
      <c r="H30" s="464">
        <v>0.33900000000000002</v>
      </c>
    </row>
    <row r="31" spans="1:8" ht="13" x14ac:dyDescent="0.3">
      <c r="A31" s="42" t="s">
        <v>390</v>
      </c>
      <c r="B31" s="462">
        <v>2569</v>
      </c>
      <c r="C31" s="463">
        <v>3099</v>
      </c>
      <c r="D31" s="463">
        <v>3400</v>
      </c>
      <c r="E31" s="463">
        <v>3402</v>
      </c>
      <c r="F31" s="463">
        <v>3211</v>
      </c>
      <c r="G31" s="463">
        <v>3095</v>
      </c>
      <c r="H31" s="464" t="s">
        <v>391</v>
      </c>
    </row>
    <row r="32" spans="1:8" ht="13" x14ac:dyDescent="0.3">
      <c r="A32" s="285" t="s">
        <v>665</v>
      </c>
      <c r="B32" s="465">
        <v>72492</v>
      </c>
      <c r="C32" s="466">
        <v>37237</v>
      </c>
      <c r="D32" s="466">
        <v>31812</v>
      </c>
      <c r="E32" s="466">
        <v>31202</v>
      </c>
      <c r="F32" s="466">
        <v>31557</v>
      </c>
      <c r="G32" s="466">
        <v>32851</v>
      </c>
      <c r="H32" s="467">
        <v>0.80400000000000005</v>
      </c>
    </row>
    <row r="33" spans="1:9" ht="13" x14ac:dyDescent="0.3">
      <c r="A33" s="285" t="s">
        <v>392</v>
      </c>
      <c r="B33" s="465">
        <f>SUM(B26:B32)</f>
        <v>150986</v>
      </c>
      <c r="C33" s="466">
        <v>111485</v>
      </c>
      <c r="D33" s="466">
        <v>109790</v>
      </c>
      <c r="E33" s="466">
        <v>115074</v>
      </c>
      <c r="F33" s="466">
        <v>121529</v>
      </c>
      <c r="G33" s="466">
        <v>129753</v>
      </c>
      <c r="H33" s="467">
        <v>0.77</v>
      </c>
    </row>
    <row r="34" spans="1:9" ht="13" x14ac:dyDescent="0.3">
      <c r="A34" s="67"/>
      <c r="B34" s="470"/>
      <c r="C34" s="471"/>
      <c r="D34" s="471"/>
      <c r="E34" s="471"/>
      <c r="F34" s="471"/>
      <c r="G34" s="471"/>
      <c r="H34" s="464"/>
    </row>
    <row r="35" spans="1:9" ht="13" x14ac:dyDescent="0.3">
      <c r="A35" s="41" t="s">
        <v>56</v>
      </c>
      <c r="C35" s="344"/>
      <c r="D35" s="344"/>
      <c r="E35" s="344"/>
      <c r="F35" s="344"/>
      <c r="G35" s="344"/>
      <c r="H35" s="469"/>
    </row>
    <row r="36" spans="1:9" ht="13" x14ac:dyDescent="0.3">
      <c r="A36" s="42" t="s">
        <v>385</v>
      </c>
      <c r="B36" s="462">
        <v>400555</v>
      </c>
      <c r="C36" s="463">
        <v>455649</v>
      </c>
      <c r="D36" s="463">
        <v>482795</v>
      </c>
      <c r="E36" s="463">
        <v>533011</v>
      </c>
      <c r="F36" s="463">
        <v>585752</v>
      </c>
      <c r="G36" s="463">
        <v>611371</v>
      </c>
      <c r="H36" s="464">
        <v>0.98899999999999999</v>
      </c>
    </row>
    <row r="37" spans="1:9" ht="13" x14ac:dyDescent="0.3">
      <c r="A37" s="42" t="s">
        <v>386</v>
      </c>
      <c r="B37" s="462">
        <v>49675</v>
      </c>
      <c r="C37" s="463">
        <v>51939</v>
      </c>
      <c r="D37" s="463">
        <v>51945</v>
      </c>
      <c r="E37" s="463">
        <v>55912</v>
      </c>
      <c r="F37" s="463">
        <v>57751</v>
      </c>
      <c r="G37" s="463">
        <v>61416</v>
      </c>
      <c r="H37" s="464">
        <v>0.78100000000000003</v>
      </c>
    </row>
    <row r="38" spans="1:9" ht="13" x14ac:dyDescent="0.3">
      <c r="A38" s="42" t="s">
        <v>387</v>
      </c>
      <c r="B38" s="462">
        <v>2156727</v>
      </c>
      <c r="C38" s="463">
        <v>2262898</v>
      </c>
      <c r="D38" s="463">
        <v>2386535</v>
      </c>
      <c r="E38" s="463">
        <v>2574482</v>
      </c>
      <c r="F38" s="463">
        <v>2763809</v>
      </c>
      <c r="G38" s="463">
        <v>2973654</v>
      </c>
      <c r="H38" s="464">
        <v>0.99</v>
      </c>
    </row>
    <row r="39" spans="1:9" ht="13" x14ac:dyDescent="0.3">
      <c r="A39" s="42" t="s">
        <v>388</v>
      </c>
      <c r="B39" s="462">
        <v>2015483</v>
      </c>
      <c r="C39" s="463">
        <v>2060509</v>
      </c>
      <c r="D39" s="463">
        <v>2176312</v>
      </c>
      <c r="E39" s="463">
        <v>2362566</v>
      </c>
      <c r="F39" s="463">
        <v>2486849</v>
      </c>
      <c r="G39" s="463">
        <v>2715389</v>
      </c>
      <c r="H39" s="464">
        <v>0.70499999999999996</v>
      </c>
    </row>
    <row r="40" spans="1:9" ht="13" x14ac:dyDescent="0.3">
      <c r="A40" s="42" t="s">
        <v>389</v>
      </c>
      <c r="B40" s="462">
        <v>171924</v>
      </c>
      <c r="C40" s="463">
        <v>180510</v>
      </c>
      <c r="D40" s="463">
        <v>181041</v>
      </c>
      <c r="E40" s="463">
        <v>201255</v>
      </c>
      <c r="F40" s="463">
        <v>221927</v>
      </c>
      <c r="G40" s="463">
        <v>231876</v>
      </c>
      <c r="H40" s="464">
        <v>0.57599999999999996</v>
      </c>
    </row>
    <row r="41" spans="1:9" ht="13" x14ac:dyDescent="0.3">
      <c r="A41" s="42" t="s">
        <v>390</v>
      </c>
      <c r="B41" s="462">
        <v>162989</v>
      </c>
      <c r="C41" s="463">
        <v>159234</v>
      </c>
      <c r="D41" s="463">
        <v>155567</v>
      </c>
      <c r="E41" s="463">
        <v>159723</v>
      </c>
      <c r="F41" s="463">
        <v>144580</v>
      </c>
      <c r="G41" s="463">
        <v>147442</v>
      </c>
      <c r="H41" s="464" t="s">
        <v>391</v>
      </c>
    </row>
    <row r="42" spans="1:9" ht="13" x14ac:dyDescent="0.3">
      <c r="A42" s="285" t="s">
        <v>665</v>
      </c>
      <c r="B42" s="465">
        <v>3922069</v>
      </c>
      <c r="C42" s="466">
        <v>2636622</v>
      </c>
      <c r="D42" s="466">
        <v>2566577</v>
      </c>
      <c r="E42" s="466">
        <v>2651363</v>
      </c>
      <c r="F42" s="466">
        <v>2758948</v>
      </c>
      <c r="G42" s="466">
        <v>2918374</v>
      </c>
      <c r="H42" s="467">
        <v>0.83899999999999997</v>
      </c>
    </row>
    <row r="43" spans="1:9" ht="13" x14ac:dyDescent="0.3">
      <c r="A43" s="285" t="s">
        <v>392</v>
      </c>
      <c r="B43" s="465">
        <f>SUM(B36:B42)</f>
        <v>8879422</v>
      </c>
      <c r="C43" s="466">
        <v>7807361</v>
      </c>
      <c r="D43" s="466">
        <v>8000772</v>
      </c>
      <c r="E43" s="466">
        <v>8538312</v>
      </c>
      <c r="F43" s="466">
        <v>9019616</v>
      </c>
      <c r="G43" s="466">
        <v>9659522</v>
      </c>
      <c r="H43" s="467">
        <v>0.83899999999999997</v>
      </c>
    </row>
    <row r="44" spans="1:9" ht="13" x14ac:dyDescent="0.3">
      <c r="A44" s="67"/>
      <c r="B44" s="470"/>
      <c r="C44" s="470"/>
      <c r="D44" s="470"/>
      <c r="E44" s="470"/>
      <c r="F44" s="470"/>
      <c r="G44" s="613"/>
      <c r="H44" s="472"/>
    </row>
    <row r="45" spans="1:9" ht="13" x14ac:dyDescent="0.3">
      <c r="A45" s="336" t="s">
        <v>41</v>
      </c>
      <c r="B45" s="470"/>
      <c r="C45" s="470"/>
      <c r="D45" s="470"/>
      <c r="E45" s="470"/>
      <c r="F45" s="470"/>
      <c r="G45" s="470"/>
      <c r="H45" s="472"/>
    </row>
    <row r="46" spans="1:9" ht="37" customHeight="1" x14ac:dyDescent="0.3">
      <c r="A46" s="704" t="s">
        <v>666</v>
      </c>
      <c r="B46" s="704"/>
      <c r="C46" s="704"/>
      <c r="D46" s="704"/>
      <c r="E46" s="704"/>
      <c r="F46" s="704"/>
      <c r="G46" s="704"/>
      <c r="H46" s="704"/>
      <c r="I46" s="704"/>
    </row>
    <row r="47" spans="1:9" x14ac:dyDescent="0.35">
      <c r="A47" s="42" t="s">
        <v>667</v>
      </c>
      <c r="B47" s="184"/>
      <c r="C47" s="184"/>
      <c r="D47" s="184"/>
      <c r="E47" s="184"/>
      <c r="F47" s="184"/>
      <c r="G47" s="184"/>
      <c r="H47" s="184"/>
    </row>
    <row r="48" spans="1:9" x14ac:dyDescent="0.35">
      <c r="A48" s="42"/>
      <c r="B48" s="184"/>
      <c r="C48" s="184"/>
      <c r="D48" s="184"/>
      <c r="E48" s="184"/>
      <c r="F48" s="184"/>
      <c r="G48" s="184"/>
      <c r="H48" s="184"/>
    </row>
    <row r="49" spans="2:8" x14ac:dyDescent="0.35">
      <c r="B49" s="184"/>
      <c r="C49" s="184"/>
      <c r="D49" s="184"/>
      <c r="E49" s="184"/>
      <c r="F49" s="184"/>
      <c r="G49" s="184"/>
      <c r="H49" s="184"/>
    </row>
    <row r="50" spans="2:8" x14ac:dyDescent="0.35">
      <c r="B50" s="184"/>
      <c r="C50" s="184"/>
      <c r="D50" s="184"/>
      <c r="E50" s="184"/>
      <c r="F50" s="184"/>
      <c r="G50" s="184"/>
      <c r="H50" s="184"/>
    </row>
  </sheetData>
  <mergeCells count="1">
    <mergeCell ref="A46:I46"/>
  </mergeCells>
  <conditionalFormatting sqref="B6:H13 B16:H24 B26:H34 B36:H45">
    <cfRule type="cellIs" dxfId="1" priority="1" stopIfTrue="1" operator="lessThan">
      <formula>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3"/>
  <sheetViews>
    <sheetView workbookViewId="0">
      <selection activeCell="A2" sqref="A2"/>
    </sheetView>
  </sheetViews>
  <sheetFormatPr defaultRowHeight="14.5" x14ac:dyDescent="0.35"/>
  <cols>
    <col min="1" max="1" width="27.54296875" style="48" customWidth="1"/>
    <col min="2" max="2" width="18.1796875" style="48" hidden="1" customWidth="1"/>
    <col min="3" max="3" width="10.7265625" style="492" hidden="1" customWidth="1"/>
    <col min="4" max="4" width="18.81640625" style="48" customWidth="1"/>
    <col min="5" max="5" width="10.7265625" style="48" customWidth="1"/>
    <col min="6" max="6" width="17.54296875" style="48" customWidth="1"/>
    <col min="7" max="7" width="10.7265625" style="48" customWidth="1"/>
    <col min="8" max="8" width="19.26953125" style="48" customWidth="1"/>
    <col min="9" max="9" width="10.7265625" style="48" customWidth="1"/>
    <col min="10" max="10" width="18.26953125" style="48" customWidth="1"/>
    <col min="11" max="11" width="10.7265625" style="48" customWidth="1"/>
    <col min="12" max="12" width="18.26953125" style="48" customWidth="1"/>
    <col min="13" max="13" width="10.7265625" style="48" customWidth="1"/>
    <col min="14" max="16384" width="8.7265625" style="43"/>
  </cols>
  <sheetData>
    <row r="1" spans="1:256" ht="18" x14ac:dyDescent="0.4">
      <c r="A1" s="151" t="s">
        <v>17</v>
      </c>
      <c r="B1" s="153"/>
      <c r="C1" s="153"/>
      <c r="D1" s="153"/>
      <c r="E1" s="153"/>
      <c r="F1" s="153"/>
      <c r="G1" s="153"/>
      <c r="H1" s="153"/>
      <c r="I1"/>
      <c r="J1" s="473"/>
      <c r="K1" s="473"/>
      <c r="L1" s="153"/>
      <c r="M1" s="153"/>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c r="CU1" s="474"/>
      <c r="CV1" s="474"/>
      <c r="CW1" s="474"/>
      <c r="CX1" s="474"/>
      <c r="CY1" s="474"/>
      <c r="CZ1" s="474"/>
      <c r="DA1" s="474"/>
      <c r="DB1" s="474"/>
      <c r="DC1" s="474"/>
      <c r="DD1" s="474"/>
      <c r="DE1" s="474"/>
      <c r="DF1" s="474"/>
      <c r="DG1" s="474"/>
      <c r="DH1" s="474"/>
      <c r="DI1" s="474"/>
      <c r="DJ1" s="474"/>
      <c r="DK1" s="474"/>
      <c r="DL1" s="474"/>
      <c r="DM1" s="474"/>
      <c r="DN1" s="474"/>
      <c r="DO1" s="474"/>
      <c r="DP1" s="474"/>
      <c r="DQ1" s="474"/>
      <c r="DR1" s="474"/>
      <c r="DS1" s="474"/>
      <c r="DT1" s="474"/>
      <c r="DU1" s="474"/>
      <c r="DV1" s="474"/>
      <c r="DW1" s="474"/>
      <c r="DX1" s="474"/>
      <c r="DY1" s="474"/>
      <c r="DZ1" s="474"/>
      <c r="EA1" s="474"/>
      <c r="EB1" s="474"/>
      <c r="EC1" s="474"/>
      <c r="ED1" s="474"/>
      <c r="EE1" s="474"/>
      <c r="EF1" s="474"/>
      <c r="EG1" s="474"/>
      <c r="EH1" s="474"/>
      <c r="EI1" s="474"/>
      <c r="EJ1" s="474"/>
      <c r="EK1" s="474"/>
      <c r="EL1" s="474"/>
      <c r="EM1" s="474"/>
      <c r="EN1" s="474"/>
      <c r="EO1" s="474"/>
      <c r="EP1" s="474"/>
      <c r="EQ1" s="474"/>
      <c r="ER1" s="474"/>
      <c r="ES1" s="474"/>
      <c r="ET1" s="474"/>
      <c r="EU1" s="474"/>
      <c r="EV1" s="474"/>
      <c r="EW1" s="474"/>
      <c r="EX1" s="474"/>
      <c r="EY1" s="474"/>
      <c r="EZ1" s="474"/>
      <c r="FA1" s="474"/>
      <c r="FB1" s="474"/>
      <c r="FC1" s="474"/>
      <c r="FD1" s="474"/>
      <c r="FE1" s="474"/>
      <c r="FF1" s="474"/>
      <c r="FG1" s="474"/>
      <c r="FH1" s="474"/>
      <c r="FI1" s="474"/>
      <c r="FJ1" s="474"/>
      <c r="FK1" s="474"/>
      <c r="FL1" s="474"/>
      <c r="FM1" s="474"/>
      <c r="FN1" s="474"/>
      <c r="FO1" s="474"/>
      <c r="FP1" s="474"/>
      <c r="FQ1" s="474"/>
      <c r="FR1" s="474"/>
      <c r="FS1" s="474"/>
      <c r="FT1" s="474"/>
      <c r="FU1" s="474"/>
      <c r="FV1" s="474"/>
      <c r="FW1" s="474"/>
      <c r="FX1" s="474"/>
      <c r="FY1" s="474"/>
      <c r="FZ1" s="474"/>
      <c r="GA1" s="474"/>
      <c r="GB1" s="474"/>
      <c r="GC1" s="474"/>
      <c r="GD1" s="474"/>
      <c r="GE1" s="474"/>
      <c r="GF1" s="474"/>
      <c r="GG1" s="474"/>
      <c r="GH1" s="474"/>
      <c r="GI1" s="474"/>
      <c r="GJ1" s="474"/>
      <c r="GK1" s="474"/>
      <c r="GL1" s="474"/>
      <c r="GM1" s="474"/>
      <c r="GN1" s="474"/>
      <c r="GO1" s="474"/>
      <c r="GP1" s="474"/>
      <c r="GQ1" s="474"/>
      <c r="GR1" s="474"/>
      <c r="GS1" s="474"/>
      <c r="GT1" s="474"/>
      <c r="GU1" s="474"/>
      <c r="GV1" s="474"/>
      <c r="GW1" s="474"/>
      <c r="GX1" s="474"/>
      <c r="GY1" s="474"/>
      <c r="GZ1" s="474"/>
      <c r="HA1" s="474"/>
      <c r="HB1" s="474"/>
      <c r="HC1" s="474"/>
      <c r="HD1" s="474"/>
      <c r="HE1" s="474"/>
      <c r="HF1" s="474"/>
      <c r="HG1" s="474"/>
      <c r="HH1" s="474"/>
      <c r="HI1" s="474"/>
      <c r="HJ1" s="474"/>
      <c r="HK1" s="474"/>
      <c r="HL1" s="474"/>
      <c r="HM1" s="474"/>
      <c r="HN1" s="474"/>
      <c r="HO1" s="474"/>
      <c r="HP1" s="474"/>
      <c r="HQ1" s="474"/>
      <c r="HR1" s="474"/>
      <c r="HS1" s="474"/>
      <c r="HT1" s="474"/>
      <c r="HU1" s="474"/>
      <c r="HV1" s="474"/>
      <c r="HW1" s="474"/>
      <c r="HX1" s="474"/>
      <c r="HY1" s="474"/>
      <c r="HZ1" s="474"/>
      <c r="IA1" s="474"/>
      <c r="IB1" s="474"/>
      <c r="IC1" s="474"/>
      <c r="ID1" s="474"/>
      <c r="IE1" s="474"/>
      <c r="IF1" s="474"/>
      <c r="IG1" s="474"/>
      <c r="IH1" s="474"/>
      <c r="II1" s="474"/>
      <c r="IJ1" s="474"/>
      <c r="IK1" s="474"/>
      <c r="IL1" s="474"/>
      <c r="IM1" s="474"/>
      <c r="IN1" s="474"/>
      <c r="IO1" s="474"/>
      <c r="IP1" s="474"/>
      <c r="IQ1" s="474"/>
      <c r="IR1" s="474"/>
      <c r="IS1" s="474"/>
      <c r="IT1" s="474"/>
      <c r="IU1" s="474"/>
      <c r="IV1" s="474"/>
    </row>
    <row r="2" spans="1:256" ht="18" x14ac:dyDescent="0.4">
      <c r="A2" s="222" t="s">
        <v>19</v>
      </c>
      <c r="B2" s="475"/>
      <c r="C2" s="476"/>
      <c r="D2" s="476"/>
      <c r="E2" s="476"/>
      <c r="F2" s="476"/>
      <c r="G2" s="476"/>
      <c r="H2" s="476"/>
      <c r="I2" s="476"/>
      <c r="J2" s="476"/>
      <c r="K2" s="476"/>
      <c r="L2" s="476"/>
      <c r="M2" s="476"/>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c r="BJ2" s="477"/>
      <c r="BK2" s="477"/>
      <c r="BL2" s="477"/>
      <c r="BM2" s="477"/>
      <c r="BN2" s="477"/>
      <c r="BO2" s="477"/>
      <c r="BP2" s="477"/>
      <c r="BQ2" s="477"/>
      <c r="BR2" s="477"/>
      <c r="BS2" s="477"/>
      <c r="BT2" s="477"/>
      <c r="BU2" s="477"/>
      <c r="BV2" s="477"/>
      <c r="BW2" s="477"/>
      <c r="BX2" s="477"/>
      <c r="BY2" s="477"/>
      <c r="BZ2" s="477"/>
      <c r="CA2" s="477"/>
      <c r="CB2" s="477"/>
      <c r="CC2" s="477"/>
      <c r="CD2" s="477"/>
      <c r="CE2" s="477"/>
      <c r="CF2" s="477"/>
      <c r="CG2" s="477"/>
      <c r="CH2" s="477"/>
      <c r="CI2" s="477"/>
      <c r="CJ2" s="477"/>
      <c r="CK2" s="477"/>
      <c r="CL2" s="477"/>
      <c r="CM2" s="477"/>
      <c r="CN2" s="477"/>
      <c r="CO2" s="477"/>
      <c r="CP2" s="477"/>
      <c r="CQ2" s="477"/>
      <c r="CR2" s="477"/>
      <c r="CS2" s="477"/>
      <c r="CT2" s="477"/>
      <c r="CU2" s="477"/>
      <c r="CV2" s="477"/>
      <c r="CW2" s="477"/>
      <c r="CX2" s="477"/>
      <c r="CY2" s="477"/>
      <c r="CZ2" s="477"/>
      <c r="DA2" s="477"/>
      <c r="DB2" s="477"/>
      <c r="DC2" s="477"/>
      <c r="DD2" s="477"/>
      <c r="DE2" s="477"/>
      <c r="DF2" s="477"/>
      <c r="DG2" s="477"/>
      <c r="DH2" s="477"/>
      <c r="DI2" s="477"/>
      <c r="DJ2" s="477"/>
      <c r="DK2" s="477"/>
      <c r="DL2" s="477"/>
      <c r="DM2" s="477"/>
      <c r="DN2" s="477"/>
      <c r="DO2" s="477"/>
      <c r="DP2" s="477"/>
      <c r="DQ2" s="477"/>
      <c r="DR2" s="477"/>
      <c r="DS2" s="477"/>
      <c r="DT2" s="477"/>
      <c r="DU2" s="477"/>
      <c r="DV2" s="477"/>
      <c r="DW2" s="477"/>
      <c r="DX2" s="477"/>
      <c r="DY2" s="477"/>
      <c r="DZ2" s="477"/>
      <c r="EA2" s="477"/>
      <c r="EB2" s="477"/>
      <c r="EC2" s="477"/>
      <c r="ED2" s="477"/>
      <c r="EE2" s="477"/>
      <c r="EF2" s="477"/>
      <c r="EG2" s="477"/>
      <c r="EH2" s="477"/>
      <c r="EI2" s="477"/>
      <c r="EJ2" s="477"/>
      <c r="EK2" s="477"/>
      <c r="EL2" s="477"/>
      <c r="EM2" s="477"/>
      <c r="EN2" s="477"/>
      <c r="EO2" s="477"/>
      <c r="EP2" s="477"/>
      <c r="EQ2" s="477"/>
      <c r="ER2" s="477"/>
      <c r="ES2" s="477"/>
      <c r="ET2" s="477"/>
      <c r="EU2" s="477"/>
      <c r="EV2" s="477"/>
      <c r="EW2" s="477"/>
      <c r="EX2" s="477"/>
      <c r="EY2" s="477"/>
      <c r="EZ2" s="477"/>
      <c r="FA2" s="477"/>
      <c r="FB2" s="477"/>
      <c r="FC2" s="477"/>
      <c r="FD2" s="477"/>
      <c r="FE2" s="477"/>
      <c r="FF2" s="477"/>
      <c r="FG2" s="477"/>
      <c r="FH2" s="477"/>
      <c r="FI2" s="477"/>
      <c r="FJ2" s="477"/>
      <c r="FK2" s="477"/>
      <c r="FL2" s="477"/>
      <c r="FM2" s="477"/>
      <c r="FN2" s="477"/>
      <c r="FO2" s="477"/>
      <c r="FP2" s="477"/>
      <c r="FQ2" s="477"/>
      <c r="FR2" s="477"/>
      <c r="FS2" s="477"/>
      <c r="FT2" s="477"/>
      <c r="FU2" s="477"/>
      <c r="FV2" s="477"/>
      <c r="FW2" s="477"/>
      <c r="FX2" s="477"/>
      <c r="FY2" s="477"/>
      <c r="FZ2" s="477"/>
      <c r="GA2" s="477"/>
      <c r="GB2" s="477"/>
      <c r="GC2" s="477"/>
      <c r="GD2" s="477"/>
      <c r="GE2" s="477"/>
      <c r="GF2" s="477"/>
      <c r="GG2" s="477"/>
      <c r="GH2" s="477"/>
      <c r="GI2" s="477"/>
      <c r="GJ2" s="477"/>
      <c r="GK2" s="477"/>
      <c r="GL2" s="477"/>
      <c r="GM2" s="477"/>
      <c r="GN2" s="477"/>
      <c r="GO2" s="477"/>
      <c r="GP2" s="477"/>
      <c r="GQ2" s="477"/>
      <c r="GR2" s="477"/>
      <c r="GS2" s="477"/>
      <c r="GT2" s="477"/>
      <c r="GU2" s="477"/>
      <c r="GV2" s="477"/>
      <c r="GW2" s="477"/>
      <c r="GX2" s="477"/>
      <c r="GY2" s="477"/>
      <c r="GZ2" s="477"/>
      <c r="HA2" s="477"/>
      <c r="HB2" s="477"/>
      <c r="HC2" s="477"/>
      <c r="HD2" s="477"/>
      <c r="HE2" s="477"/>
      <c r="HF2" s="477"/>
      <c r="HG2" s="477"/>
      <c r="HH2" s="477"/>
      <c r="HI2" s="477"/>
      <c r="HJ2" s="477"/>
      <c r="HK2" s="477"/>
      <c r="HL2" s="477"/>
      <c r="HM2" s="477"/>
      <c r="HN2" s="477"/>
      <c r="HO2" s="477"/>
      <c r="HP2" s="477"/>
      <c r="HQ2" s="477"/>
      <c r="HR2" s="477"/>
      <c r="HS2" s="477"/>
      <c r="HT2" s="477"/>
      <c r="HU2" s="477"/>
      <c r="HV2" s="477"/>
      <c r="HW2" s="477"/>
      <c r="HX2" s="477"/>
      <c r="HY2" s="477"/>
      <c r="HZ2" s="477"/>
      <c r="IA2" s="477"/>
      <c r="IB2" s="477"/>
      <c r="IC2" s="477"/>
      <c r="ID2" s="477"/>
      <c r="IE2" s="477"/>
      <c r="IF2" s="477"/>
      <c r="IG2" s="477"/>
      <c r="IH2" s="477"/>
      <c r="II2" s="477"/>
      <c r="IJ2" s="477"/>
      <c r="IK2" s="477"/>
      <c r="IL2" s="477"/>
      <c r="IM2" s="477"/>
      <c r="IN2" s="477"/>
      <c r="IO2" s="477"/>
      <c r="IP2" s="477"/>
      <c r="IQ2" s="477"/>
      <c r="IR2" s="477"/>
      <c r="IS2" s="477"/>
      <c r="IT2" s="477"/>
      <c r="IU2" s="477"/>
      <c r="IV2" s="477"/>
    </row>
    <row r="3" spans="1:256" ht="15.5" x14ac:dyDescent="0.35">
      <c r="A3" s="478"/>
      <c r="B3" s="479" t="s">
        <v>393</v>
      </c>
      <c r="C3" s="480"/>
      <c r="D3" s="479" t="s">
        <v>394</v>
      </c>
      <c r="E3" s="480"/>
      <c r="F3" s="479" t="s">
        <v>395</v>
      </c>
      <c r="G3" s="480"/>
      <c r="H3" s="479" t="s">
        <v>396</v>
      </c>
      <c r="I3" s="480"/>
      <c r="J3" s="479" t="s">
        <v>397</v>
      </c>
      <c r="K3" s="480"/>
      <c r="L3" s="479" t="s">
        <v>398</v>
      </c>
      <c r="M3" s="480"/>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81"/>
      <c r="EZ3" s="481"/>
      <c r="FA3" s="481"/>
      <c r="FB3" s="481"/>
      <c r="FC3" s="481"/>
      <c r="FD3" s="481"/>
      <c r="FE3" s="481"/>
      <c r="FF3" s="481"/>
      <c r="FG3" s="481"/>
      <c r="FH3" s="481"/>
      <c r="FI3" s="481"/>
      <c r="FJ3" s="481"/>
      <c r="FK3" s="481"/>
      <c r="FL3" s="481"/>
      <c r="FM3" s="481"/>
      <c r="FN3" s="481"/>
      <c r="FO3" s="481"/>
      <c r="FP3" s="481"/>
      <c r="FQ3" s="481"/>
      <c r="FR3" s="481"/>
      <c r="FS3" s="481"/>
      <c r="FT3" s="481"/>
      <c r="FU3" s="481"/>
      <c r="FV3" s="481"/>
      <c r="FW3" s="481"/>
      <c r="FX3" s="481"/>
      <c r="FY3" s="481"/>
      <c r="FZ3" s="481"/>
      <c r="GA3" s="481"/>
      <c r="GB3" s="481"/>
      <c r="GC3" s="481"/>
      <c r="GD3" s="481"/>
      <c r="GE3" s="481"/>
      <c r="GF3" s="481"/>
      <c r="GG3" s="481"/>
      <c r="GH3" s="481"/>
      <c r="GI3" s="481"/>
      <c r="GJ3" s="481"/>
      <c r="GK3" s="481"/>
      <c r="GL3" s="481"/>
      <c r="GM3" s="481"/>
      <c r="GN3" s="481"/>
      <c r="GO3" s="481"/>
      <c r="GP3" s="481"/>
      <c r="GQ3" s="481"/>
      <c r="GR3" s="481"/>
      <c r="GS3" s="481"/>
      <c r="GT3" s="481"/>
      <c r="GU3" s="481"/>
      <c r="GV3" s="481"/>
      <c r="GW3" s="481"/>
      <c r="GX3" s="481"/>
      <c r="GY3" s="481"/>
      <c r="GZ3" s="481"/>
      <c r="HA3" s="481"/>
      <c r="HB3" s="481"/>
      <c r="HC3" s="481"/>
      <c r="HD3" s="481"/>
      <c r="HE3" s="481"/>
      <c r="HF3" s="481"/>
      <c r="HG3" s="481"/>
      <c r="HH3" s="481"/>
      <c r="HI3" s="481"/>
      <c r="HJ3" s="481"/>
      <c r="HK3" s="481"/>
      <c r="HL3" s="481"/>
      <c r="HM3" s="481"/>
      <c r="HN3" s="481"/>
      <c r="HO3" s="481"/>
      <c r="HP3" s="481"/>
      <c r="HQ3" s="481"/>
      <c r="HR3" s="481"/>
      <c r="HS3" s="481"/>
      <c r="HT3" s="481"/>
      <c r="HU3" s="481"/>
      <c r="HV3" s="481"/>
      <c r="HW3" s="481"/>
      <c r="HX3" s="481"/>
      <c r="HY3" s="481"/>
      <c r="HZ3" s="481"/>
      <c r="IA3" s="481"/>
      <c r="IB3" s="481"/>
      <c r="IC3" s="481"/>
      <c r="ID3" s="481"/>
      <c r="IE3" s="481"/>
      <c r="IF3" s="481"/>
      <c r="IG3" s="481"/>
      <c r="IH3" s="481"/>
      <c r="II3" s="481"/>
      <c r="IJ3" s="481"/>
      <c r="IK3" s="481"/>
      <c r="IL3" s="481"/>
      <c r="IM3" s="481"/>
      <c r="IN3" s="481"/>
      <c r="IO3" s="481"/>
      <c r="IP3" s="481"/>
      <c r="IQ3" s="481"/>
      <c r="IR3" s="481"/>
      <c r="IS3" s="481"/>
      <c r="IT3" s="481"/>
      <c r="IU3" s="481"/>
      <c r="IV3" s="481"/>
    </row>
    <row r="4" spans="1:256" x14ac:dyDescent="0.35">
      <c r="A4" s="200" t="s">
        <v>138</v>
      </c>
      <c r="B4" s="208" t="s">
        <v>399</v>
      </c>
      <c r="C4" s="482" t="s">
        <v>114</v>
      </c>
      <c r="D4" s="208" t="s">
        <v>399</v>
      </c>
      <c r="E4" s="482" t="s">
        <v>114</v>
      </c>
      <c r="F4" s="208" t="s">
        <v>399</v>
      </c>
      <c r="G4" s="482" t="s">
        <v>114</v>
      </c>
      <c r="H4" s="208" t="s">
        <v>399</v>
      </c>
      <c r="I4" s="482" t="s">
        <v>114</v>
      </c>
      <c r="J4" s="208" t="s">
        <v>399</v>
      </c>
      <c r="K4" s="482" t="s">
        <v>114</v>
      </c>
      <c r="L4" s="208" t="s">
        <v>399</v>
      </c>
      <c r="M4" s="482" t="s">
        <v>114</v>
      </c>
    </row>
    <row r="5" spans="1:256" x14ac:dyDescent="0.35">
      <c r="A5" s="201" t="s">
        <v>400</v>
      </c>
      <c r="B5" s="483">
        <v>121094</v>
      </c>
      <c r="C5" s="482">
        <v>6.464594050356931</v>
      </c>
      <c r="D5" s="269">
        <v>110162</v>
      </c>
      <c r="E5" s="482">
        <v>5.7425900508410166</v>
      </c>
      <c r="F5" s="269">
        <v>114836</v>
      </c>
      <c r="G5" s="482">
        <v>5.670451543454484</v>
      </c>
      <c r="H5" s="269">
        <v>110434</v>
      </c>
      <c r="I5" s="482">
        <v>5.0185980881574377</v>
      </c>
      <c r="J5" s="269">
        <v>106907</v>
      </c>
      <c r="K5" s="482">
        <v>4.5830302025680929</v>
      </c>
      <c r="L5" s="269">
        <v>107359</v>
      </c>
      <c r="M5" s="482">
        <f>SUM(L5/L$14)*100</f>
        <v>4.2397888300111601</v>
      </c>
    </row>
    <row r="6" spans="1:256" x14ac:dyDescent="0.35">
      <c r="A6" s="201" t="s">
        <v>401</v>
      </c>
      <c r="B6" s="483"/>
      <c r="C6" s="482"/>
      <c r="D6" s="483"/>
      <c r="E6" s="482"/>
      <c r="F6" s="483"/>
      <c r="G6" s="482"/>
      <c r="H6" s="483"/>
      <c r="I6" s="482"/>
      <c r="J6" s="483"/>
      <c r="K6" s="482"/>
      <c r="L6" s="483"/>
      <c r="M6" s="482"/>
    </row>
    <row r="7" spans="1:256" x14ac:dyDescent="0.35">
      <c r="A7" s="201" t="s">
        <v>402</v>
      </c>
      <c r="B7" s="483">
        <v>49127</v>
      </c>
      <c r="C7" s="482">
        <v>2.6226411871098896</v>
      </c>
      <c r="D7" s="269">
        <v>48159</v>
      </c>
      <c r="E7" s="482">
        <v>2.5104609053798272</v>
      </c>
      <c r="F7" s="269">
        <v>47906</v>
      </c>
      <c r="G7" s="482">
        <v>2.3655356477126555</v>
      </c>
      <c r="H7" s="269">
        <v>37660</v>
      </c>
      <c r="I7" s="482">
        <v>1.711433109368574</v>
      </c>
      <c r="J7" s="269">
        <v>34055</v>
      </c>
      <c r="K7" s="482">
        <v>1.4710777071605519</v>
      </c>
      <c r="L7" s="269">
        <v>34185</v>
      </c>
      <c r="M7" s="482">
        <f t="shared" ref="M7:M13" si="0">SUM(L7/L$14)*100</f>
        <v>1.3500235765416175</v>
      </c>
    </row>
    <row r="8" spans="1:256" x14ac:dyDescent="0.35">
      <c r="A8" s="201" t="s">
        <v>403</v>
      </c>
      <c r="B8" s="483">
        <v>4699</v>
      </c>
      <c r="C8" s="482">
        <v>0.25085576034012602</v>
      </c>
      <c r="D8" s="269">
        <v>4171</v>
      </c>
      <c r="E8" s="482">
        <v>0.21742836097799495</v>
      </c>
      <c r="F8" s="269">
        <v>4123</v>
      </c>
      <c r="G8" s="482">
        <v>0.20358834959126787</v>
      </c>
      <c r="H8" s="269">
        <v>4229</v>
      </c>
      <c r="I8" s="482">
        <v>0.19218403132022568</v>
      </c>
      <c r="J8" s="269">
        <v>4029</v>
      </c>
      <c r="K8" s="482">
        <v>0.17405077862398585</v>
      </c>
      <c r="L8" s="269">
        <v>4136</v>
      </c>
      <c r="M8" s="482">
        <f t="shared" si="0"/>
        <v>0.16333764845915255</v>
      </c>
    </row>
    <row r="9" spans="1:256" x14ac:dyDescent="0.35">
      <c r="A9" s="201" t="s">
        <v>404</v>
      </c>
      <c r="B9" s="483">
        <v>17822</v>
      </c>
      <c r="C9" s="482">
        <v>0.95142612487374467</v>
      </c>
      <c r="D9" s="269">
        <v>17762</v>
      </c>
      <c r="E9" s="482">
        <v>0.92590806705613682</v>
      </c>
      <c r="F9" s="269">
        <v>18520</v>
      </c>
      <c r="G9" s="482">
        <v>0.9144933869585935</v>
      </c>
      <c r="H9" s="269">
        <v>18815</v>
      </c>
      <c r="I9" s="482">
        <v>0.85503488987705034</v>
      </c>
      <c r="J9" s="269">
        <v>18923</v>
      </c>
      <c r="K9" s="482">
        <v>0.81741156804008475</v>
      </c>
      <c r="L9" s="269">
        <v>19702</v>
      </c>
      <c r="M9" s="482">
        <f t="shared" si="0"/>
        <v>0.77806536507307156</v>
      </c>
    </row>
    <row r="10" spans="1:256" x14ac:dyDescent="0.35">
      <c r="A10" s="201" t="s">
        <v>405</v>
      </c>
      <c r="B10" s="483">
        <v>349570</v>
      </c>
      <c r="C10" s="482">
        <v>18.661768065992309</v>
      </c>
      <c r="D10" s="269">
        <v>367698</v>
      </c>
      <c r="E10" s="482">
        <v>19.167579351447326</v>
      </c>
      <c r="F10" s="269">
        <v>380359</v>
      </c>
      <c r="G10" s="482">
        <v>18.781630138778816</v>
      </c>
      <c r="H10" s="269">
        <v>412824</v>
      </c>
      <c r="I10" s="482">
        <v>18.760506158841533</v>
      </c>
      <c r="J10" s="269">
        <v>432507</v>
      </c>
      <c r="K10" s="482">
        <v>18.682809668084417</v>
      </c>
      <c r="L10" s="269">
        <v>465056</v>
      </c>
      <c r="M10" s="482">
        <f t="shared" si="0"/>
        <v>18.365849478196242</v>
      </c>
    </row>
    <row r="11" spans="1:256" x14ac:dyDescent="0.35">
      <c r="A11" s="201" t="s">
        <v>406</v>
      </c>
      <c r="B11" s="483">
        <v>208</v>
      </c>
      <c r="C11" s="482">
        <v>1.1104064301073892E-2</v>
      </c>
      <c r="D11" s="269">
        <v>194</v>
      </c>
      <c r="E11" s="482">
        <v>1.0112947022232324E-2</v>
      </c>
      <c r="F11" s="269">
        <v>170</v>
      </c>
      <c r="G11" s="482">
        <v>8.3943777420605239E-3</v>
      </c>
      <c r="H11" s="269">
        <v>156</v>
      </c>
      <c r="I11" s="482">
        <v>7.089313995260158E-3</v>
      </c>
      <c r="J11" s="269">
        <v>177</v>
      </c>
      <c r="K11" s="482">
        <v>7.6303440364256835E-3</v>
      </c>
      <c r="L11" s="269">
        <v>169</v>
      </c>
      <c r="M11" s="482">
        <f t="shared" si="0"/>
        <v>6.6740963707922589E-3</v>
      </c>
    </row>
    <row r="12" spans="1:256" x14ac:dyDescent="0.35">
      <c r="A12" s="201" t="s">
        <v>407</v>
      </c>
      <c r="B12" s="483">
        <v>1330668</v>
      </c>
      <c r="C12" s="482">
        <v>71.037610747025923</v>
      </c>
      <c r="D12" s="269">
        <v>1370187</v>
      </c>
      <c r="E12" s="482">
        <v>71.42592031727547</v>
      </c>
      <c r="F12" s="269">
        <v>1459251</v>
      </c>
      <c r="G12" s="482">
        <v>72.055906555762135</v>
      </c>
      <c r="H12" s="269">
        <v>1616377</v>
      </c>
      <c r="I12" s="482">
        <v>73.45515440843991</v>
      </c>
      <c r="J12" s="269">
        <v>1688468</v>
      </c>
      <c r="K12" s="482">
        <v>72.936002901284837</v>
      </c>
      <c r="L12" s="269">
        <v>1810126</v>
      </c>
      <c r="M12" s="482">
        <f t="shared" si="0"/>
        <v>71.484943001637319</v>
      </c>
    </row>
    <row r="13" spans="1:256" ht="16" x14ac:dyDescent="0.35">
      <c r="A13" s="201" t="s">
        <v>668</v>
      </c>
      <c r="B13" s="483"/>
      <c r="C13" s="482"/>
      <c r="D13" s="269"/>
      <c r="E13" s="482"/>
      <c r="F13" s="269"/>
      <c r="G13" s="482"/>
      <c r="H13" s="269">
        <v>500</v>
      </c>
      <c r="I13" s="482">
        <v>2.2722160241218453E-2</v>
      </c>
      <c r="J13" s="269">
        <v>30743</v>
      </c>
      <c r="K13" s="482">
        <v>1.3279868302016034</v>
      </c>
      <c r="L13" s="269">
        <v>91445</v>
      </c>
      <c r="M13" s="482">
        <f t="shared" si="0"/>
        <v>3.6113180037106396</v>
      </c>
    </row>
    <row r="14" spans="1:256" x14ac:dyDescent="0.35">
      <c r="A14" s="161" t="s">
        <v>124</v>
      </c>
      <c r="B14" s="484">
        <v>1873188</v>
      </c>
      <c r="C14" s="485"/>
      <c r="D14" s="486">
        <v>1918333</v>
      </c>
      <c r="E14" s="485"/>
      <c r="F14" s="486">
        <v>2025165</v>
      </c>
      <c r="G14" s="485"/>
      <c r="H14" s="486">
        <v>2200495</v>
      </c>
      <c r="I14" s="485"/>
      <c r="J14" s="486">
        <f>SUM(J5:J13)</f>
        <v>2315809</v>
      </c>
      <c r="K14" s="485"/>
      <c r="L14" s="486">
        <f>SUM(L5:L13)</f>
        <v>2532178</v>
      </c>
      <c r="M14" s="485"/>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1"/>
      <c r="AZ14" s="481"/>
      <c r="BA14" s="481"/>
      <c r="BB14" s="481"/>
      <c r="BC14" s="481"/>
      <c r="BD14" s="481"/>
      <c r="BE14" s="481"/>
      <c r="BF14" s="481"/>
      <c r="BG14" s="481"/>
      <c r="BH14" s="481"/>
      <c r="BI14" s="481"/>
      <c r="BJ14" s="481"/>
      <c r="BK14" s="481"/>
      <c r="BL14" s="481"/>
      <c r="BM14" s="481"/>
      <c r="BN14" s="481"/>
      <c r="BO14" s="481"/>
      <c r="BP14" s="481"/>
      <c r="BQ14" s="481"/>
      <c r="BR14" s="481"/>
      <c r="BS14" s="481"/>
      <c r="BT14" s="481"/>
      <c r="BU14" s="481"/>
      <c r="BV14" s="481"/>
      <c r="BW14" s="481"/>
      <c r="BX14" s="481"/>
      <c r="BY14" s="481"/>
      <c r="BZ14" s="481"/>
      <c r="CA14" s="481"/>
      <c r="CB14" s="481"/>
      <c r="CC14" s="481"/>
      <c r="CD14" s="481"/>
      <c r="CE14" s="481"/>
      <c r="CF14" s="481"/>
      <c r="CG14" s="481"/>
      <c r="CH14" s="481"/>
      <c r="CI14" s="481"/>
      <c r="CJ14" s="481"/>
      <c r="CK14" s="481"/>
      <c r="CL14" s="481"/>
      <c r="CM14" s="481"/>
      <c r="CN14" s="481"/>
      <c r="CO14" s="481"/>
      <c r="CP14" s="481"/>
      <c r="CQ14" s="481"/>
      <c r="CR14" s="481"/>
      <c r="CS14" s="481"/>
      <c r="CT14" s="481"/>
      <c r="CU14" s="481"/>
      <c r="CV14" s="481"/>
      <c r="CW14" s="481"/>
      <c r="CX14" s="481"/>
      <c r="CY14" s="481"/>
      <c r="CZ14" s="481"/>
      <c r="DA14" s="481"/>
      <c r="DB14" s="481"/>
      <c r="DC14" s="481"/>
      <c r="DD14" s="481"/>
      <c r="DE14" s="481"/>
      <c r="DF14" s="481"/>
      <c r="DG14" s="481"/>
      <c r="DH14" s="481"/>
      <c r="DI14" s="481"/>
      <c r="DJ14" s="481"/>
      <c r="DK14" s="481"/>
      <c r="DL14" s="481"/>
      <c r="DM14" s="481"/>
      <c r="DN14" s="481"/>
      <c r="DO14" s="481"/>
      <c r="DP14" s="481"/>
      <c r="DQ14" s="481"/>
      <c r="DR14" s="481"/>
      <c r="DS14" s="481"/>
      <c r="DT14" s="481"/>
      <c r="DU14" s="481"/>
      <c r="DV14" s="481"/>
      <c r="DW14" s="481"/>
      <c r="DX14" s="481"/>
      <c r="DY14" s="481"/>
      <c r="DZ14" s="481"/>
      <c r="EA14" s="481"/>
      <c r="EB14" s="481"/>
      <c r="EC14" s="481"/>
      <c r="ED14" s="481"/>
      <c r="EE14" s="481"/>
      <c r="EF14" s="481"/>
      <c r="EG14" s="481"/>
      <c r="EH14" s="481"/>
      <c r="EI14" s="481"/>
      <c r="EJ14" s="481"/>
      <c r="EK14" s="481"/>
      <c r="EL14" s="481"/>
      <c r="EM14" s="481"/>
      <c r="EN14" s="481"/>
      <c r="EO14" s="481"/>
      <c r="EP14" s="481"/>
      <c r="EQ14" s="481"/>
      <c r="ER14" s="481"/>
      <c r="ES14" s="481"/>
      <c r="ET14" s="481"/>
      <c r="EU14" s="481"/>
      <c r="EV14" s="481"/>
      <c r="EW14" s="481"/>
      <c r="EX14" s="481"/>
      <c r="EY14" s="481"/>
      <c r="EZ14" s="481"/>
      <c r="FA14" s="481"/>
      <c r="FB14" s="481"/>
      <c r="FC14" s="481"/>
      <c r="FD14" s="481"/>
      <c r="FE14" s="481"/>
      <c r="FF14" s="481"/>
      <c r="FG14" s="481"/>
      <c r="FH14" s="481"/>
      <c r="FI14" s="481"/>
      <c r="FJ14" s="481"/>
      <c r="FK14" s="481"/>
      <c r="FL14" s="481"/>
      <c r="FM14" s="481"/>
      <c r="FN14" s="481"/>
      <c r="FO14" s="481"/>
      <c r="FP14" s="481"/>
      <c r="FQ14" s="481"/>
      <c r="FR14" s="481"/>
      <c r="FS14" s="481"/>
      <c r="FT14" s="481"/>
      <c r="FU14" s="481"/>
      <c r="FV14" s="481"/>
      <c r="FW14" s="481"/>
      <c r="FX14" s="481"/>
      <c r="FY14" s="481"/>
      <c r="FZ14" s="481"/>
      <c r="GA14" s="481"/>
      <c r="GB14" s="481"/>
      <c r="GC14" s="481"/>
      <c r="GD14" s="481"/>
      <c r="GE14" s="481"/>
      <c r="GF14" s="481"/>
      <c r="GG14" s="481"/>
      <c r="GH14" s="481"/>
      <c r="GI14" s="481"/>
      <c r="GJ14" s="481"/>
      <c r="GK14" s="481"/>
      <c r="GL14" s="481"/>
      <c r="GM14" s="481"/>
      <c r="GN14" s="481"/>
      <c r="GO14" s="481"/>
      <c r="GP14" s="481"/>
      <c r="GQ14" s="481"/>
      <c r="GR14" s="481"/>
      <c r="GS14" s="481"/>
      <c r="GT14" s="481"/>
      <c r="GU14" s="481"/>
      <c r="GV14" s="481"/>
      <c r="GW14" s="481"/>
      <c r="GX14" s="481"/>
      <c r="GY14" s="481"/>
      <c r="GZ14" s="481"/>
      <c r="HA14" s="481"/>
      <c r="HB14" s="481"/>
      <c r="HC14" s="481"/>
      <c r="HD14" s="481"/>
      <c r="HE14" s="481"/>
      <c r="HF14" s="481"/>
      <c r="HG14" s="481"/>
      <c r="HH14" s="481"/>
      <c r="HI14" s="481"/>
      <c r="HJ14" s="481"/>
      <c r="HK14" s="481"/>
      <c r="HL14" s="481"/>
      <c r="HM14" s="481"/>
      <c r="HN14" s="481"/>
      <c r="HO14" s="481"/>
      <c r="HP14" s="481"/>
      <c r="HQ14" s="481"/>
      <c r="HR14" s="481"/>
      <c r="HS14" s="481"/>
      <c r="HT14" s="481"/>
      <c r="HU14" s="481"/>
      <c r="HV14" s="481"/>
      <c r="HW14" s="481"/>
      <c r="HX14" s="481"/>
      <c r="HY14" s="481"/>
      <c r="HZ14" s="481"/>
      <c r="IA14" s="481"/>
      <c r="IB14" s="481"/>
      <c r="IC14" s="481"/>
      <c r="ID14" s="481"/>
      <c r="IE14" s="481"/>
      <c r="IF14" s="481"/>
      <c r="IG14" s="481"/>
      <c r="IH14" s="481"/>
      <c r="II14" s="481"/>
      <c r="IJ14" s="481"/>
      <c r="IK14" s="481"/>
      <c r="IL14" s="481"/>
      <c r="IM14" s="481"/>
      <c r="IN14" s="481"/>
      <c r="IO14" s="481"/>
      <c r="IP14" s="481"/>
      <c r="IQ14" s="481"/>
      <c r="IR14" s="481"/>
      <c r="IS14" s="481"/>
      <c r="IT14" s="481"/>
      <c r="IU14" s="481"/>
      <c r="IV14" s="481"/>
    </row>
    <row r="15" spans="1:256" x14ac:dyDescent="0.35">
      <c r="A15" s="200" t="s">
        <v>52</v>
      </c>
      <c r="B15" s="487"/>
      <c r="C15" s="488"/>
      <c r="D15" s="269"/>
      <c r="E15" s="488"/>
      <c r="F15" s="269"/>
      <c r="G15" s="488"/>
      <c r="H15" s="269"/>
      <c r="I15" s="488"/>
      <c r="J15" s="269"/>
      <c r="K15" s="488"/>
      <c r="L15" s="269"/>
      <c r="M15" s="488"/>
    </row>
    <row r="16" spans="1:256" x14ac:dyDescent="0.35">
      <c r="A16" s="201" t="s">
        <v>400</v>
      </c>
      <c r="B16" s="483">
        <v>7684</v>
      </c>
      <c r="C16" s="482">
        <v>6.9249556150359135</v>
      </c>
      <c r="D16" s="269">
        <v>7800</v>
      </c>
      <c r="E16" s="482">
        <v>6.9246544331105016</v>
      </c>
      <c r="F16" s="269">
        <v>6992</v>
      </c>
      <c r="G16" s="482">
        <v>5.835419796361208</v>
      </c>
      <c r="H16" s="269">
        <v>6471</v>
      </c>
      <c r="I16" s="482">
        <v>5.0660361848543447</v>
      </c>
      <c r="J16" s="269">
        <v>6555</v>
      </c>
      <c r="K16" s="482">
        <v>4.8199581972761285</v>
      </c>
      <c r="L16" s="269">
        <v>6413</v>
      </c>
      <c r="M16" s="482">
        <f>SUM(L16/L$25)*100</f>
        <v>4.4433204692057728</v>
      </c>
    </row>
    <row r="17" spans="1:256" x14ac:dyDescent="0.35">
      <c r="A17" s="201" t="s">
        <v>401</v>
      </c>
      <c r="B17" s="483"/>
      <c r="C17" s="482"/>
      <c r="D17" s="269"/>
      <c r="E17" s="482"/>
      <c r="F17" s="269"/>
      <c r="G17" s="482"/>
      <c r="H17" s="269"/>
      <c r="I17" s="482"/>
      <c r="J17" s="269"/>
      <c r="K17" s="482"/>
      <c r="L17" s="269"/>
      <c r="M17" s="482"/>
    </row>
    <row r="18" spans="1:256" x14ac:dyDescent="0.35">
      <c r="A18" s="201" t="s">
        <v>402</v>
      </c>
      <c r="B18" s="483">
        <v>3797</v>
      </c>
      <c r="C18" s="482">
        <v>3.4219230179973144</v>
      </c>
      <c r="D18" s="269">
        <v>3854</v>
      </c>
      <c r="E18" s="482">
        <v>3.4214895109240864</v>
      </c>
      <c r="F18" s="269">
        <v>3657</v>
      </c>
      <c r="G18" s="482">
        <v>3.0520781171757636</v>
      </c>
      <c r="H18" s="269">
        <v>2631</v>
      </c>
      <c r="I18" s="482">
        <v>2.0597652916630786</v>
      </c>
      <c r="J18" s="269">
        <v>2452</v>
      </c>
      <c r="K18" s="482">
        <v>1.803021399721811</v>
      </c>
      <c r="L18" s="269">
        <v>2400</v>
      </c>
      <c r="M18" s="482">
        <f t="shared" ref="M18:M24" si="1">SUM(L18/L$25)*100</f>
        <v>1.6628674763907461</v>
      </c>
    </row>
    <row r="19" spans="1:256" x14ac:dyDescent="0.35">
      <c r="A19" s="201" t="s">
        <v>403</v>
      </c>
      <c r="B19" s="483">
        <v>425</v>
      </c>
      <c r="C19" s="482">
        <v>0.38301745658384478</v>
      </c>
      <c r="D19" s="269">
        <v>431</v>
      </c>
      <c r="E19" s="482">
        <v>0.38263154623982387</v>
      </c>
      <c r="F19" s="269">
        <v>394</v>
      </c>
      <c r="G19" s="482">
        <v>0.32882657319312303</v>
      </c>
      <c r="H19" s="269">
        <v>367</v>
      </c>
      <c r="I19" s="482">
        <v>0.28731807755239447</v>
      </c>
      <c r="J19" s="269">
        <v>333</v>
      </c>
      <c r="K19" s="482">
        <v>0.24471701341108743</v>
      </c>
      <c r="L19" s="269">
        <v>319</v>
      </c>
      <c r="M19" s="482">
        <f t="shared" si="1"/>
        <v>0.22102280207027003</v>
      </c>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1"/>
      <c r="BJ19" s="481"/>
      <c r="BK19" s="481"/>
      <c r="BL19" s="481"/>
      <c r="BM19" s="481"/>
      <c r="BN19" s="481"/>
      <c r="BO19" s="481"/>
      <c r="BP19" s="481"/>
      <c r="BQ19" s="481"/>
      <c r="BR19" s="481"/>
      <c r="BS19" s="481"/>
      <c r="BT19" s="481"/>
      <c r="BU19" s="481"/>
      <c r="BV19" s="481"/>
      <c r="BW19" s="481"/>
      <c r="BX19" s="481"/>
      <c r="BY19" s="481"/>
      <c r="BZ19" s="481"/>
      <c r="CA19" s="481"/>
      <c r="CB19" s="481"/>
      <c r="CC19" s="481"/>
      <c r="CD19" s="481"/>
      <c r="CE19" s="481"/>
      <c r="CF19" s="481"/>
      <c r="CG19" s="481"/>
      <c r="CH19" s="481"/>
      <c r="CI19" s="481"/>
      <c r="CJ19" s="481"/>
      <c r="CK19" s="481"/>
      <c r="CL19" s="481"/>
      <c r="CM19" s="481"/>
      <c r="CN19" s="481"/>
      <c r="CO19" s="481"/>
      <c r="CP19" s="481"/>
      <c r="CQ19" s="481"/>
      <c r="CR19" s="481"/>
      <c r="CS19" s="481"/>
      <c r="CT19" s="481"/>
      <c r="CU19" s="481"/>
      <c r="CV19" s="481"/>
      <c r="CW19" s="481"/>
      <c r="CX19" s="481"/>
      <c r="CY19" s="481"/>
      <c r="CZ19" s="481"/>
      <c r="DA19" s="481"/>
      <c r="DB19" s="481"/>
      <c r="DC19" s="481"/>
      <c r="DD19" s="481"/>
      <c r="DE19" s="481"/>
      <c r="DF19" s="481"/>
      <c r="DG19" s="481"/>
      <c r="DH19" s="481"/>
      <c r="DI19" s="481"/>
      <c r="DJ19" s="481"/>
      <c r="DK19" s="481"/>
      <c r="DL19" s="481"/>
      <c r="DM19" s="481"/>
      <c r="DN19" s="481"/>
      <c r="DO19" s="481"/>
      <c r="DP19" s="481"/>
      <c r="DQ19" s="481"/>
      <c r="DR19" s="481"/>
      <c r="DS19" s="481"/>
      <c r="DT19" s="481"/>
      <c r="DU19" s="481"/>
      <c r="DV19" s="481"/>
      <c r="DW19" s="481"/>
      <c r="DX19" s="481"/>
      <c r="DY19" s="481"/>
      <c r="DZ19" s="481"/>
      <c r="EA19" s="481"/>
      <c r="EB19" s="481"/>
      <c r="EC19" s="481"/>
      <c r="ED19" s="481"/>
      <c r="EE19" s="481"/>
      <c r="EF19" s="481"/>
      <c r="EG19" s="481"/>
      <c r="EH19" s="481"/>
      <c r="EI19" s="481"/>
      <c r="EJ19" s="481"/>
      <c r="EK19" s="481"/>
      <c r="EL19" s="481"/>
      <c r="EM19" s="481"/>
      <c r="EN19" s="481"/>
      <c r="EO19" s="481"/>
      <c r="EP19" s="481"/>
      <c r="EQ19" s="481"/>
      <c r="ER19" s="481"/>
      <c r="ES19" s="481"/>
      <c r="ET19" s="481"/>
      <c r="EU19" s="481"/>
      <c r="EV19" s="481"/>
      <c r="EW19" s="481"/>
      <c r="EX19" s="481"/>
      <c r="EY19" s="481"/>
      <c r="EZ19" s="481"/>
      <c r="FA19" s="481"/>
      <c r="FB19" s="481"/>
      <c r="FC19" s="481"/>
      <c r="FD19" s="481"/>
      <c r="FE19" s="481"/>
      <c r="FF19" s="481"/>
      <c r="FG19" s="481"/>
      <c r="FH19" s="481"/>
      <c r="FI19" s="481"/>
      <c r="FJ19" s="481"/>
      <c r="FK19" s="481"/>
      <c r="FL19" s="481"/>
      <c r="FM19" s="481"/>
      <c r="FN19" s="481"/>
      <c r="FO19" s="481"/>
      <c r="FP19" s="481"/>
      <c r="FQ19" s="481"/>
      <c r="FR19" s="481"/>
      <c r="FS19" s="481"/>
      <c r="FT19" s="481"/>
      <c r="FU19" s="481"/>
      <c r="FV19" s="481"/>
      <c r="FW19" s="481"/>
      <c r="FX19" s="481"/>
      <c r="FY19" s="481"/>
      <c r="FZ19" s="481"/>
      <c r="GA19" s="481"/>
      <c r="GB19" s="481"/>
      <c r="GC19" s="481"/>
      <c r="GD19" s="481"/>
      <c r="GE19" s="481"/>
      <c r="GF19" s="481"/>
      <c r="GG19" s="481"/>
      <c r="GH19" s="481"/>
      <c r="GI19" s="481"/>
      <c r="GJ19" s="481"/>
      <c r="GK19" s="481"/>
      <c r="GL19" s="481"/>
      <c r="GM19" s="481"/>
      <c r="GN19" s="481"/>
      <c r="GO19" s="481"/>
      <c r="GP19" s="481"/>
      <c r="GQ19" s="481"/>
      <c r="GR19" s="481"/>
      <c r="GS19" s="481"/>
      <c r="GT19" s="481"/>
      <c r="GU19" s="481"/>
      <c r="GV19" s="481"/>
      <c r="GW19" s="481"/>
      <c r="GX19" s="481"/>
      <c r="GY19" s="481"/>
      <c r="GZ19" s="481"/>
      <c r="HA19" s="481"/>
      <c r="HB19" s="481"/>
      <c r="HC19" s="481"/>
      <c r="HD19" s="481"/>
      <c r="HE19" s="481"/>
      <c r="HF19" s="481"/>
      <c r="HG19" s="481"/>
      <c r="HH19" s="481"/>
      <c r="HI19" s="481"/>
      <c r="HJ19" s="481"/>
      <c r="HK19" s="481"/>
      <c r="HL19" s="481"/>
      <c r="HM19" s="481"/>
      <c r="HN19" s="481"/>
      <c r="HO19" s="481"/>
      <c r="HP19" s="481"/>
      <c r="HQ19" s="481"/>
      <c r="HR19" s="481"/>
      <c r="HS19" s="481"/>
      <c r="HT19" s="481"/>
      <c r="HU19" s="481"/>
      <c r="HV19" s="481"/>
      <c r="HW19" s="481"/>
      <c r="HX19" s="481"/>
      <c r="HY19" s="481"/>
      <c r="HZ19" s="481"/>
      <c r="IA19" s="481"/>
      <c r="IB19" s="481"/>
      <c r="IC19" s="481"/>
      <c r="ID19" s="481"/>
      <c r="IE19" s="481"/>
      <c r="IF19" s="481"/>
      <c r="IG19" s="481"/>
      <c r="IH19" s="481"/>
      <c r="II19" s="481"/>
      <c r="IJ19" s="481"/>
      <c r="IK19" s="481"/>
      <c r="IL19" s="481"/>
      <c r="IM19" s="481"/>
      <c r="IN19" s="481"/>
      <c r="IO19" s="481"/>
      <c r="IP19" s="481"/>
      <c r="IQ19" s="481"/>
      <c r="IR19" s="481"/>
      <c r="IS19" s="481"/>
      <c r="IT19" s="481"/>
      <c r="IU19" s="481"/>
      <c r="IV19" s="481"/>
    </row>
    <row r="20" spans="1:256" x14ac:dyDescent="0.35">
      <c r="A20" s="201" t="s">
        <v>404</v>
      </c>
      <c r="B20" s="483">
        <v>1188</v>
      </c>
      <c r="C20" s="482">
        <v>1.0706464433449592</v>
      </c>
      <c r="D20" s="269">
        <v>1206</v>
      </c>
      <c r="E20" s="482">
        <v>1.0706581085040083</v>
      </c>
      <c r="F20" s="269">
        <v>1180</v>
      </c>
      <c r="G20" s="482">
        <v>0.984810549157069</v>
      </c>
      <c r="H20" s="269">
        <v>1168</v>
      </c>
      <c r="I20" s="482">
        <v>0.91440739667901016</v>
      </c>
      <c r="J20" s="269">
        <v>1247</v>
      </c>
      <c r="K20" s="482">
        <v>0.91713093475948559</v>
      </c>
      <c r="L20" s="269">
        <v>1238</v>
      </c>
      <c r="M20" s="482">
        <f t="shared" si="1"/>
        <v>0.85776247323822652</v>
      </c>
    </row>
    <row r="21" spans="1:256" x14ac:dyDescent="0.35">
      <c r="A21" s="201" t="s">
        <v>405</v>
      </c>
      <c r="B21" s="483">
        <v>17812</v>
      </c>
      <c r="C21" s="482">
        <v>16.052486909815162</v>
      </c>
      <c r="D21" s="269">
        <v>18082</v>
      </c>
      <c r="E21" s="482">
        <v>16.052769417885141</v>
      </c>
      <c r="F21" s="269">
        <v>19031</v>
      </c>
      <c r="G21" s="482">
        <v>15.882991153396761</v>
      </c>
      <c r="H21" s="269">
        <v>20502</v>
      </c>
      <c r="I21" s="482">
        <v>16.050668190678994</v>
      </c>
      <c r="J21" s="269">
        <v>21442</v>
      </c>
      <c r="K21" s="482">
        <v>15.766023757633461</v>
      </c>
      <c r="L21" s="269">
        <v>22830</v>
      </c>
      <c r="M21" s="482">
        <f t="shared" si="1"/>
        <v>15.818026869166973</v>
      </c>
    </row>
    <row r="22" spans="1:256" x14ac:dyDescent="0.35">
      <c r="A22" s="201" t="s">
        <v>406</v>
      </c>
      <c r="B22" s="483" t="s">
        <v>261</v>
      </c>
      <c r="C22" s="482" t="s">
        <v>261</v>
      </c>
      <c r="D22" s="269" t="s">
        <v>261</v>
      </c>
      <c r="E22" s="482" t="s">
        <v>261</v>
      </c>
      <c r="F22" s="269" t="s">
        <v>261</v>
      </c>
      <c r="G22" s="482" t="s">
        <v>261</v>
      </c>
      <c r="H22" s="269" t="s">
        <v>261</v>
      </c>
      <c r="I22" s="482" t="s">
        <v>261</v>
      </c>
      <c r="J22" s="269">
        <v>0</v>
      </c>
      <c r="K22" s="482" t="s">
        <v>261</v>
      </c>
      <c r="L22" s="269">
        <v>26</v>
      </c>
      <c r="M22" s="482">
        <f t="shared" si="1"/>
        <v>1.801439766089975E-2</v>
      </c>
    </row>
    <row r="23" spans="1:256" x14ac:dyDescent="0.35">
      <c r="A23" s="201" t="s">
        <v>407</v>
      </c>
      <c r="B23" s="483">
        <v>80032</v>
      </c>
      <c r="C23" s="482">
        <v>72.126242553690034</v>
      </c>
      <c r="D23" s="269">
        <v>81244</v>
      </c>
      <c r="E23" s="482">
        <v>72.126490354311485</v>
      </c>
      <c r="F23" s="269">
        <v>88549</v>
      </c>
      <c r="G23" s="482">
        <v>73.901685862126527</v>
      </c>
      <c r="H23" s="269">
        <v>96558</v>
      </c>
      <c r="I23" s="482">
        <v>75.593621068948508</v>
      </c>
      <c r="J23" s="269">
        <v>102131</v>
      </c>
      <c r="K23" s="482">
        <v>75.096138826697214</v>
      </c>
      <c r="L23" s="269">
        <v>106676</v>
      </c>
      <c r="M23" s="482">
        <f t="shared" si="1"/>
        <v>73.911687879774675</v>
      </c>
    </row>
    <row r="24" spans="1:256" x14ac:dyDescent="0.35">
      <c r="A24" s="201" t="s">
        <v>669</v>
      </c>
      <c r="B24" s="483"/>
      <c r="C24" s="482"/>
      <c r="D24" s="269"/>
      <c r="E24" s="482"/>
      <c r="F24" s="269"/>
      <c r="G24" s="482"/>
      <c r="H24" s="269">
        <v>18</v>
      </c>
      <c r="I24" s="482">
        <v>1.4091894811834061E-2</v>
      </c>
      <c r="J24" s="269">
        <v>1818</v>
      </c>
      <c r="K24" s="482">
        <v>1.3366458148927782</v>
      </c>
      <c r="L24" s="269">
        <v>4427</v>
      </c>
      <c r="M24" s="482">
        <f t="shared" si="1"/>
        <v>3.0672976324924304</v>
      </c>
    </row>
    <row r="25" spans="1:256" x14ac:dyDescent="0.35">
      <c r="A25" s="161" t="s">
        <v>124</v>
      </c>
      <c r="B25" s="484">
        <v>110961</v>
      </c>
      <c r="C25" s="485"/>
      <c r="D25" s="486">
        <v>112641</v>
      </c>
      <c r="E25" s="485"/>
      <c r="F25" s="486">
        <v>119820</v>
      </c>
      <c r="G25" s="485"/>
      <c r="H25" s="486">
        <v>127733</v>
      </c>
      <c r="I25" s="485"/>
      <c r="J25" s="486">
        <f>SUM(J16:J24)</f>
        <v>135978</v>
      </c>
      <c r="K25" s="485"/>
      <c r="L25" s="486">
        <f>SUM(L16:L24)</f>
        <v>144329</v>
      </c>
      <c r="M25" s="485"/>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1"/>
      <c r="BC25" s="481"/>
      <c r="BD25" s="481"/>
      <c r="BE25" s="481"/>
      <c r="BF25" s="481"/>
      <c r="BG25" s="481"/>
      <c r="BH25" s="481"/>
      <c r="BI25" s="481"/>
      <c r="BJ25" s="481"/>
      <c r="BK25" s="481"/>
      <c r="BL25" s="481"/>
      <c r="BM25" s="481"/>
      <c r="BN25" s="481"/>
      <c r="BO25" s="481"/>
      <c r="BP25" s="481"/>
      <c r="BQ25" s="481"/>
      <c r="BR25" s="481"/>
      <c r="BS25" s="481"/>
      <c r="BT25" s="481"/>
      <c r="BU25" s="481"/>
      <c r="BV25" s="481"/>
      <c r="BW25" s="481"/>
      <c r="BX25" s="481"/>
      <c r="BY25" s="481"/>
      <c r="BZ25" s="481"/>
      <c r="CA25" s="481"/>
      <c r="CB25" s="481"/>
      <c r="CC25" s="481"/>
      <c r="CD25" s="481"/>
      <c r="CE25" s="481"/>
      <c r="CF25" s="481"/>
      <c r="CG25" s="481"/>
      <c r="CH25" s="481"/>
      <c r="CI25" s="481"/>
      <c r="CJ25" s="481"/>
      <c r="CK25" s="481"/>
      <c r="CL25" s="481"/>
      <c r="CM25" s="481"/>
      <c r="CN25" s="481"/>
      <c r="CO25" s="481"/>
      <c r="CP25" s="481"/>
      <c r="CQ25" s="481"/>
      <c r="CR25" s="481"/>
      <c r="CS25" s="481"/>
      <c r="CT25" s="481"/>
      <c r="CU25" s="481"/>
      <c r="CV25" s="481"/>
      <c r="CW25" s="481"/>
      <c r="CX25" s="481"/>
      <c r="CY25" s="481"/>
      <c r="CZ25" s="481"/>
      <c r="DA25" s="481"/>
      <c r="DB25" s="481"/>
      <c r="DC25" s="481"/>
      <c r="DD25" s="481"/>
      <c r="DE25" s="481"/>
      <c r="DF25" s="481"/>
      <c r="DG25" s="481"/>
      <c r="DH25" s="481"/>
      <c r="DI25" s="481"/>
      <c r="DJ25" s="481"/>
      <c r="DK25" s="481"/>
      <c r="DL25" s="481"/>
      <c r="DM25" s="481"/>
      <c r="DN25" s="481"/>
      <c r="DO25" s="481"/>
      <c r="DP25" s="481"/>
      <c r="DQ25" s="481"/>
      <c r="DR25" s="481"/>
      <c r="DS25" s="481"/>
      <c r="DT25" s="481"/>
      <c r="DU25" s="481"/>
      <c r="DV25" s="481"/>
      <c r="DW25" s="481"/>
      <c r="DX25" s="481"/>
      <c r="DY25" s="481"/>
      <c r="DZ25" s="481"/>
      <c r="EA25" s="481"/>
      <c r="EB25" s="481"/>
      <c r="EC25" s="481"/>
      <c r="ED25" s="481"/>
      <c r="EE25" s="481"/>
      <c r="EF25" s="481"/>
      <c r="EG25" s="481"/>
      <c r="EH25" s="481"/>
      <c r="EI25" s="481"/>
      <c r="EJ25" s="481"/>
      <c r="EK25" s="481"/>
      <c r="EL25" s="481"/>
      <c r="EM25" s="481"/>
      <c r="EN25" s="481"/>
      <c r="EO25" s="481"/>
      <c r="EP25" s="481"/>
      <c r="EQ25" s="481"/>
      <c r="ER25" s="481"/>
      <c r="ES25" s="481"/>
      <c r="ET25" s="481"/>
      <c r="EU25" s="481"/>
      <c r="EV25" s="481"/>
      <c r="EW25" s="481"/>
      <c r="EX25" s="481"/>
      <c r="EY25" s="481"/>
      <c r="EZ25" s="481"/>
      <c r="FA25" s="481"/>
      <c r="FB25" s="481"/>
      <c r="FC25" s="481"/>
      <c r="FD25" s="481"/>
      <c r="FE25" s="481"/>
      <c r="FF25" s="481"/>
      <c r="FG25" s="481"/>
      <c r="FH25" s="481"/>
      <c r="FI25" s="481"/>
      <c r="FJ25" s="481"/>
      <c r="FK25" s="481"/>
      <c r="FL25" s="481"/>
      <c r="FM25" s="481"/>
      <c r="FN25" s="481"/>
      <c r="FO25" s="481"/>
      <c r="FP25" s="481"/>
      <c r="FQ25" s="481"/>
      <c r="FR25" s="481"/>
      <c r="FS25" s="481"/>
      <c r="FT25" s="481"/>
      <c r="FU25" s="481"/>
      <c r="FV25" s="481"/>
      <c r="FW25" s="481"/>
      <c r="FX25" s="481"/>
      <c r="FY25" s="481"/>
      <c r="FZ25" s="481"/>
      <c r="GA25" s="481"/>
      <c r="GB25" s="481"/>
      <c r="GC25" s="481"/>
      <c r="GD25" s="481"/>
      <c r="GE25" s="481"/>
      <c r="GF25" s="481"/>
      <c r="GG25" s="481"/>
      <c r="GH25" s="481"/>
      <c r="GI25" s="481"/>
      <c r="GJ25" s="481"/>
      <c r="GK25" s="481"/>
      <c r="GL25" s="481"/>
      <c r="GM25" s="481"/>
      <c r="GN25" s="481"/>
      <c r="GO25" s="481"/>
      <c r="GP25" s="481"/>
      <c r="GQ25" s="481"/>
      <c r="GR25" s="481"/>
      <c r="GS25" s="481"/>
      <c r="GT25" s="481"/>
      <c r="GU25" s="481"/>
      <c r="GV25" s="481"/>
      <c r="GW25" s="481"/>
      <c r="GX25" s="481"/>
      <c r="GY25" s="481"/>
      <c r="GZ25" s="481"/>
      <c r="HA25" s="481"/>
      <c r="HB25" s="481"/>
      <c r="HC25" s="481"/>
      <c r="HD25" s="481"/>
      <c r="HE25" s="481"/>
      <c r="HF25" s="481"/>
      <c r="HG25" s="481"/>
      <c r="HH25" s="481"/>
      <c r="HI25" s="481"/>
      <c r="HJ25" s="481"/>
      <c r="HK25" s="481"/>
      <c r="HL25" s="481"/>
      <c r="HM25" s="481"/>
      <c r="HN25" s="481"/>
      <c r="HO25" s="481"/>
      <c r="HP25" s="481"/>
      <c r="HQ25" s="481"/>
      <c r="HR25" s="481"/>
      <c r="HS25" s="481"/>
      <c r="HT25" s="481"/>
      <c r="HU25" s="481"/>
      <c r="HV25" s="481"/>
      <c r="HW25" s="481"/>
      <c r="HX25" s="481"/>
      <c r="HY25" s="481"/>
      <c r="HZ25" s="481"/>
      <c r="IA25" s="481"/>
      <c r="IB25" s="481"/>
      <c r="IC25" s="481"/>
      <c r="ID25" s="481"/>
      <c r="IE25" s="481"/>
      <c r="IF25" s="481"/>
      <c r="IG25" s="481"/>
      <c r="IH25" s="481"/>
      <c r="II25" s="481"/>
      <c r="IJ25" s="481"/>
      <c r="IK25" s="481"/>
      <c r="IL25" s="481"/>
      <c r="IM25" s="481"/>
      <c r="IN25" s="481"/>
      <c r="IO25" s="481"/>
      <c r="IP25" s="481"/>
      <c r="IQ25" s="481"/>
      <c r="IR25" s="481"/>
      <c r="IS25" s="481"/>
      <c r="IT25" s="481"/>
      <c r="IU25" s="481"/>
      <c r="IV25" s="481"/>
    </row>
    <row r="26" spans="1:256" x14ac:dyDescent="0.35">
      <c r="A26" s="200" t="s">
        <v>54</v>
      </c>
      <c r="B26" s="487"/>
      <c r="C26" s="488"/>
      <c r="D26" s="269"/>
      <c r="E26" s="488"/>
      <c r="F26" s="269"/>
      <c r="G26" s="488"/>
      <c r="H26" s="269"/>
      <c r="I26" s="488"/>
      <c r="J26" s="269"/>
      <c r="K26" s="488"/>
      <c r="L26" s="269"/>
      <c r="M26" s="488"/>
    </row>
    <row r="27" spans="1:256" x14ac:dyDescent="0.35">
      <c r="A27" s="201" t="s">
        <v>400</v>
      </c>
      <c r="B27" s="483">
        <v>1697</v>
      </c>
      <c r="C27" s="482">
        <v>5.4158422161230613</v>
      </c>
      <c r="D27" s="269">
        <v>1594</v>
      </c>
      <c r="E27" s="482">
        <v>5.3968039003250272</v>
      </c>
      <c r="F27" s="269">
        <v>1632</v>
      </c>
      <c r="G27" s="482">
        <v>5.2100625718299067</v>
      </c>
      <c r="H27" s="269">
        <v>1616</v>
      </c>
      <c r="I27" s="482">
        <v>4.7755548331806494</v>
      </c>
      <c r="J27" s="269">
        <v>1566</v>
      </c>
      <c r="K27" s="482">
        <v>4.3511407273548679</v>
      </c>
      <c r="L27" s="269">
        <v>1630</v>
      </c>
      <c r="M27" s="482">
        <f>SUM(L27/L$36)*100</f>
        <v>4.1921711846098448</v>
      </c>
    </row>
    <row r="28" spans="1:256" x14ac:dyDescent="0.35">
      <c r="A28" s="201" t="s">
        <v>401</v>
      </c>
      <c r="B28" s="483"/>
      <c r="C28" s="482"/>
      <c r="D28" s="269"/>
      <c r="E28" s="482"/>
      <c r="F28" s="269"/>
      <c r="G28" s="482"/>
      <c r="H28" s="269"/>
      <c r="I28" s="482"/>
      <c r="J28" s="269"/>
      <c r="K28" s="482"/>
      <c r="L28" s="269"/>
      <c r="M28" s="482"/>
    </row>
    <row r="29" spans="1:256" x14ac:dyDescent="0.35">
      <c r="A29" s="201" t="s">
        <v>402</v>
      </c>
      <c r="B29" s="483">
        <v>2725</v>
      </c>
      <c r="C29" s="482">
        <v>8.6966234760962529</v>
      </c>
      <c r="D29" s="269">
        <v>2306</v>
      </c>
      <c r="E29" s="482">
        <v>7.8074214517876497</v>
      </c>
      <c r="F29" s="269">
        <v>2226</v>
      </c>
      <c r="G29" s="482">
        <v>7.1063721108415274</v>
      </c>
      <c r="H29" s="269">
        <v>1695</v>
      </c>
      <c r="I29" s="482">
        <v>5.0090132687136144</v>
      </c>
      <c r="J29" s="269">
        <v>1489</v>
      </c>
      <c r="K29" s="482">
        <v>4.136548452676756</v>
      </c>
      <c r="L29" s="269">
        <v>1427</v>
      </c>
      <c r="M29" s="482">
        <f t="shared" ref="M29:M35" si="2">SUM(L29/L$36)*100</f>
        <v>3.6700786996553671</v>
      </c>
    </row>
    <row r="30" spans="1:256" x14ac:dyDescent="0.35">
      <c r="A30" s="201" t="s">
        <v>403</v>
      </c>
      <c r="B30" s="483">
        <v>428</v>
      </c>
      <c r="C30" s="482">
        <v>1.3659283845024575</v>
      </c>
      <c r="D30" s="269">
        <v>361</v>
      </c>
      <c r="E30" s="482">
        <v>1.222237269772481</v>
      </c>
      <c r="F30" s="269">
        <v>339</v>
      </c>
      <c r="G30" s="482">
        <v>1.0822372621631975</v>
      </c>
      <c r="H30" s="269">
        <v>342</v>
      </c>
      <c r="I30" s="482">
        <v>1.0106681639528354</v>
      </c>
      <c r="J30" s="269">
        <v>331</v>
      </c>
      <c r="K30" s="482">
        <v>0.92048791506663652</v>
      </c>
      <c r="L30" s="269">
        <v>327</v>
      </c>
      <c r="M30" s="482">
        <f t="shared" si="2"/>
        <v>0.84100612108430639</v>
      </c>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1"/>
      <c r="BC30" s="481"/>
      <c r="BD30" s="481"/>
      <c r="BE30" s="481"/>
      <c r="BF30" s="481"/>
      <c r="BG30" s="481"/>
      <c r="BH30" s="481"/>
      <c r="BI30" s="481"/>
      <c r="BJ30" s="481"/>
      <c r="BK30" s="481"/>
      <c r="BL30" s="481"/>
      <c r="BM30" s="481"/>
      <c r="BN30" s="481"/>
      <c r="BO30" s="481"/>
      <c r="BP30" s="481"/>
      <c r="BQ30" s="481"/>
      <c r="BR30" s="481"/>
      <c r="BS30" s="481"/>
      <c r="BT30" s="481"/>
      <c r="BU30" s="481"/>
      <c r="BV30" s="481"/>
      <c r="BW30" s="481"/>
      <c r="BX30" s="481"/>
      <c r="BY30" s="481"/>
      <c r="BZ30" s="481"/>
      <c r="CA30" s="481"/>
      <c r="CB30" s="481"/>
      <c r="CC30" s="481"/>
      <c r="CD30" s="481"/>
      <c r="CE30" s="481"/>
      <c r="CF30" s="481"/>
      <c r="CG30" s="481"/>
      <c r="CH30" s="481"/>
      <c r="CI30" s="481"/>
      <c r="CJ30" s="481"/>
      <c r="CK30" s="481"/>
      <c r="CL30" s="481"/>
      <c r="CM30" s="481"/>
      <c r="CN30" s="481"/>
      <c r="CO30" s="481"/>
      <c r="CP30" s="481"/>
      <c r="CQ30" s="481"/>
      <c r="CR30" s="481"/>
      <c r="CS30" s="481"/>
      <c r="CT30" s="481"/>
      <c r="CU30" s="481"/>
      <c r="CV30" s="481"/>
      <c r="CW30" s="481"/>
      <c r="CX30" s="481"/>
      <c r="CY30" s="481"/>
      <c r="CZ30" s="481"/>
      <c r="DA30" s="481"/>
      <c r="DB30" s="481"/>
      <c r="DC30" s="481"/>
      <c r="DD30" s="481"/>
      <c r="DE30" s="481"/>
      <c r="DF30" s="481"/>
      <c r="DG30" s="481"/>
      <c r="DH30" s="481"/>
      <c r="DI30" s="481"/>
      <c r="DJ30" s="481"/>
      <c r="DK30" s="481"/>
      <c r="DL30" s="481"/>
      <c r="DM30" s="481"/>
      <c r="DN30" s="481"/>
      <c r="DO30" s="481"/>
      <c r="DP30" s="481"/>
      <c r="DQ30" s="481"/>
      <c r="DR30" s="481"/>
      <c r="DS30" s="481"/>
      <c r="DT30" s="481"/>
      <c r="DU30" s="481"/>
      <c r="DV30" s="481"/>
      <c r="DW30" s="481"/>
      <c r="DX30" s="481"/>
      <c r="DY30" s="481"/>
      <c r="DZ30" s="481"/>
      <c r="EA30" s="481"/>
      <c r="EB30" s="481"/>
      <c r="EC30" s="481"/>
      <c r="ED30" s="481"/>
      <c r="EE30" s="481"/>
      <c r="EF30" s="481"/>
      <c r="EG30" s="481"/>
      <c r="EH30" s="481"/>
      <c r="EI30" s="481"/>
      <c r="EJ30" s="481"/>
      <c r="EK30" s="481"/>
      <c r="EL30" s="481"/>
      <c r="EM30" s="481"/>
      <c r="EN30" s="481"/>
      <c r="EO30" s="481"/>
      <c r="EP30" s="481"/>
      <c r="EQ30" s="481"/>
      <c r="ER30" s="481"/>
      <c r="ES30" s="481"/>
      <c r="ET30" s="481"/>
      <c r="EU30" s="481"/>
      <c r="EV30" s="481"/>
      <c r="EW30" s="481"/>
      <c r="EX30" s="481"/>
      <c r="EY30" s="481"/>
      <c r="EZ30" s="481"/>
      <c r="FA30" s="481"/>
      <c r="FB30" s="481"/>
      <c r="FC30" s="481"/>
      <c r="FD30" s="481"/>
      <c r="FE30" s="481"/>
      <c r="FF30" s="481"/>
      <c r="FG30" s="481"/>
      <c r="FH30" s="481"/>
      <c r="FI30" s="481"/>
      <c r="FJ30" s="481"/>
      <c r="FK30" s="481"/>
      <c r="FL30" s="481"/>
      <c r="FM30" s="481"/>
      <c r="FN30" s="481"/>
      <c r="FO30" s="481"/>
      <c r="FP30" s="481"/>
      <c r="FQ30" s="481"/>
      <c r="FR30" s="481"/>
      <c r="FS30" s="481"/>
      <c r="FT30" s="481"/>
      <c r="FU30" s="481"/>
      <c r="FV30" s="481"/>
      <c r="FW30" s="481"/>
      <c r="FX30" s="481"/>
      <c r="FY30" s="481"/>
      <c r="FZ30" s="481"/>
      <c r="GA30" s="481"/>
      <c r="GB30" s="481"/>
      <c r="GC30" s="481"/>
      <c r="GD30" s="481"/>
      <c r="GE30" s="481"/>
      <c r="GF30" s="481"/>
      <c r="GG30" s="481"/>
      <c r="GH30" s="481"/>
      <c r="GI30" s="481"/>
      <c r="GJ30" s="481"/>
      <c r="GK30" s="481"/>
      <c r="GL30" s="481"/>
      <c r="GM30" s="481"/>
      <c r="GN30" s="481"/>
      <c r="GO30" s="481"/>
      <c r="GP30" s="481"/>
      <c r="GQ30" s="481"/>
      <c r="GR30" s="481"/>
      <c r="GS30" s="481"/>
      <c r="GT30" s="481"/>
      <c r="GU30" s="481"/>
      <c r="GV30" s="481"/>
      <c r="GW30" s="481"/>
      <c r="GX30" s="481"/>
      <c r="GY30" s="481"/>
      <c r="GZ30" s="481"/>
      <c r="HA30" s="481"/>
      <c r="HB30" s="481"/>
      <c r="HC30" s="481"/>
      <c r="HD30" s="481"/>
      <c r="HE30" s="481"/>
      <c r="HF30" s="481"/>
      <c r="HG30" s="481"/>
      <c r="HH30" s="481"/>
      <c r="HI30" s="481"/>
      <c r="HJ30" s="481"/>
      <c r="HK30" s="481"/>
      <c r="HL30" s="481"/>
      <c r="HM30" s="481"/>
      <c r="HN30" s="481"/>
      <c r="HO30" s="481"/>
      <c r="HP30" s="481"/>
      <c r="HQ30" s="481"/>
      <c r="HR30" s="481"/>
      <c r="HS30" s="481"/>
      <c r="HT30" s="481"/>
      <c r="HU30" s="481"/>
      <c r="HV30" s="481"/>
      <c r="HW30" s="481"/>
      <c r="HX30" s="481"/>
      <c r="HY30" s="481"/>
      <c r="HZ30" s="481"/>
      <c r="IA30" s="481"/>
      <c r="IB30" s="481"/>
      <c r="IC30" s="481"/>
      <c r="ID30" s="481"/>
      <c r="IE30" s="481"/>
      <c r="IF30" s="481"/>
      <c r="IG30" s="481"/>
      <c r="IH30" s="481"/>
      <c r="II30" s="481"/>
      <c r="IJ30" s="481"/>
      <c r="IK30" s="481"/>
      <c r="IL30" s="481"/>
      <c r="IM30" s="481"/>
      <c r="IN30" s="481"/>
      <c r="IO30" s="481"/>
      <c r="IP30" s="481"/>
      <c r="IQ30" s="481"/>
      <c r="IR30" s="481"/>
      <c r="IS30" s="481"/>
      <c r="IT30" s="481"/>
      <c r="IU30" s="481"/>
      <c r="IV30" s="481"/>
    </row>
    <row r="31" spans="1:256" x14ac:dyDescent="0.35">
      <c r="A31" s="201" t="s">
        <v>404</v>
      </c>
      <c r="B31" s="483">
        <v>307</v>
      </c>
      <c r="C31" s="482">
        <v>0.97976638794919257</v>
      </c>
      <c r="D31" s="269">
        <v>308</v>
      </c>
      <c r="E31" s="482">
        <v>1.0427952329360781</v>
      </c>
      <c r="F31" s="269">
        <v>334</v>
      </c>
      <c r="G31" s="482">
        <v>1.0662750606563658</v>
      </c>
      <c r="H31" s="269">
        <v>337</v>
      </c>
      <c r="I31" s="482">
        <v>0.99589231360264785</v>
      </c>
      <c r="J31" s="269">
        <v>361</v>
      </c>
      <c r="K31" s="482">
        <v>1.0023718093517053</v>
      </c>
      <c r="L31" s="269">
        <v>366</v>
      </c>
      <c r="M31" s="482">
        <f t="shared" si="2"/>
        <v>0.9413096034154621</v>
      </c>
    </row>
    <row r="32" spans="1:256" x14ac:dyDescent="0.35">
      <c r="A32" s="201" t="s">
        <v>405</v>
      </c>
      <c r="B32" s="483">
        <v>6888</v>
      </c>
      <c r="C32" s="482">
        <v>21.982511010404036</v>
      </c>
      <c r="D32" s="269">
        <v>6372</v>
      </c>
      <c r="E32" s="482">
        <v>21.573672806067172</v>
      </c>
      <c r="F32" s="269">
        <v>6715</v>
      </c>
      <c r="G32" s="482">
        <v>21.437236623675137</v>
      </c>
      <c r="H32" s="269">
        <v>7309</v>
      </c>
      <c r="I32" s="482">
        <v>21.599338041904311</v>
      </c>
      <c r="J32" s="269">
        <v>7738</v>
      </c>
      <c r="K32" s="482">
        <v>21.493110458549808</v>
      </c>
      <c r="L32" s="269">
        <v>8091</v>
      </c>
      <c r="M32" s="482">
        <f t="shared" si="2"/>
        <v>20.809114757471324</v>
      </c>
    </row>
    <row r="33" spans="1:256" x14ac:dyDescent="0.35">
      <c r="A33" s="201" t="s">
        <v>406</v>
      </c>
      <c r="B33" s="483" t="s">
        <v>261</v>
      </c>
      <c r="C33" s="482" t="s">
        <v>261</v>
      </c>
      <c r="D33" s="269" t="s">
        <v>261</v>
      </c>
      <c r="E33" s="482" t="s">
        <v>261</v>
      </c>
      <c r="F33" s="269" t="s">
        <v>261</v>
      </c>
      <c r="G33" s="482" t="s">
        <v>261</v>
      </c>
      <c r="H33" s="269" t="s">
        <v>261</v>
      </c>
      <c r="I33" s="482" t="s">
        <v>261</v>
      </c>
      <c r="J33" s="269">
        <v>0</v>
      </c>
      <c r="K33" s="482" t="s">
        <v>261</v>
      </c>
      <c r="L33" s="269">
        <v>0</v>
      </c>
      <c r="M33" s="482">
        <f t="shared" si="2"/>
        <v>0</v>
      </c>
    </row>
    <row r="34" spans="1:256" x14ac:dyDescent="0.35">
      <c r="A34" s="201" t="s">
        <v>407</v>
      </c>
      <c r="B34" s="483">
        <v>19288</v>
      </c>
      <c r="C34" s="482">
        <v>61.556137103465879</v>
      </c>
      <c r="D34" s="269">
        <v>18594</v>
      </c>
      <c r="E34" s="482">
        <v>62.95368364030336</v>
      </c>
      <c r="F34" s="269">
        <v>20078</v>
      </c>
      <c r="G34" s="482">
        <v>64.097816370833854</v>
      </c>
      <c r="H34" s="269">
        <v>22537</v>
      </c>
      <c r="I34" s="482">
        <v>66.600667868435821</v>
      </c>
      <c r="J34" s="269">
        <v>24256</v>
      </c>
      <c r="K34" s="482">
        <v>67.37915066636549</v>
      </c>
      <c r="L34" s="269">
        <v>26261</v>
      </c>
      <c r="M34" s="482">
        <f t="shared" si="2"/>
        <v>67.540249987140584</v>
      </c>
    </row>
    <row r="35" spans="1:256" x14ac:dyDescent="0.35">
      <c r="A35" s="201" t="s">
        <v>669</v>
      </c>
      <c r="B35" s="483"/>
      <c r="C35" s="482"/>
      <c r="D35" s="269"/>
      <c r="E35" s="482"/>
      <c r="F35" s="269"/>
      <c r="G35" s="482"/>
      <c r="H35" s="269">
        <v>3</v>
      </c>
      <c r="I35" s="482">
        <v>8.8655102101125923E-3</v>
      </c>
      <c r="J35" s="269">
        <v>258</v>
      </c>
      <c r="K35" s="482">
        <v>0.71718997063474121</v>
      </c>
      <c r="L35" s="269">
        <v>780</v>
      </c>
      <c r="M35" s="482">
        <f t="shared" si="2"/>
        <v>2.006069646623116</v>
      </c>
    </row>
    <row r="36" spans="1:256" x14ac:dyDescent="0.35">
      <c r="A36" s="161" t="s">
        <v>124</v>
      </c>
      <c r="B36" s="484">
        <v>31334</v>
      </c>
      <c r="C36" s="485"/>
      <c r="D36" s="486">
        <v>29536</v>
      </c>
      <c r="E36" s="485"/>
      <c r="F36" s="486">
        <v>31324</v>
      </c>
      <c r="G36" s="485"/>
      <c r="H36" s="486">
        <v>33839</v>
      </c>
      <c r="I36" s="485"/>
      <c r="J36" s="486">
        <f>SUM(J27:J35)</f>
        <v>35999</v>
      </c>
      <c r="K36" s="485"/>
      <c r="L36" s="486">
        <f>SUM(L27:L35)</f>
        <v>38882</v>
      </c>
      <c r="M36" s="485"/>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81"/>
      <c r="BY36" s="481"/>
      <c r="BZ36" s="481"/>
      <c r="CA36" s="481"/>
      <c r="CB36" s="481"/>
      <c r="CC36" s="481"/>
      <c r="CD36" s="481"/>
      <c r="CE36" s="481"/>
      <c r="CF36" s="481"/>
      <c r="CG36" s="481"/>
      <c r="CH36" s="481"/>
      <c r="CI36" s="481"/>
      <c r="CJ36" s="481"/>
      <c r="CK36" s="481"/>
      <c r="CL36" s="481"/>
      <c r="CM36" s="481"/>
      <c r="CN36" s="481"/>
      <c r="CO36" s="481"/>
      <c r="CP36" s="481"/>
      <c r="CQ36" s="481"/>
      <c r="CR36" s="481"/>
      <c r="CS36" s="481"/>
      <c r="CT36" s="481"/>
      <c r="CU36" s="481"/>
      <c r="CV36" s="481"/>
      <c r="CW36" s="481"/>
      <c r="CX36" s="481"/>
      <c r="CY36" s="481"/>
      <c r="CZ36" s="481"/>
      <c r="DA36" s="481"/>
      <c r="DB36" s="481"/>
      <c r="DC36" s="481"/>
      <c r="DD36" s="481"/>
      <c r="DE36" s="481"/>
      <c r="DF36" s="481"/>
      <c r="DG36" s="481"/>
      <c r="DH36" s="481"/>
      <c r="DI36" s="481"/>
      <c r="DJ36" s="481"/>
      <c r="DK36" s="481"/>
      <c r="DL36" s="481"/>
      <c r="DM36" s="481"/>
      <c r="DN36" s="481"/>
      <c r="DO36" s="481"/>
      <c r="DP36" s="481"/>
      <c r="DQ36" s="481"/>
      <c r="DR36" s="481"/>
      <c r="DS36" s="481"/>
      <c r="DT36" s="481"/>
      <c r="DU36" s="481"/>
      <c r="DV36" s="481"/>
      <c r="DW36" s="481"/>
      <c r="DX36" s="481"/>
      <c r="DY36" s="481"/>
      <c r="DZ36" s="481"/>
      <c r="EA36" s="481"/>
      <c r="EB36" s="481"/>
      <c r="EC36" s="481"/>
      <c r="ED36" s="481"/>
      <c r="EE36" s="481"/>
      <c r="EF36" s="481"/>
      <c r="EG36" s="481"/>
      <c r="EH36" s="481"/>
      <c r="EI36" s="481"/>
      <c r="EJ36" s="481"/>
      <c r="EK36" s="481"/>
      <c r="EL36" s="481"/>
      <c r="EM36" s="481"/>
      <c r="EN36" s="481"/>
      <c r="EO36" s="481"/>
      <c r="EP36" s="481"/>
      <c r="EQ36" s="481"/>
      <c r="ER36" s="481"/>
      <c r="ES36" s="481"/>
      <c r="ET36" s="481"/>
      <c r="EU36" s="481"/>
      <c r="EV36" s="481"/>
      <c r="EW36" s="481"/>
      <c r="EX36" s="481"/>
      <c r="EY36" s="481"/>
      <c r="EZ36" s="481"/>
      <c r="FA36" s="481"/>
      <c r="FB36" s="481"/>
      <c r="FC36" s="481"/>
      <c r="FD36" s="481"/>
      <c r="FE36" s="481"/>
      <c r="FF36" s="481"/>
      <c r="FG36" s="481"/>
      <c r="FH36" s="481"/>
      <c r="FI36" s="481"/>
      <c r="FJ36" s="481"/>
      <c r="FK36" s="481"/>
      <c r="FL36" s="481"/>
      <c r="FM36" s="481"/>
      <c r="FN36" s="481"/>
      <c r="FO36" s="481"/>
      <c r="FP36" s="481"/>
      <c r="FQ36" s="481"/>
      <c r="FR36" s="481"/>
      <c r="FS36" s="481"/>
      <c r="FT36" s="481"/>
      <c r="FU36" s="481"/>
      <c r="FV36" s="481"/>
      <c r="FW36" s="481"/>
      <c r="FX36" s="481"/>
      <c r="FY36" s="481"/>
      <c r="FZ36" s="481"/>
      <c r="GA36" s="481"/>
      <c r="GB36" s="481"/>
      <c r="GC36" s="481"/>
      <c r="GD36" s="481"/>
      <c r="GE36" s="481"/>
      <c r="GF36" s="481"/>
      <c r="GG36" s="481"/>
      <c r="GH36" s="481"/>
      <c r="GI36" s="481"/>
      <c r="GJ36" s="481"/>
      <c r="GK36" s="481"/>
      <c r="GL36" s="481"/>
      <c r="GM36" s="481"/>
      <c r="GN36" s="481"/>
      <c r="GO36" s="481"/>
      <c r="GP36" s="481"/>
      <c r="GQ36" s="481"/>
      <c r="GR36" s="481"/>
      <c r="GS36" s="481"/>
      <c r="GT36" s="481"/>
      <c r="GU36" s="481"/>
      <c r="GV36" s="481"/>
      <c r="GW36" s="481"/>
      <c r="GX36" s="481"/>
      <c r="GY36" s="481"/>
      <c r="GZ36" s="481"/>
      <c r="HA36" s="481"/>
      <c r="HB36" s="481"/>
      <c r="HC36" s="481"/>
      <c r="HD36" s="481"/>
      <c r="HE36" s="481"/>
      <c r="HF36" s="481"/>
      <c r="HG36" s="481"/>
      <c r="HH36" s="481"/>
      <c r="HI36" s="481"/>
      <c r="HJ36" s="481"/>
      <c r="HK36" s="481"/>
      <c r="HL36" s="481"/>
      <c r="HM36" s="481"/>
      <c r="HN36" s="481"/>
      <c r="HO36" s="481"/>
      <c r="HP36" s="481"/>
      <c r="HQ36" s="481"/>
      <c r="HR36" s="481"/>
      <c r="HS36" s="481"/>
      <c r="HT36" s="481"/>
      <c r="HU36" s="481"/>
      <c r="HV36" s="481"/>
      <c r="HW36" s="481"/>
      <c r="HX36" s="481"/>
      <c r="HY36" s="481"/>
      <c r="HZ36" s="481"/>
      <c r="IA36" s="481"/>
      <c r="IB36" s="481"/>
      <c r="IC36" s="481"/>
      <c r="ID36" s="481"/>
      <c r="IE36" s="481"/>
      <c r="IF36" s="481"/>
      <c r="IG36" s="481"/>
      <c r="IH36" s="481"/>
      <c r="II36" s="481"/>
      <c r="IJ36" s="481"/>
      <c r="IK36" s="481"/>
      <c r="IL36" s="481"/>
      <c r="IM36" s="481"/>
      <c r="IN36" s="481"/>
      <c r="IO36" s="481"/>
      <c r="IP36" s="481"/>
      <c r="IQ36" s="481"/>
      <c r="IR36" s="481"/>
      <c r="IS36" s="481"/>
      <c r="IT36" s="481"/>
      <c r="IU36" s="481"/>
      <c r="IV36" s="481"/>
    </row>
    <row r="37" spans="1:256" x14ac:dyDescent="0.35">
      <c r="A37" s="200" t="s">
        <v>56</v>
      </c>
      <c r="B37" s="487"/>
      <c r="C37" s="488"/>
      <c r="D37" s="269"/>
      <c r="E37" s="488"/>
      <c r="F37" s="269"/>
      <c r="G37" s="488"/>
      <c r="H37" s="269"/>
      <c r="I37" s="488"/>
      <c r="J37" s="269"/>
      <c r="K37" s="488"/>
      <c r="L37" s="269"/>
      <c r="M37" s="488"/>
    </row>
    <row r="38" spans="1:256" x14ac:dyDescent="0.35">
      <c r="A38" s="201" t="s">
        <v>400</v>
      </c>
      <c r="B38" s="483">
        <v>130475</v>
      </c>
      <c r="C38" s="482">
        <v>6.4736343596051169</v>
      </c>
      <c r="D38" s="269">
        <v>119556</v>
      </c>
      <c r="E38" s="482">
        <v>5.8022528403162328</v>
      </c>
      <c r="F38" s="269">
        <v>123460</v>
      </c>
      <c r="G38" s="482">
        <v>5.6729076615498997</v>
      </c>
      <c r="H38" s="269">
        <v>118521</v>
      </c>
      <c r="I38" s="482">
        <v>5.0166196344907892</v>
      </c>
      <c r="J38" s="269">
        <v>114219</v>
      </c>
      <c r="K38" s="482">
        <v>4.5926297949173565</v>
      </c>
      <c r="L38" s="269">
        <f>SUM(L5+L16+L27)</f>
        <v>115402</v>
      </c>
      <c r="M38" s="482">
        <f>SUM(L38/L$47)*100</f>
        <v>4.249925148846077</v>
      </c>
    </row>
    <row r="39" spans="1:256" x14ac:dyDescent="0.35">
      <c r="A39" s="201" t="s">
        <v>401</v>
      </c>
      <c r="B39" s="483"/>
      <c r="C39" s="482"/>
      <c r="D39" s="269"/>
      <c r="E39" s="482"/>
      <c r="F39" s="269"/>
      <c r="G39" s="482"/>
      <c r="H39" s="269"/>
      <c r="I39" s="482"/>
      <c r="J39" s="269"/>
      <c r="K39" s="482"/>
      <c r="L39" s="269"/>
      <c r="M39" s="482"/>
    </row>
    <row r="40" spans="1:256" x14ac:dyDescent="0.35">
      <c r="A40" s="201" t="s">
        <v>402</v>
      </c>
      <c r="B40" s="483">
        <v>55649</v>
      </c>
      <c r="C40" s="482">
        <v>2.7610751368282442</v>
      </c>
      <c r="D40" s="269">
        <v>54319</v>
      </c>
      <c r="E40" s="482">
        <v>2.6361920107157935</v>
      </c>
      <c r="F40" s="269">
        <v>53789</v>
      </c>
      <c r="G40" s="482">
        <v>2.4715699838579908</v>
      </c>
      <c r="H40" s="269">
        <v>41986</v>
      </c>
      <c r="I40" s="482">
        <v>1.7771347860187667</v>
      </c>
      <c r="J40" s="269">
        <v>37997</v>
      </c>
      <c r="K40" s="482">
        <v>1.5278132475815065</v>
      </c>
      <c r="L40" s="269">
        <f t="shared" ref="L40:L46" si="3">SUM(L7+L18+L29)</f>
        <v>38012</v>
      </c>
      <c r="M40" s="482">
        <f t="shared" ref="M40:M46" si="4">SUM(L40/L$47)*100</f>
        <v>1.3998730936893389</v>
      </c>
    </row>
    <row r="41" spans="1:256" x14ac:dyDescent="0.35">
      <c r="A41" s="201" t="s">
        <v>403</v>
      </c>
      <c r="B41" s="483">
        <v>5552</v>
      </c>
      <c r="C41" s="482">
        <v>0.2754674685918958</v>
      </c>
      <c r="D41" s="269">
        <v>4963</v>
      </c>
      <c r="E41" s="482">
        <v>0.24086269904052879</v>
      </c>
      <c r="F41" s="269">
        <v>4856</v>
      </c>
      <c r="G41" s="482">
        <v>0.22313007941427437</v>
      </c>
      <c r="H41" s="269">
        <v>4938</v>
      </c>
      <c r="I41" s="482">
        <v>0.20900994553805247</v>
      </c>
      <c r="J41" s="269">
        <v>4693</v>
      </c>
      <c r="K41" s="482">
        <v>0.18871999649410295</v>
      </c>
      <c r="L41" s="269">
        <f t="shared" si="3"/>
        <v>4782</v>
      </c>
      <c r="M41" s="482">
        <f t="shared" si="4"/>
        <v>0.17610736435921334</v>
      </c>
    </row>
    <row r="42" spans="1:256" x14ac:dyDescent="0.35">
      <c r="A42" s="201" t="s">
        <v>404</v>
      </c>
      <c r="B42" s="483">
        <v>19317</v>
      </c>
      <c r="C42" s="482">
        <v>0.95843031174165194</v>
      </c>
      <c r="D42" s="269">
        <v>19276</v>
      </c>
      <c r="E42" s="482">
        <v>0.93549655182454827</v>
      </c>
      <c r="F42" s="269">
        <v>20034</v>
      </c>
      <c r="G42" s="482">
        <v>0.9205494256560075</v>
      </c>
      <c r="H42" s="269">
        <v>20320</v>
      </c>
      <c r="I42" s="482">
        <v>0.86008142837853907</v>
      </c>
      <c r="J42" s="269">
        <v>20531</v>
      </c>
      <c r="K42" s="482">
        <v>0.82554200734891348</v>
      </c>
      <c r="L42" s="269">
        <f t="shared" si="3"/>
        <v>21306</v>
      </c>
      <c r="M42" s="482">
        <f t="shared" si="4"/>
        <v>0.78463895964813868</v>
      </c>
    </row>
    <row r="43" spans="1:256" x14ac:dyDescent="0.35">
      <c r="A43" s="201" t="s">
        <v>405</v>
      </c>
      <c r="B43" s="483">
        <v>374270</v>
      </c>
      <c r="C43" s="482">
        <v>18.569742339677386</v>
      </c>
      <c r="D43" s="269">
        <v>392152</v>
      </c>
      <c r="E43" s="482">
        <v>19.03179309976656</v>
      </c>
      <c r="F43" s="269">
        <v>406105</v>
      </c>
      <c r="G43" s="482">
        <v>18.660263776880946</v>
      </c>
      <c r="H43" s="269">
        <v>440635</v>
      </c>
      <c r="I43" s="482">
        <v>18.650688001652441</v>
      </c>
      <c r="J43" s="269">
        <v>461686</v>
      </c>
      <c r="K43" s="482">
        <v>18.563986967897616</v>
      </c>
      <c r="L43" s="269">
        <f t="shared" si="3"/>
        <v>495977</v>
      </c>
      <c r="M43" s="482">
        <f t="shared" si="4"/>
        <v>18.265412432620153</v>
      </c>
    </row>
    <row r="44" spans="1:256" x14ac:dyDescent="0.35">
      <c r="A44" s="201" t="s">
        <v>406</v>
      </c>
      <c r="B44" s="483">
        <v>232</v>
      </c>
      <c r="C44" s="482">
        <v>1.1510888457010057E-2</v>
      </c>
      <c r="D44" s="269">
        <v>219</v>
      </c>
      <c r="E44" s="482">
        <v>1.0628436649179087E-2</v>
      </c>
      <c r="F44" s="269">
        <v>187</v>
      </c>
      <c r="G44" s="482">
        <v>8.5925298291740747E-3</v>
      </c>
      <c r="H44" s="269">
        <v>174</v>
      </c>
      <c r="I44" s="482">
        <v>7.3648704989107182E-3</v>
      </c>
      <c r="J44" s="269">
        <v>199</v>
      </c>
      <c r="K44" s="482">
        <v>7.9974901515956522E-3</v>
      </c>
      <c r="L44" s="269">
        <f t="shared" si="3"/>
        <v>195</v>
      </c>
      <c r="M44" s="482">
        <f t="shared" si="4"/>
        <v>7.1812915202941465E-3</v>
      </c>
    </row>
    <row r="45" spans="1:256" x14ac:dyDescent="0.35">
      <c r="A45" s="201" t="s">
        <v>407</v>
      </c>
      <c r="B45" s="483">
        <v>1429988</v>
      </c>
      <c r="C45" s="482">
        <v>70.950139495098696</v>
      </c>
      <c r="D45" s="269">
        <v>1470025</v>
      </c>
      <c r="E45" s="482">
        <v>71.342774361687162</v>
      </c>
      <c r="F45" s="269">
        <v>1567878</v>
      </c>
      <c r="G45" s="482">
        <v>72.042986542811704</v>
      </c>
      <c r="H45" s="269">
        <v>1735472</v>
      </c>
      <c r="I45" s="482">
        <v>73.457049048767715</v>
      </c>
      <c r="J45" s="269">
        <v>1814856</v>
      </c>
      <c r="K45" s="482">
        <v>72.973691604702211</v>
      </c>
      <c r="L45" s="269">
        <f t="shared" si="3"/>
        <v>1943063</v>
      </c>
      <c r="M45" s="482">
        <f t="shared" si="4"/>
        <v>71.557445360498988</v>
      </c>
    </row>
    <row r="46" spans="1:256" x14ac:dyDescent="0.35">
      <c r="A46" s="201" t="s">
        <v>669</v>
      </c>
      <c r="B46" s="483"/>
      <c r="C46" s="482"/>
      <c r="D46" s="269"/>
      <c r="E46" s="482"/>
      <c r="F46" s="269"/>
      <c r="G46" s="482"/>
      <c r="H46" s="269">
        <v>521</v>
      </c>
      <c r="I46" s="482">
        <v>2.2052284654784395E-2</v>
      </c>
      <c r="J46" s="269">
        <v>32819</v>
      </c>
      <c r="K46" s="482">
        <v>1.319618890906707</v>
      </c>
      <c r="L46" s="269">
        <f t="shared" si="3"/>
        <v>96652</v>
      </c>
      <c r="M46" s="482">
        <f t="shared" si="4"/>
        <v>3.5594163488177935</v>
      </c>
    </row>
    <row r="47" spans="1:256" x14ac:dyDescent="0.35">
      <c r="A47" s="161" t="s">
        <v>124</v>
      </c>
      <c r="B47" s="484">
        <v>2015483</v>
      </c>
      <c r="C47" s="485"/>
      <c r="D47" s="489">
        <v>2060510</v>
      </c>
      <c r="E47" s="485"/>
      <c r="F47" s="489">
        <v>2176309</v>
      </c>
      <c r="G47" s="485"/>
      <c r="H47" s="489">
        <v>2362567</v>
      </c>
      <c r="I47" s="485"/>
      <c r="J47" s="489">
        <v>2487000</v>
      </c>
      <c r="K47" s="485"/>
      <c r="L47" s="489">
        <f>SUM(L38:L46)</f>
        <v>2715389</v>
      </c>
      <c r="M47" s="485"/>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81"/>
      <c r="BY47" s="481"/>
      <c r="BZ47" s="481"/>
      <c r="CA47" s="481"/>
      <c r="CB47" s="481"/>
      <c r="CC47" s="481"/>
      <c r="CD47" s="481"/>
      <c r="CE47" s="481"/>
      <c r="CF47" s="481"/>
      <c r="CG47" s="481"/>
      <c r="CH47" s="481"/>
      <c r="CI47" s="481"/>
      <c r="CJ47" s="481"/>
      <c r="CK47" s="481"/>
      <c r="CL47" s="481"/>
      <c r="CM47" s="481"/>
      <c r="CN47" s="481"/>
      <c r="CO47" s="481"/>
      <c r="CP47" s="481"/>
      <c r="CQ47" s="481"/>
      <c r="CR47" s="481"/>
      <c r="CS47" s="481"/>
      <c r="CT47" s="481"/>
      <c r="CU47" s="481"/>
      <c r="CV47" s="481"/>
      <c r="CW47" s="481"/>
      <c r="CX47" s="481"/>
      <c r="CY47" s="481"/>
      <c r="CZ47" s="481"/>
      <c r="DA47" s="481"/>
      <c r="DB47" s="481"/>
      <c r="DC47" s="481"/>
      <c r="DD47" s="481"/>
      <c r="DE47" s="481"/>
      <c r="DF47" s="481"/>
      <c r="DG47" s="481"/>
      <c r="DH47" s="481"/>
      <c r="DI47" s="481"/>
      <c r="DJ47" s="481"/>
      <c r="DK47" s="481"/>
      <c r="DL47" s="481"/>
      <c r="DM47" s="481"/>
      <c r="DN47" s="481"/>
      <c r="DO47" s="481"/>
      <c r="DP47" s="481"/>
      <c r="DQ47" s="481"/>
      <c r="DR47" s="481"/>
      <c r="DS47" s="481"/>
      <c r="DT47" s="481"/>
      <c r="DU47" s="481"/>
      <c r="DV47" s="481"/>
      <c r="DW47" s="481"/>
      <c r="DX47" s="481"/>
      <c r="DY47" s="481"/>
      <c r="DZ47" s="481"/>
      <c r="EA47" s="481"/>
      <c r="EB47" s="481"/>
      <c r="EC47" s="481"/>
      <c r="ED47" s="481"/>
      <c r="EE47" s="481"/>
      <c r="EF47" s="481"/>
      <c r="EG47" s="481"/>
      <c r="EH47" s="481"/>
      <c r="EI47" s="481"/>
      <c r="EJ47" s="481"/>
      <c r="EK47" s="481"/>
      <c r="EL47" s="481"/>
      <c r="EM47" s="481"/>
      <c r="EN47" s="481"/>
      <c r="EO47" s="481"/>
      <c r="EP47" s="481"/>
      <c r="EQ47" s="481"/>
      <c r="ER47" s="481"/>
      <c r="ES47" s="481"/>
      <c r="ET47" s="481"/>
      <c r="EU47" s="481"/>
      <c r="EV47" s="481"/>
      <c r="EW47" s="481"/>
      <c r="EX47" s="481"/>
      <c r="EY47" s="481"/>
      <c r="EZ47" s="481"/>
      <c r="FA47" s="481"/>
      <c r="FB47" s="481"/>
      <c r="FC47" s="481"/>
      <c r="FD47" s="481"/>
      <c r="FE47" s="481"/>
      <c r="FF47" s="481"/>
      <c r="FG47" s="481"/>
      <c r="FH47" s="481"/>
      <c r="FI47" s="481"/>
      <c r="FJ47" s="481"/>
      <c r="FK47" s="481"/>
      <c r="FL47" s="481"/>
      <c r="FM47" s="481"/>
      <c r="FN47" s="481"/>
      <c r="FO47" s="481"/>
      <c r="FP47" s="481"/>
      <c r="FQ47" s="481"/>
      <c r="FR47" s="481"/>
      <c r="FS47" s="481"/>
      <c r="FT47" s="481"/>
      <c r="FU47" s="481"/>
      <c r="FV47" s="481"/>
      <c r="FW47" s="481"/>
      <c r="FX47" s="481"/>
      <c r="FY47" s="481"/>
      <c r="FZ47" s="481"/>
      <c r="GA47" s="481"/>
      <c r="GB47" s="481"/>
      <c r="GC47" s="481"/>
      <c r="GD47" s="481"/>
      <c r="GE47" s="481"/>
      <c r="GF47" s="481"/>
      <c r="GG47" s="481"/>
      <c r="GH47" s="481"/>
      <c r="GI47" s="481"/>
      <c r="GJ47" s="481"/>
      <c r="GK47" s="481"/>
      <c r="GL47" s="481"/>
      <c r="GM47" s="481"/>
      <c r="GN47" s="481"/>
      <c r="GO47" s="481"/>
      <c r="GP47" s="481"/>
      <c r="GQ47" s="481"/>
      <c r="GR47" s="481"/>
      <c r="GS47" s="481"/>
      <c r="GT47" s="481"/>
      <c r="GU47" s="481"/>
      <c r="GV47" s="481"/>
      <c r="GW47" s="481"/>
      <c r="GX47" s="481"/>
      <c r="GY47" s="481"/>
      <c r="GZ47" s="481"/>
      <c r="HA47" s="481"/>
      <c r="HB47" s="481"/>
      <c r="HC47" s="481"/>
      <c r="HD47" s="481"/>
      <c r="HE47" s="481"/>
      <c r="HF47" s="481"/>
      <c r="HG47" s="481"/>
      <c r="HH47" s="481"/>
      <c r="HI47" s="481"/>
      <c r="HJ47" s="481"/>
      <c r="HK47" s="481"/>
      <c r="HL47" s="481"/>
      <c r="HM47" s="481"/>
      <c r="HN47" s="481"/>
      <c r="HO47" s="481"/>
      <c r="HP47" s="481"/>
      <c r="HQ47" s="481"/>
      <c r="HR47" s="481"/>
      <c r="HS47" s="481"/>
      <c r="HT47" s="481"/>
      <c r="HU47" s="481"/>
      <c r="HV47" s="481"/>
      <c r="HW47" s="481"/>
      <c r="HX47" s="481"/>
      <c r="HY47" s="481"/>
      <c r="HZ47" s="481"/>
      <c r="IA47" s="481"/>
      <c r="IB47" s="481"/>
      <c r="IC47" s="481"/>
      <c r="ID47" s="481"/>
      <c r="IE47" s="481"/>
      <c r="IF47" s="481"/>
      <c r="IG47" s="481"/>
      <c r="IH47" s="481"/>
      <c r="II47" s="481"/>
      <c r="IJ47" s="481"/>
      <c r="IK47" s="481"/>
      <c r="IL47" s="481"/>
      <c r="IM47" s="481"/>
      <c r="IN47" s="481"/>
      <c r="IO47" s="481"/>
      <c r="IP47" s="481"/>
      <c r="IQ47" s="481"/>
      <c r="IR47" s="481"/>
      <c r="IS47" s="481"/>
      <c r="IT47" s="481"/>
      <c r="IU47" s="481"/>
      <c r="IV47" s="481"/>
    </row>
    <row r="48" spans="1:256" x14ac:dyDescent="0.35">
      <c r="A48" s="158"/>
      <c r="B48" s="490"/>
      <c r="C48" s="491"/>
      <c r="D48" s="490"/>
      <c r="E48" s="491"/>
      <c r="F48" s="490"/>
      <c r="G48" s="491"/>
      <c r="H48" s="490"/>
      <c r="I48" s="491"/>
      <c r="J48" s="490"/>
      <c r="K48" s="491"/>
      <c r="L48" s="614"/>
      <c r="M48" s="49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C48" s="481"/>
      <c r="CD48" s="481"/>
      <c r="CE48" s="481"/>
      <c r="CF48" s="481"/>
      <c r="CG48" s="481"/>
      <c r="CH48" s="481"/>
      <c r="CI48" s="481"/>
      <c r="CJ48" s="481"/>
      <c r="CK48" s="481"/>
      <c r="CL48" s="481"/>
      <c r="CM48" s="481"/>
      <c r="CN48" s="481"/>
      <c r="CO48" s="481"/>
      <c r="CP48" s="481"/>
      <c r="CQ48" s="481"/>
      <c r="CR48" s="481"/>
      <c r="CS48" s="481"/>
      <c r="CT48" s="481"/>
      <c r="CU48" s="481"/>
      <c r="CV48" s="481"/>
      <c r="CW48" s="481"/>
      <c r="CX48" s="481"/>
      <c r="CY48" s="481"/>
      <c r="CZ48" s="481"/>
      <c r="DA48" s="481"/>
      <c r="DB48" s="481"/>
      <c r="DC48" s="481"/>
      <c r="DD48" s="481"/>
      <c r="DE48" s="481"/>
      <c r="DF48" s="481"/>
      <c r="DG48" s="481"/>
      <c r="DH48" s="481"/>
      <c r="DI48" s="481"/>
      <c r="DJ48" s="481"/>
      <c r="DK48" s="481"/>
      <c r="DL48" s="481"/>
      <c r="DM48" s="481"/>
      <c r="DN48" s="481"/>
      <c r="DO48" s="481"/>
      <c r="DP48" s="481"/>
      <c r="DQ48" s="481"/>
      <c r="DR48" s="481"/>
      <c r="DS48" s="481"/>
      <c r="DT48" s="481"/>
      <c r="DU48" s="481"/>
      <c r="DV48" s="481"/>
      <c r="DW48" s="481"/>
      <c r="DX48" s="481"/>
      <c r="DY48" s="481"/>
      <c r="DZ48" s="481"/>
      <c r="EA48" s="481"/>
      <c r="EB48" s="481"/>
      <c r="EC48" s="481"/>
      <c r="ED48" s="481"/>
      <c r="EE48" s="481"/>
      <c r="EF48" s="481"/>
      <c r="EG48" s="481"/>
      <c r="EH48" s="481"/>
      <c r="EI48" s="481"/>
      <c r="EJ48" s="481"/>
      <c r="EK48" s="481"/>
      <c r="EL48" s="481"/>
      <c r="EM48" s="481"/>
      <c r="EN48" s="481"/>
      <c r="EO48" s="481"/>
      <c r="EP48" s="481"/>
      <c r="EQ48" s="481"/>
      <c r="ER48" s="481"/>
      <c r="ES48" s="481"/>
      <c r="ET48" s="481"/>
      <c r="EU48" s="481"/>
      <c r="EV48" s="481"/>
      <c r="EW48" s="481"/>
      <c r="EX48" s="481"/>
      <c r="EY48" s="481"/>
      <c r="EZ48" s="481"/>
      <c r="FA48" s="481"/>
      <c r="FB48" s="481"/>
      <c r="FC48" s="481"/>
      <c r="FD48" s="481"/>
      <c r="FE48" s="481"/>
      <c r="FF48" s="481"/>
      <c r="FG48" s="481"/>
      <c r="FH48" s="481"/>
      <c r="FI48" s="481"/>
      <c r="FJ48" s="481"/>
      <c r="FK48" s="481"/>
      <c r="FL48" s="481"/>
      <c r="FM48" s="481"/>
      <c r="FN48" s="481"/>
      <c r="FO48" s="481"/>
      <c r="FP48" s="481"/>
      <c r="FQ48" s="481"/>
      <c r="FR48" s="481"/>
      <c r="FS48" s="481"/>
      <c r="FT48" s="481"/>
      <c r="FU48" s="481"/>
      <c r="FV48" s="481"/>
      <c r="FW48" s="481"/>
      <c r="FX48" s="481"/>
      <c r="FY48" s="481"/>
      <c r="FZ48" s="481"/>
      <c r="GA48" s="481"/>
      <c r="GB48" s="481"/>
      <c r="GC48" s="481"/>
      <c r="GD48" s="481"/>
      <c r="GE48" s="481"/>
      <c r="GF48" s="481"/>
      <c r="GG48" s="481"/>
      <c r="GH48" s="481"/>
      <c r="GI48" s="481"/>
      <c r="GJ48" s="481"/>
      <c r="GK48" s="481"/>
      <c r="GL48" s="481"/>
      <c r="GM48" s="481"/>
      <c r="GN48" s="481"/>
      <c r="GO48" s="481"/>
      <c r="GP48" s="481"/>
      <c r="GQ48" s="481"/>
      <c r="GR48" s="481"/>
      <c r="GS48" s="481"/>
      <c r="GT48" s="481"/>
      <c r="GU48" s="481"/>
      <c r="GV48" s="481"/>
      <c r="GW48" s="481"/>
      <c r="GX48" s="481"/>
      <c r="GY48" s="481"/>
      <c r="GZ48" s="481"/>
      <c r="HA48" s="481"/>
      <c r="HB48" s="481"/>
      <c r="HC48" s="481"/>
      <c r="HD48" s="481"/>
      <c r="HE48" s="481"/>
      <c r="HF48" s="481"/>
      <c r="HG48" s="481"/>
      <c r="HH48" s="481"/>
      <c r="HI48" s="481"/>
      <c r="HJ48" s="481"/>
      <c r="HK48" s="481"/>
      <c r="HL48" s="481"/>
      <c r="HM48" s="481"/>
      <c r="HN48" s="481"/>
      <c r="HO48" s="481"/>
      <c r="HP48" s="481"/>
      <c r="HQ48" s="481"/>
      <c r="HR48" s="481"/>
      <c r="HS48" s="481"/>
      <c r="HT48" s="481"/>
      <c r="HU48" s="481"/>
      <c r="HV48" s="481"/>
      <c r="HW48" s="481"/>
      <c r="HX48" s="481"/>
      <c r="HY48" s="481"/>
      <c r="HZ48" s="481"/>
      <c r="IA48" s="481"/>
      <c r="IB48" s="481"/>
      <c r="IC48" s="481"/>
      <c r="ID48" s="481"/>
      <c r="IE48" s="481"/>
      <c r="IF48" s="481"/>
      <c r="IG48" s="481"/>
      <c r="IH48" s="481"/>
      <c r="II48" s="481"/>
      <c r="IJ48" s="481"/>
      <c r="IK48" s="481"/>
      <c r="IL48" s="481"/>
      <c r="IM48" s="481"/>
      <c r="IN48" s="481"/>
      <c r="IO48" s="481"/>
      <c r="IP48" s="481"/>
      <c r="IQ48" s="481"/>
      <c r="IR48" s="481"/>
      <c r="IS48" s="481"/>
      <c r="IT48" s="481"/>
      <c r="IU48" s="481"/>
      <c r="IV48" s="481"/>
    </row>
    <row r="49" spans="1:13" x14ac:dyDescent="0.35">
      <c r="A49" s="336" t="s">
        <v>41</v>
      </c>
      <c r="B49" s="42"/>
      <c r="C49" s="157"/>
      <c r="D49" s="42"/>
      <c r="E49" s="42"/>
      <c r="F49" s="42"/>
      <c r="G49" s="42"/>
      <c r="H49" s="42"/>
      <c r="I49" s="42"/>
      <c r="J49" s="42"/>
      <c r="K49" s="42"/>
      <c r="L49" s="42"/>
      <c r="M49" s="42"/>
    </row>
    <row r="50" spans="1:13" x14ac:dyDescent="0.35">
      <c r="A50" s="336" t="s">
        <v>408</v>
      </c>
      <c r="B50" s="42"/>
      <c r="C50" s="157"/>
      <c r="D50" s="42"/>
      <c r="E50" s="42"/>
      <c r="F50" s="42"/>
      <c r="G50" s="42"/>
      <c r="H50" s="42"/>
      <c r="I50" s="42"/>
      <c r="J50" s="42"/>
      <c r="K50" s="42"/>
      <c r="L50" s="42"/>
      <c r="M50" s="42"/>
    </row>
    <row r="51" spans="1:13" x14ac:dyDescent="0.35">
      <c r="A51" s="42" t="s">
        <v>670</v>
      </c>
      <c r="B51" s="42"/>
      <c r="C51" s="157"/>
      <c r="D51" s="42"/>
      <c r="E51" s="42"/>
      <c r="F51" s="42"/>
      <c r="G51" s="42"/>
      <c r="H51" s="42"/>
      <c r="I51" s="42"/>
      <c r="J51" s="42"/>
      <c r="K51" s="42"/>
      <c r="L51" s="42"/>
      <c r="M51" s="42"/>
    </row>
    <row r="52" spans="1:13" x14ac:dyDescent="0.35">
      <c r="A52" s="693" t="s">
        <v>671</v>
      </c>
      <c r="B52" s="693"/>
      <c r="C52" s="693"/>
      <c r="D52" s="693"/>
      <c r="E52" s="693"/>
      <c r="F52" s="693"/>
      <c r="G52" s="693"/>
      <c r="H52" s="693"/>
      <c r="I52" s="693"/>
      <c r="J52" s="693"/>
      <c r="K52" s="693"/>
      <c r="L52" s="43"/>
      <c r="M52" s="43"/>
    </row>
    <row r="53" spans="1:13" x14ac:dyDescent="0.35">
      <c r="A53" s="42"/>
      <c r="B53" s="42"/>
      <c r="C53" s="157"/>
      <c r="D53" s="42"/>
      <c r="E53" s="42"/>
      <c r="F53" s="42"/>
      <c r="G53" s="42"/>
      <c r="H53" s="42"/>
      <c r="I53" s="42"/>
      <c r="J53" s="42"/>
      <c r="K53" s="42"/>
      <c r="L53" s="42"/>
      <c r="M53" s="42"/>
    </row>
  </sheetData>
  <mergeCells count="1">
    <mergeCell ref="A52:K5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showGridLines="0" workbookViewId="0"/>
  </sheetViews>
  <sheetFormatPr defaultRowHeight="14.5" x14ac:dyDescent="0.35"/>
  <cols>
    <col min="1" max="1" width="51.1796875" style="42" customWidth="1"/>
    <col min="2" max="2" width="12.7265625" style="42" hidden="1" customWidth="1"/>
    <col min="3" max="7" width="15.7265625" style="42" customWidth="1"/>
    <col min="8" max="8" width="8.7265625" style="493"/>
    <col min="9" max="16384" width="8.7265625" style="42"/>
  </cols>
  <sheetData>
    <row r="1" spans="1:256" ht="18" x14ac:dyDescent="0.4">
      <c r="A1" s="151" t="s">
        <v>17</v>
      </c>
      <c r="B1" s="153"/>
      <c r="C1" s="316"/>
      <c r="D1" s="316"/>
      <c r="E1" s="493"/>
      <c r="F1" s="493"/>
      <c r="G1" s="49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c r="FF1" s="153"/>
      <c r="FG1" s="153"/>
      <c r="FH1" s="153"/>
      <c r="FI1" s="153"/>
      <c r="FJ1" s="153"/>
      <c r="FK1" s="153"/>
      <c r="FL1" s="153"/>
      <c r="FM1" s="153"/>
      <c r="FN1" s="153"/>
      <c r="FO1" s="153"/>
      <c r="FP1" s="153"/>
      <c r="FQ1" s="153"/>
      <c r="FR1" s="153"/>
      <c r="FS1" s="153"/>
      <c r="FT1" s="153"/>
      <c r="FU1" s="153"/>
      <c r="FV1" s="153"/>
      <c r="FW1" s="153"/>
      <c r="FX1" s="153"/>
      <c r="FY1" s="153"/>
      <c r="FZ1" s="153"/>
      <c r="GA1" s="153"/>
      <c r="GB1" s="153"/>
      <c r="GC1" s="153"/>
      <c r="GD1" s="153"/>
      <c r="GE1" s="153"/>
      <c r="GF1" s="153"/>
      <c r="GG1" s="153"/>
      <c r="GH1" s="153"/>
      <c r="GI1" s="153"/>
      <c r="GJ1" s="153"/>
      <c r="GK1" s="153"/>
      <c r="GL1" s="153"/>
      <c r="GM1" s="153"/>
      <c r="GN1" s="153"/>
      <c r="GO1" s="153"/>
      <c r="GP1" s="153"/>
      <c r="GQ1" s="153"/>
      <c r="GR1" s="153"/>
      <c r="GS1" s="153"/>
      <c r="GT1" s="153"/>
      <c r="GU1" s="153"/>
      <c r="GV1" s="153"/>
      <c r="GW1" s="153"/>
      <c r="GX1" s="153"/>
      <c r="GY1" s="153"/>
      <c r="GZ1" s="153"/>
      <c r="HA1" s="153"/>
      <c r="HB1" s="153"/>
      <c r="HC1" s="153"/>
      <c r="HD1" s="153"/>
      <c r="HE1" s="153"/>
      <c r="HF1" s="153"/>
      <c r="HG1" s="153"/>
      <c r="HH1" s="153"/>
      <c r="HI1" s="153"/>
      <c r="HJ1" s="153"/>
      <c r="HK1" s="153"/>
      <c r="HL1" s="153"/>
      <c r="HM1" s="153"/>
      <c r="HN1" s="153"/>
      <c r="HO1" s="153"/>
      <c r="HP1" s="153"/>
      <c r="HQ1" s="153"/>
      <c r="HR1" s="153"/>
      <c r="HS1" s="153"/>
      <c r="HT1" s="153"/>
      <c r="HU1" s="153"/>
      <c r="HV1" s="153"/>
      <c r="HW1" s="153"/>
      <c r="HX1" s="153"/>
      <c r="HY1" s="153"/>
      <c r="HZ1" s="153"/>
      <c r="IA1" s="153"/>
      <c r="IB1" s="153"/>
      <c r="IC1" s="153"/>
      <c r="ID1" s="153"/>
      <c r="IE1" s="153"/>
      <c r="IF1" s="153"/>
      <c r="IG1" s="153"/>
      <c r="IH1" s="153"/>
      <c r="II1" s="153"/>
      <c r="IJ1" s="153"/>
      <c r="IK1" s="153"/>
      <c r="IL1" s="153"/>
      <c r="IM1" s="153"/>
      <c r="IN1" s="153"/>
      <c r="IO1" s="153"/>
      <c r="IP1" s="153"/>
      <c r="IQ1" s="153"/>
      <c r="IR1" s="153"/>
      <c r="IS1" s="153"/>
      <c r="IT1" s="153"/>
      <c r="IU1" s="153"/>
      <c r="IV1" s="153"/>
    </row>
    <row r="2" spans="1:256" ht="17.5" x14ac:dyDescent="0.35">
      <c r="A2" s="151" t="s">
        <v>409</v>
      </c>
      <c r="B2" s="494"/>
      <c r="C2" s="495"/>
      <c r="D2" s="41"/>
      <c r="E2" s="41"/>
      <c r="F2" s="41"/>
      <c r="G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x14ac:dyDescent="0.35">
      <c r="A3" s="496"/>
      <c r="B3" s="497"/>
      <c r="C3" s="497"/>
      <c r="F3" s="498"/>
      <c r="G3" s="498"/>
    </row>
    <row r="4" spans="1:256" x14ac:dyDescent="0.35">
      <c r="A4" s="499"/>
      <c r="B4" s="500" t="s">
        <v>204</v>
      </c>
      <c r="C4" s="500" t="s">
        <v>21</v>
      </c>
      <c r="D4" s="500" t="s">
        <v>22</v>
      </c>
      <c r="E4" s="500" t="s">
        <v>23</v>
      </c>
      <c r="F4" s="500" t="s">
        <v>24</v>
      </c>
      <c r="G4" s="500" t="s">
        <v>25</v>
      </c>
    </row>
    <row r="5" spans="1:256" ht="15.5" x14ac:dyDescent="0.35">
      <c r="A5" s="501"/>
    </row>
    <row r="6" spans="1:256" ht="15.5" x14ac:dyDescent="0.35">
      <c r="A6" s="501" t="s">
        <v>410</v>
      </c>
    </row>
    <row r="7" spans="1:256" ht="15.5" x14ac:dyDescent="0.35">
      <c r="A7" s="496" t="s">
        <v>411</v>
      </c>
      <c r="B7" s="502">
        <v>6470.8770000000004</v>
      </c>
      <c r="C7" s="503">
        <v>5979347</v>
      </c>
      <c r="D7" s="503">
        <v>5403541</v>
      </c>
      <c r="E7" s="503">
        <v>5178441</v>
      </c>
      <c r="F7" s="503">
        <v>5264726</v>
      </c>
      <c r="G7" s="503">
        <v>2803628</v>
      </c>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184"/>
      <c r="FL7" s="184"/>
      <c r="FM7" s="184"/>
      <c r="FN7" s="184"/>
      <c r="FO7" s="184"/>
      <c r="FP7" s="184"/>
      <c r="FQ7" s="184"/>
      <c r="FR7" s="184"/>
      <c r="FS7" s="184"/>
      <c r="FT7" s="184"/>
      <c r="FU7" s="184"/>
      <c r="FV7" s="184"/>
      <c r="FW7" s="184"/>
      <c r="FX7" s="184"/>
      <c r="FY7" s="184"/>
      <c r="FZ7" s="184"/>
      <c r="GA7" s="184"/>
      <c r="GB7" s="184"/>
      <c r="GC7" s="184"/>
      <c r="GD7" s="184"/>
      <c r="GE7" s="184"/>
      <c r="GF7" s="184"/>
      <c r="GG7" s="184"/>
      <c r="GH7" s="184"/>
      <c r="GI7" s="184"/>
      <c r="GJ7" s="184"/>
      <c r="GK7" s="184"/>
      <c r="GL7" s="184"/>
      <c r="GM7" s="184"/>
      <c r="GN7" s="184"/>
      <c r="GO7" s="184"/>
      <c r="GP7" s="184"/>
      <c r="GQ7" s="184"/>
      <c r="GR7" s="184"/>
      <c r="GS7" s="184"/>
      <c r="GT7" s="184"/>
      <c r="GU7" s="184"/>
      <c r="GV7" s="184"/>
      <c r="GW7" s="184"/>
      <c r="GX7" s="184"/>
      <c r="GY7" s="184"/>
      <c r="GZ7" s="184"/>
      <c r="HA7" s="184"/>
      <c r="HB7" s="184"/>
      <c r="HC7" s="184"/>
      <c r="HD7" s="184"/>
      <c r="HE7" s="184"/>
      <c r="HF7" s="184"/>
      <c r="HG7" s="184"/>
      <c r="HH7" s="184"/>
      <c r="HI7" s="184"/>
      <c r="HJ7" s="184"/>
      <c r="HK7" s="184"/>
      <c r="HL7" s="184"/>
      <c r="HM7" s="184"/>
      <c r="HN7" s="184"/>
      <c r="HO7" s="184"/>
      <c r="HP7" s="184"/>
      <c r="HQ7" s="184"/>
      <c r="HR7" s="184"/>
      <c r="HS7" s="184"/>
      <c r="HT7" s="184"/>
      <c r="HU7" s="184"/>
      <c r="HV7" s="184"/>
      <c r="HW7" s="184"/>
      <c r="HX7" s="184"/>
      <c r="HY7" s="184"/>
      <c r="HZ7" s="184"/>
      <c r="IA7" s="184"/>
      <c r="IB7" s="184"/>
      <c r="IC7" s="184"/>
      <c r="ID7" s="184"/>
      <c r="IE7" s="184"/>
      <c r="IF7" s="184"/>
      <c r="IG7" s="184"/>
      <c r="IH7" s="184"/>
      <c r="II7" s="184"/>
      <c r="IJ7" s="184"/>
      <c r="IK7" s="184"/>
      <c r="IL7" s="184"/>
      <c r="IM7" s="184"/>
      <c r="IN7" s="184"/>
      <c r="IO7" s="184"/>
      <c r="IP7" s="184"/>
      <c r="IQ7" s="184"/>
      <c r="IR7" s="184"/>
      <c r="IS7" s="184"/>
      <c r="IT7" s="184"/>
      <c r="IU7" s="184"/>
      <c r="IV7" s="184"/>
    </row>
    <row r="8" spans="1:256" x14ac:dyDescent="0.35">
      <c r="A8" s="504"/>
      <c r="B8" s="505"/>
      <c r="C8" s="506"/>
      <c r="D8" s="506"/>
      <c r="E8" s="506"/>
      <c r="F8" s="506"/>
      <c r="G8" s="344"/>
    </row>
    <row r="9" spans="1:256" x14ac:dyDescent="0.35">
      <c r="A9" s="41" t="s">
        <v>412</v>
      </c>
      <c r="B9" s="507"/>
      <c r="C9" s="508"/>
      <c r="D9" s="508"/>
      <c r="E9" s="508"/>
      <c r="F9" s="508"/>
      <c r="G9" s="509"/>
    </row>
    <row r="10" spans="1:256" ht="16" x14ac:dyDescent="0.35">
      <c r="A10" s="67" t="s">
        <v>672</v>
      </c>
      <c r="B10" s="510">
        <v>1650.3810000000001</v>
      </c>
      <c r="C10" s="511">
        <v>1602666</v>
      </c>
      <c r="D10" s="511">
        <v>803011</v>
      </c>
      <c r="E10" s="511">
        <v>0</v>
      </c>
      <c r="F10" s="511">
        <v>0</v>
      </c>
      <c r="G10" s="509">
        <v>0</v>
      </c>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4"/>
      <c r="FF10" s="184"/>
      <c r="FG10" s="184"/>
      <c r="FH10" s="184"/>
      <c r="FI10" s="184"/>
      <c r="FJ10" s="184"/>
      <c r="FK10" s="184"/>
      <c r="FL10" s="184"/>
      <c r="FM10" s="184"/>
      <c r="FN10" s="184"/>
      <c r="FO10" s="184"/>
      <c r="FP10" s="184"/>
      <c r="FQ10" s="184"/>
      <c r="FR10" s="184"/>
      <c r="FS10" s="184"/>
      <c r="FT10" s="184"/>
      <c r="FU10" s="184"/>
      <c r="FV10" s="184"/>
      <c r="FW10" s="184"/>
      <c r="FX10" s="184"/>
      <c r="FY10" s="184"/>
      <c r="FZ10" s="184"/>
      <c r="GA10" s="184"/>
      <c r="GB10" s="184"/>
      <c r="GC10" s="184"/>
      <c r="GD10" s="184"/>
      <c r="GE10" s="184"/>
      <c r="GF10" s="184"/>
      <c r="GG10" s="184"/>
      <c r="GH10" s="184"/>
      <c r="GI10" s="184"/>
      <c r="GJ10" s="184"/>
      <c r="GK10" s="184"/>
      <c r="GL10" s="184"/>
      <c r="GM10" s="184"/>
      <c r="GN10" s="184"/>
      <c r="GO10" s="184"/>
      <c r="GP10" s="184"/>
      <c r="GQ10" s="184"/>
      <c r="GR10" s="184"/>
      <c r="GS10" s="184"/>
      <c r="GT10" s="184"/>
      <c r="GU10" s="184"/>
      <c r="GV10" s="184"/>
      <c r="GW10" s="184"/>
      <c r="GX10" s="184"/>
      <c r="GY10" s="184"/>
      <c r="GZ10" s="184"/>
      <c r="HA10" s="184"/>
      <c r="HB10" s="184"/>
      <c r="HC10" s="184"/>
      <c r="HD10" s="184"/>
      <c r="HE10" s="184"/>
      <c r="HF10" s="184"/>
      <c r="HG10" s="184"/>
      <c r="HH10" s="184"/>
      <c r="HI10" s="184"/>
      <c r="HJ10" s="184"/>
      <c r="HK10" s="184"/>
      <c r="HL10" s="184"/>
      <c r="HM10" s="184"/>
      <c r="HN10" s="184"/>
      <c r="HO10" s="184"/>
      <c r="HP10" s="184"/>
      <c r="HQ10" s="184"/>
      <c r="HR10" s="184"/>
      <c r="HS10" s="184"/>
      <c r="HT10" s="184"/>
      <c r="HU10" s="184"/>
      <c r="HV10" s="184"/>
      <c r="HW10" s="184"/>
      <c r="HX10" s="184"/>
      <c r="HY10" s="184"/>
      <c r="HZ10" s="184"/>
      <c r="IA10" s="184"/>
      <c r="IB10" s="184"/>
      <c r="IC10" s="184"/>
      <c r="ID10" s="184"/>
      <c r="IE10" s="184"/>
      <c r="IF10" s="184"/>
      <c r="IG10" s="184"/>
      <c r="IH10" s="184"/>
      <c r="II10" s="184"/>
      <c r="IJ10" s="184"/>
      <c r="IK10" s="184"/>
      <c r="IL10" s="184"/>
      <c r="IM10" s="184"/>
      <c r="IN10" s="184"/>
      <c r="IO10" s="184"/>
      <c r="IP10" s="184"/>
      <c r="IQ10" s="184"/>
      <c r="IR10" s="184"/>
      <c r="IS10" s="184"/>
      <c r="IT10" s="184"/>
      <c r="IU10" s="184"/>
      <c r="IV10" s="184"/>
    </row>
    <row r="11" spans="1:256" ht="15.5" x14ac:dyDescent="0.35">
      <c r="A11" s="67" t="s">
        <v>413</v>
      </c>
      <c r="B11" s="510">
        <v>919.82399999999996</v>
      </c>
      <c r="C11" s="511">
        <v>876700</v>
      </c>
      <c r="D11" s="511">
        <v>848080</v>
      </c>
      <c r="E11" s="511">
        <v>823890</v>
      </c>
      <c r="F11" s="511">
        <v>781305</v>
      </c>
      <c r="G11" s="509">
        <v>610195</v>
      </c>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4"/>
      <c r="FA11" s="184"/>
      <c r="FB11" s="184"/>
      <c r="FC11" s="184"/>
      <c r="FD11" s="184"/>
      <c r="FE11" s="184"/>
      <c r="FF11" s="184"/>
      <c r="FG11" s="184"/>
      <c r="FH11" s="184"/>
      <c r="FI11" s="184"/>
      <c r="FJ11" s="184"/>
      <c r="FK11" s="184"/>
      <c r="FL11" s="184"/>
      <c r="FM11" s="184"/>
      <c r="FN11" s="184"/>
      <c r="FO11" s="184"/>
      <c r="FP11" s="184"/>
      <c r="FQ11" s="184"/>
      <c r="FR11" s="184"/>
      <c r="FS11" s="184"/>
      <c r="FT11" s="184"/>
      <c r="FU11" s="184"/>
      <c r="FV11" s="184"/>
      <c r="FW11" s="184"/>
      <c r="FX11" s="184"/>
      <c r="FY11" s="184"/>
      <c r="FZ11" s="184"/>
      <c r="GA11" s="184"/>
      <c r="GB11" s="184"/>
      <c r="GC11" s="184"/>
      <c r="GD11" s="184"/>
      <c r="GE11" s="184"/>
      <c r="GF11" s="184"/>
      <c r="GG11" s="184"/>
      <c r="GH11" s="184"/>
      <c r="GI11" s="184"/>
      <c r="GJ11" s="184"/>
      <c r="GK11" s="184"/>
      <c r="GL11" s="184"/>
      <c r="GM11" s="184"/>
      <c r="GN11" s="184"/>
      <c r="GO11" s="184"/>
      <c r="GP11" s="184"/>
      <c r="GQ11" s="184"/>
      <c r="GR11" s="184"/>
      <c r="GS11" s="184"/>
      <c r="GT11" s="184"/>
      <c r="GU11" s="184"/>
      <c r="GV11" s="184"/>
      <c r="GW11" s="184"/>
      <c r="GX11" s="184"/>
      <c r="GY11" s="184"/>
      <c r="GZ11" s="184"/>
      <c r="HA11" s="184"/>
      <c r="HB11" s="184"/>
      <c r="HC11" s="184"/>
      <c r="HD11" s="184"/>
      <c r="HE11" s="184"/>
      <c r="HF11" s="184"/>
      <c r="HG11" s="184"/>
      <c r="HH11" s="184"/>
      <c r="HI11" s="184"/>
      <c r="HJ11" s="184"/>
      <c r="HK11" s="184"/>
      <c r="HL11" s="184"/>
      <c r="HM11" s="184"/>
      <c r="HN11" s="184"/>
      <c r="HO11" s="184"/>
      <c r="HP11" s="184"/>
      <c r="HQ11" s="184"/>
      <c r="HR11" s="184"/>
      <c r="HS11" s="184"/>
      <c r="HT11" s="184"/>
      <c r="HU11" s="184"/>
      <c r="HV11" s="184"/>
      <c r="HW11" s="184"/>
      <c r="HX11" s="184"/>
      <c r="HY11" s="184"/>
      <c r="HZ11" s="184"/>
      <c r="IA11" s="184"/>
      <c r="IB11" s="184"/>
      <c r="IC11" s="184"/>
      <c r="ID11" s="184"/>
      <c r="IE11" s="184"/>
      <c r="IF11" s="184"/>
      <c r="IG11" s="184"/>
      <c r="IH11" s="184"/>
      <c r="II11" s="184"/>
      <c r="IJ11" s="184"/>
      <c r="IK11" s="184"/>
      <c r="IL11" s="184"/>
      <c r="IM11" s="184"/>
      <c r="IN11" s="184"/>
      <c r="IO11" s="184"/>
      <c r="IP11" s="184"/>
      <c r="IQ11" s="184"/>
      <c r="IR11" s="184"/>
      <c r="IS11" s="184"/>
      <c r="IT11" s="184"/>
      <c r="IU11" s="184"/>
      <c r="IV11" s="184"/>
    </row>
    <row r="12" spans="1:256" ht="15.5" x14ac:dyDescent="0.35">
      <c r="A12" s="67" t="s">
        <v>414</v>
      </c>
      <c r="B12" s="510">
        <v>35.627000000000002</v>
      </c>
      <c r="C12" s="511">
        <v>37956</v>
      </c>
      <c r="D12" s="511">
        <v>36800</v>
      </c>
      <c r="E12" s="511">
        <v>45340</v>
      </c>
      <c r="F12" s="511">
        <v>50763</v>
      </c>
      <c r="G12" s="509">
        <v>34370</v>
      </c>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184"/>
      <c r="FR12" s="184"/>
      <c r="FS12" s="184"/>
      <c r="FT12" s="184"/>
      <c r="FU12" s="184"/>
      <c r="FV12" s="184"/>
      <c r="FW12" s="184"/>
      <c r="FX12" s="184"/>
      <c r="FY12" s="184"/>
      <c r="FZ12" s="184"/>
      <c r="GA12" s="184"/>
      <c r="GB12" s="184"/>
      <c r="GC12" s="184"/>
      <c r="GD12" s="184"/>
      <c r="GE12" s="184"/>
      <c r="GF12" s="184"/>
      <c r="GG12" s="184"/>
      <c r="GH12" s="184"/>
      <c r="GI12" s="184"/>
      <c r="GJ12" s="184"/>
      <c r="GK12" s="184"/>
      <c r="GL12" s="184"/>
      <c r="GM12" s="184"/>
      <c r="GN12" s="184"/>
      <c r="GO12" s="184"/>
      <c r="GP12" s="184"/>
      <c r="GQ12" s="184"/>
      <c r="GR12" s="184"/>
      <c r="GS12" s="184"/>
      <c r="GT12" s="184"/>
      <c r="GU12" s="184"/>
      <c r="GV12" s="184"/>
      <c r="GW12" s="184"/>
      <c r="GX12" s="184"/>
      <c r="GY12" s="184"/>
      <c r="GZ12" s="184"/>
      <c r="HA12" s="184"/>
      <c r="HB12" s="184"/>
      <c r="HC12" s="184"/>
      <c r="HD12" s="184"/>
      <c r="HE12" s="184"/>
      <c r="HF12" s="184"/>
      <c r="HG12" s="184"/>
      <c r="HH12" s="184"/>
      <c r="HI12" s="184"/>
      <c r="HJ12" s="184"/>
      <c r="HK12" s="184"/>
      <c r="HL12" s="184"/>
      <c r="HM12" s="184"/>
      <c r="HN12" s="184"/>
      <c r="HO12" s="184"/>
      <c r="HP12" s="184"/>
      <c r="HQ12" s="184"/>
      <c r="HR12" s="184"/>
      <c r="HS12" s="184"/>
      <c r="HT12" s="184"/>
      <c r="HU12" s="184"/>
      <c r="HV12" s="184"/>
      <c r="HW12" s="184"/>
      <c r="HX12" s="184"/>
      <c r="HY12" s="184"/>
      <c r="HZ12" s="184"/>
      <c r="IA12" s="184"/>
      <c r="IB12" s="184"/>
      <c r="IC12" s="184"/>
      <c r="ID12" s="184"/>
      <c r="IE12" s="184"/>
      <c r="IF12" s="184"/>
      <c r="IG12" s="184"/>
      <c r="IH12" s="184"/>
      <c r="II12" s="184"/>
      <c r="IJ12" s="184"/>
      <c r="IK12" s="184"/>
      <c r="IL12" s="184"/>
      <c r="IM12" s="184"/>
      <c r="IN12" s="184"/>
      <c r="IO12" s="184"/>
      <c r="IP12" s="184"/>
      <c r="IQ12" s="184"/>
      <c r="IR12" s="184"/>
      <c r="IS12" s="184"/>
      <c r="IT12" s="184"/>
      <c r="IU12" s="184"/>
      <c r="IV12" s="184"/>
    </row>
    <row r="13" spans="1:256" ht="15.5" x14ac:dyDescent="0.35">
      <c r="A13" s="512" t="s">
        <v>415</v>
      </c>
      <c r="B13" s="510">
        <v>204.43100000000001</v>
      </c>
      <c r="C13" s="511">
        <v>206167</v>
      </c>
      <c r="D13" s="511">
        <v>192618</v>
      </c>
      <c r="E13" s="511">
        <v>203246</v>
      </c>
      <c r="F13" s="511">
        <v>209545</v>
      </c>
      <c r="G13" s="509">
        <v>151642</v>
      </c>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84"/>
      <c r="HO13" s="184"/>
      <c r="HP13" s="184"/>
      <c r="HQ13" s="184"/>
      <c r="HR13" s="184"/>
      <c r="HS13" s="184"/>
      <c r="HT13" s="184"/>
      <c r="HU13" s="184"/>
      <c r="HV13" s="184"/>
      <c r="HW13" s="184"/>
      <c r="HX13" s="184"/>
      <c r="HY13" s="184"/>
      <c r="HZ13" s="184"/>
      <c r="IA13" s="184"/>
      <c r="IB13" s="184"/>
      <c r="IC13" s="184"/>
      <c r="ID13" s="184"/>
      <c r="IE13" s="184"/>
      <c r="IF13" s="184"/>
      <c r="IG13" s="184"/>
      <c r="IH13" s="184"/>
      <c r="II13" s="184"/>
      <c r="IJ13" s="184"/>
      <c r="IK13" s="184"/>
      <c r="IL13" s="184"/>
      <c r="IM13" s="184"/>
      <c r="IN13" s="184"/>
      <c r="IO13" s="184"/>
      <c r="IP13" s="184"/>
      <c r="IQ13" s="184"/>
      <c r="IR13" s="184"/>
      <c r="IS13" s="184"/>
      <c r="IT13" s="184"/>
      <c r="IU13" s="184"/>
      <c r="IV13" s="184"/>
    </row>
    <row r="14" spans="1:256" x14ac:dyDescent="0.35">
      <c r="A14" s="336" t="s">
        <v>416</v>
      </c>
      <c r="B14" s="513">
        <v>2810.2629999999999</v>
      </c>
      <c r="C14" s="514">
        <v>2723489</v>
      </c>
      <c r="D14" s="514">
        <v>1880509</v>
      </c>
      <c r="E14" s="514">
        <v>1081476</v>
      </c>
      <c r="F14" s="515">
        <v>1041613</v>
      </c>
      <c r="G14" s="515">
        <v>796207</v>
      </c>
    </row>
    <row r="15" spans="1:256" x14ac:dyDescent="0.35">
      <c r="A15" s="336"/>
      <c r="B15" s="505"/>
      <c r="C15" s="506"/>
      <c r="D15" s="516"/>
      <c r="E15" s="516"/>
      <c r="F15" s="511"/>
      <c r="G15" s="509"/>
    </row>
    <row r="16" spans="1:256" x14ac:dyDescent="0.35">
      <c r="A16" s="336" t="s">
        <v>417</v>
      </c>
      <c r="B16" s="510"/>
      <c r="C16" s="517"/>
      <c r="D16" s="511"/>
      <c r="E16" s="511"/>
      <c r="F16" s="511"/>
      <c r="G16" s="509"/>
    </row>
    <row r="17" spans="1:256" ht="15.5" x14ac:dyDescent="0.35">
      <c r="A17" s="67" t="s">
        <v>418</v>
      </c>
      <c r="B17" s="510">
        <v>33.508000000000003</v>
      </c>
      <c r="C17" s="511">
        <v>32419</v>
      </c>
      <c r="D17" s="511">
        <v>26988</v>
      </c>
      <c r="E17" s="511">
        <v>22213</v>
      </c>
      <c r="F17" s="511">
        <v>22225</v>
      </c>
      <c r="G17" s="509">
        <v>15986</v>
      </c>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c r="FS17" s="184"/>
      <c r="FT17" s="184"/>
      <c r="FU17" s="184"/>
      <c r="FV17" s="184"/>
      <c r="FW17" s="184"/>
      <c r="FX17" s="184"/>
      <c r="FY17" s="184"/>
      <c r="FZ17" s="184"/>
      <c r="GA17" s="184"/>
      <c r="GB17" s="184"/>
      <c r="GC17" s="184"/>
      <c r="GD17" s="184"/>
      <c r="GE17" s="184"/>
      <c r="GF17" s="184"/>
      <c r="GG17" s="184"/>
      <c r="GH17" s="184"/>
      <c r="GI17" s="184"/>
      <c r="GJ17" s="184"/>
      <c r="GK17" s="184"/>
      <c r="GL17" s="184"/>
      <c r="GM17" s="184"/>
      <c r="GN17" s="184"/>
      <c r="GO17" s="184"/>
      <c r="GP17" s="184"/>
      <c r="GQ17" s="184"/>
      <c r="GR17" s="184"/>
      <c r="GS17" s="184"/>
      <c r="GT17" s="184"/>
      <c r="GU17" s="184"/>
      <c r="GV17" s="184"/>
      <c r="GW17" s="184"/>
      <c r="GX17" s="184"/>
      <c r="GY17" s="184"/>
      <c r="GZ17" s="184"/>
      <c r="HA17" s="184"/>
      <c r="HB17" s="184"/>
      <c r="HC17" s="184"/>
      <c r="HD17" s="184"/>
      <c r="HE17" s="184"/>
      <c r="HF17" s="184"/>
      <c r="HG17" s="184"/>
      <c r="HH17" s="184"/>
      <c r="HI17" s="184"/>
      <c r="HJ17" s="184"/>
      <c r="HK17" s="184"/>
      <c r="HL17" s="184"/>
      <c r="HM17" s="184"/>
      <c r="HN17" s="184"/>
      <c r="HO17" s="184"/>
      <c r="HP17" s="184"/>
      <c r="HQ17" s="184"/>
      <c r="HR17" s="184"/>
      <c r="HS17" s="184"/>
      <c r="HT17" s="184"/>
      <c r="HU17" s="184"/>
      <c r="HV17" s="184"/>
      <c r="HW17" s="184"/>
      <c r="HX17" s="184"/>
      <c r="HY17" s="184"/>
      <c r="HZ17" s="184"/>
      <c r="IA17" s="184"/>
      <c r="IB17" s="184"/>
      <c r="IC17" s="184"/>
      <c r="ID17" s="184"/>
      <c r="IE17" s="184"/>
      <c r="IF17" s="184"/>
      <c r="IG17" s="184"/>
      <c r="IH17" s="184"/>
      <c r="II17" s="184"/>
      <c r="IJ17" s="184"/>
      <c r="IK17" s="184"/>
      <c r="IL17" s="184"/>
      <c r="IM17" s="184"/>
      <c r="IN17" s="184"/>
      <c r="IO17" s="184"/>
      <c r="IP17" s="184"/>
      <c r="IQ17" s="184"/>
      <c r="IR17" s="184"/>
      <c r="IS17" s="184"/>
      <c r="IT17" s="184"/>
      <c r="IU17" s="184"/>
      <c r="IV17" s="184"/>
    </row>
    <row r="18" spans="1:256" ht="16" x14ac:dyDescent="0.35">
      <c r="A18" s="67" t="s">
        <v>673</v>
      </c>
      <c r="B18" s="510">
        <v>99.555000000000007</v>
      </c>
      <c r="C18" s="511">
        <v>104254</v>
      </c>
      <c r="D18" s="511">
        <v>51693</v>
      </c>
      <c r="E18" s="511">
        <v>0</v>
      </c>
      <c r="F18" s="511">
        <v>0</v>
      </c>
      <c r="G18" s="509">
        <v>0</v>
      </c>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84"/>
      <c r="FZ18" s="184"/>
      <c r="GA18" s="184"/>
      <c r="GB18" s="184"/>
      <c r="GC18" s="184"/>
      <c r="GD18" s="184"/>
      <c r="GE18" s="184"/>
      <c r="GF18" s="184"/>
      <c r="GG18" s="184"/>
      <c r="GH18" s="184"/>
      <c r="GI18" s="184"/>
      <c r="GJ18" s="184"/>
      <c r="GK18" s="184"/>
      <c r="GL18" s="184"/>
      <c r="GM18" s="184"/>
      <c r="GN18" s="184"/>
      <c r="GO18" s="184"/>
      <c r="GP18" s="184"/>
      <c r="GQ18" s="184"/>
      <c r="GR18" s="184"/>
      <c r="GS18" s="184"/>
      <c r="GT18" s="184"/>
      <c r="GU18" s="184"/>
      <c r="GV18" s="184"/>
      <c r="GW18" s="184"/>
      <c r="GX18" s="184"/>
      <c r="GY18" s="184"/>
      <c r="GZ18" s="184"/>
      <c r="HA18" s="184"/>
      <c r="HB18" s="184"/>
      <c r="HC18" s="184"/>
      <c r="HD18" s="184"/>
      <c r="HE18" s="184"/>
      <c r="HF18" s="184"/>
      <c r="HG18" s="184"/>
      <c r="HH18" s="184"/>
      <c r="HI18" s="184"/>
      <c r="HJ18" s="184"/>
      <c r="HK18" s="184"/>
      <c r="HL18" s="184"/>
      <c r="HM18" s="184"/>
      <c r="HN18" s="184"/>
      <c r="HO18" s="184"/>
      <c r="HP18" s="184"/>
      <c r="HQ18" s="184"/>
      <c r="HR18" s="184"/>
      <c r="HS18" s="184"/>
      <c r="HT18" s="184"/>
      <c r="HU18" s="184"/>
      <c r="HV18" s="184"/>
      <c r="HW18" s="184"/>
      <c r="HX18" s="184"/>
      <c r="HY18" s="184"/>
      <c r="HZ18" s="184"/>
      <c r="IA18" s="184"/>
      <c r="IB18" s="184"/>
      <c r="IC18" s="184"/>
      <c r="ID18" s="184"/>
      <c r="IE18" s="184"/>
      <c r="IF18" s="184"/>
      <c r="IG18" s="184"/>
      <c r="IH18" s="184"/>
      <c r="II18" s="184"/>
      <c r="IJ18" s="184"/>
      <c r="IK18" s="184"/>
      <c r="IL18" s="184"/>
      <c r="IM18" s="184"/>
      <c r="IN18" s="184"/>
      <c r="IO18" s="184"/>
      <c r="IP18" s="184"/>
      <c r="IQ18" s="184"/>
      <c r="IR18" s="184"/>
      <c r="IS18" s="184"/>
      <c r="IT18" s="184"/>
      <c r="IU18" s="184"/>
      <c r="IV18" s="184"/>
    </row>
    <row r="19" spans="1:256" ht="15.5" x14ac:dyDescent="0.35">
      <c r="A19" s="67" t="s">
        <v>419</v>
      </c>
      <c r="B19" s="510">
        <v>3.5110000000000001</v>
      </c>
      <c r="C19" s="511">
        <v>3117</v>
      </c>
      <c r="D19" s="511">
        <v>2536</v>
      </c>
      <c r="E19" s="511">
        <v>2889</v>
      </c>
      <c r="F19" s="511">
        <v>2872</v>
      </c>
      <c r="G19" s="509">
        <v>1825</v>
      </c>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c r="FS19" s="184"/>
      <c r="FT19" s="184"/>
      <c r="FU19" s="184"/>
      <c r="FV19" s="184"/>
      <c r="FW19" s="184"/>
      <c r="FX19" s="184"/>
      <c r="FY19" s="184"/>
      <c r="FZ19" s="184"/>
      <c r="GA19" s="184"/>
      <c r="GB19" s="184"/>
      <c r="GC19" s="184"/>
      <c r="GD19" s="184"/>
      <c r="GE19" s="184"/>
      <c r="GF19" s="184"/>
      <c r="GG19" s="184"/>
      <c r="GH19" s="184"/>
      <c r="GI19" s="184"/>
      <c r="GJ19" s="184"/>
      <c r="GK19" s="184"/>
      <c r="GL19" s="184"/>
      <c r="GM19" s="184"/>
      <c r="GN19" s="184"/>
      <c r="GO19" s="184"/>
      <c r="GP19" s="184"/>
      <c r="GQ19" s="184"/>
      <c r="GR19" s="184"/>
      <c r="GS19" s="184"/>
      <c r="GT19" s="184"/>
      <c r="GU19" s="184"/>
      <c r="GV19" s="184"/>
      <c r="GW19" s="184"/>
      <c r="GX19" s="184"/>
      <c r="GY19" s="184"/>
      <c r="GZ19" s="184"/>
      <c r="HA19" s="184"/>
      <c r="HB19" s="184"/>
      <c r="HC19" s="184"/>
      <c r="HD19" s="184"/>
      <c r="HE19" s="184"/>
      <c r="HF19" s="184"/>
      <c r="HG19" s="184"/>
      <c r="HH19" s="184"/>
      <c r="HI19" s="184"/>
      <c r="HJ19" s="184"/>
      <c r="HK19" s="184"/>
      <c r="HL19" s="184"/>
      <c r="HM19" s="184"/>
      <c r="HN19" s="184"/>
      <c r="HO19" s="184"/>
      <c r="HP19" s="184"/>
      <c r="HQ19" s="184"/>
      <c r="HR19" s="184"/>
      <c r="HS19" s="184"/>
      <c r="HT19" s="184"/>
      <c r="HU19" s="184"/>
      <c r="HV19" s="184"/>
      <c r="HW19" s="184"/>
      <c r="HX19" s="184"/>
      <c r="HY19" s="184"/>
      <c r="HZ19" s="184"/>
      <c r="IA19" s="184"/>
      <c r="IB19" s="184"/>
      <c r="IC19" s="184"/>
      <c r="ID19" s="184"/>
      <c r="IE19" s="184"/>
      <c r="IF19" s="184"/>
      <c r="IG19" s="184"/>
      <c r="IH19" s="184"/>
      <c r="II19" s="184"/>
      <c r="IJ19" s="184"/>
      <c r="IK19" s="184"/>
      <c r="IL19" s="184"/>
      <c r="IM19" s="184"/>
      <c r="IN19" s="184"/>
      <c r="IO19" s="184"/>
      <c r="IP19" s="184"/>
      <c r="IQ19" s="184"/>
      <c r="IR19" s="184"/>
      <c r="IS19" s="184"/>
      <c r="IT19" s="184"/>
      <c r="IU19" s="184"/>
      <c r="IV19" s="184"/>
    </row>
    <row r="20" spans="1:256" x14ac:dyDescent="0.35">
      <c r="A20" s="336" t="s">
        <v>124</v>
      </c>
      <c r="B20" s="518">
        <v>136.57400000000001</v>
      </c>
      <c r="C20" s="503">
        <v>139790</v>
      </c>
      <c r="D20" s="503">
        <v>81217</v>
      </c>
      <c r="E20" s="503">
        <v>25102</v>
      </c>
      <c r="F20" s="515">
        <v>25097</v>
      </c>
      <c r="G20" s="515">
        <v>17811</v>
      </c>
    </row>
    <row r="21" spans="1:256" x14ac:dyDescent="0.35">
      <c r="B21" s="505"/>
      <c r="C21" s="506"/>
      <c r="D21" s="506"/>
      <c r="E21" s="506"/>
      <c r="F21" s="517"/>
      <c r="G21" s="509"/>
    </row>
    <row r="22" spans="1:256" ht="15.5" x14ac:dyDescent="0.35">
      <c r="A22" s="519" t="s">
        <v>674</v>
      </c>
      <c r="B22" s="505"/>
      <c r="C22" s="506"/>
      <c r="D22" s="506"/>
      <c r="E22" s="506"/>
      <c r="F22" s="517"/>
      <c r="G22" s="509"/>
    </row>
    <row r="23" spans="1:256" ht="15.5" x14ac:dyDescent="0.35">
      <c r="A23" s="520" t="s">
        <v>420</v>
      </c>
      <c r="B23" s="510">
        <v>0.21</v>
      </c>
      <c r="C23" s="516">
        <v>780</v>
      </c>
      <c r="D23" s="516">
        <v>939</v>
      </c>
      <c r="E23" s="516">
        <v>736</v>
      </c>
      <c r="F23" s="516">
        <v>655</v>
      </c>
      <c r="G23" s="344">
        <v>684</v>
      </c>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184"/>
      <c r="FG23" s="184"/>
      <c r="FH23" s="184"/>
      <c r="FI23" s="184"/>
      <c r="FJ23" s="184"/>
      <c r="FK23" s="184"/>
      <c r="FL23" s="184"/>
      <c r="FM23" s="184"/>
      <c r="FN23" s="184"/>
      <c r="FO23" s="184"/>
      <c r="FP23" s="184"/>
      <c r="FQ23" s="184"/>
      <c r="FR23" s="184"/>
      <c r="FS23" s="184"/>
      <c r="FT23" s="184"/>
      <c r="FU23" s="184"/>
      <c r="FV23" s="184"/>
      <c r="FW23" s="184"/>
      <c r="FX23" s="184"/>
      <c r="FY23" s="184"/>
      <c r="FZ23" s="184"/>
      <c r="GA23" s="184"/>
      <c r="GB23" s="184"/>
      <c r="GC23" s="184"/>
      <c r="GD23" s="184"/>
      <c r="GE23" s="184"/>
      <c r="GF23" s="184"/>
      <c r="GG23" s="184"/>
      <c r="GH23" s="184"/>
      <c r="GI23" s="184"/>
      <c r="GJ23" s="184"/>
      <c r="GK23" s="184"/>
      <c r="GL23" s="184"/>
      <c r="GM23" s="184"/>
      <c r="GN23" s="184"/>
      <c r="GO23" s="184"/>
      <c r="GP23" s="184"/>
      <c r="GQ23" s="184"/>
      <c r="GR23" s="184"/>
      <c r="GS23" s="184"/>
      <c r="GT23" s="184"/>
      <c r="GU23" s="184"/>
      <c r="GV23" s="184"/>
      <c r="GW23" s="184"/>
      <c r="GX23" s="184"/>
      <c r="GY23" s="184"/>
      <c r="GZ23" s="184"/>
      <c r="HA23" s="184"/>
      <c r="HB23" s="184"/>
      <c r="HC23" s="184"/>
      <c r="HD23" s="184"/>
      <c r="HE23" s="184"/>
      <c r="HF23" s="184"/>
      <c r="HG23" s="184"/>
      <c r="HH23" s="184"/>
      <c r="HI23" s="184"/>
      <c r="HJ23" s="184"/>
      <c r="HK23" s="184"/>
      <c r="HL23" s="184"/>
      <c r="HM23" s="184"/>
      <c r="HN23" s="184"/>
      <c r="HO23" s="184"/>
      <c r="HP23" s="184"/>
      <c r="HQ23" s="184"/>
      <c r="HR23" s="184"/>
      <c r="HS23" s="184"/>
      <c r="HT23" s="184"/>
      <c r="HU23" s="184"/>
      <c r="HV23" s="184"/>
      <c r="HW23" s="184"/>
      <c r="HX23" s="184"/>
      <c r="HY23" s="184"/>
      <c r="HZ23" s="184"/>
      <c r="IA23" s="184"/>
      <c r="IB23" s="184"/>
      <c r="IC23" s="184"/>
      <c r="ID23" s="184"/>
      <c r="IE23" s="184"/>
      <c r="IF23" s="184"/>
      <c r="IG23" s="184"/>
      <c r="IH23" s="184"/>
      <c r="II23" s="184"/>
      <c r="IJ23" s="184"/>
      <c r="IK23" s="184"/>
      <c r="IL23" s="184"/>
      <c r="IM23" s="184"/>
      <c r="IN23" s="184"/>
      <c r="IO23" s="184"/>
      <c r="IP23" s="184"/>
      <c r="IQ23" s="184"/>
      <c r="IR23" s="184"/>
      <c r="IS23" s="184"/>
      <c r="IT23" s="184"/>
      <c r="IU23" s="184"/>
      <c r="IV23" s="184"/>
    </row>
    <row r="24" spans="1:256" ht="15.5" x14ac:dyDescent="0.35">
      <c r="A24" s="520" t="s">
        <v>421</v>
      </c>
      <c r="B24" s="510">
        <v>0.61</v>
      </c>
      <c r="C24" s="516">
        <v>1805</v>
      </c>
      <c r="D24" s="516">
        <v>2157</v>
      </c>
      <c r="E24" s="516">
        <v>1886</v>
      </c>
      <c r="F24" s="516">
        <v>1874</v>
      </c>
      <c r="G24" s="344">
        <v>2266</v>
      </c>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4"/>
      <c r="FA24" s="184"/>
      <c r="FB24" s="184"/>
      <c r="FC24" s="184"/>
      <c r="FD24" s="184"/>
      <c r="FE24" s="184"/>
      <c r="FF24" s="184"/>
      <c r="FG24" s="184"/>
      <c r="FH24" s="184"/>
      <c r="FI24" s="184"/>
      <c r="FJ24" s="184"/>
      <c r="FK24" s="184"/>
      <c r="FL24" s="184"/>
      <c r="FM24" s="184"/>
      <c r="FN24" s="184"/>
      <c r="FO24" s="184"/>
      <c r="FP24" s="184"/>
      <c r="FQ24" s="184"/>
      <c r="FR24" s="184"/>
      <c r="FS24" s="184"/>
      <c r="FT24" s="184"/>
      <c r="FU24" s="184"/>
      <c r="FV24" s="184"/>
      <c r="FW24" s="184"/>
      <c r="FX24" s="184"/>
      <c r="FY24" s="184"/>
      <c r="FZ24" s="184"/>
      <c r="GA24" s="184"/>
      <c r="GB24" s="184"/>
      <c r="GC24" s="184"/>
      <c r="GD24" s="184"/>
      <c r="GE24" s="184"/>
      <c r="GF24" s="184"/>
      <c r="GG24" s="184"/>
      <c r="GH24" s="184"/>
      <c r="GI24" s="184"/>
      <c r="GJ24" s="184"/>
      <c r="GK24" s="184"/>
      <c r="GL24" s="184"/>
      <c r="GM24" s="184"/>
      <c r="GN24" s="184"/>
      <c r="GO24" s="184"/>
      <c r="GP24" s="184"/>
      <c r="GQ24" s="184"/>
      <c r="GR24" s="184"/>
      <c r="GS24" s="184"/>
      <c r="GT24" s="184"/>
      <c r="GU24" s="184"/>
      <c r="GV24" s="184"/>
      <c r="GW24" s="184"/>
      <c r="GX24" s="184"/>
      <c r="GY24" s="184"/>
      <c r="GZ24" s="184"/>
      <c r="HA24" s="184"/>
      <c r="HB24" s="184"/>
      <c r="HC24" s="184"/>
      <c r="HD24" s="184"/>
      <c r="HE24" s="184"/>
      <c r="HF24" s="184"/>
      <c r="HG24" s="184"/>
      <c r="HH24" s="184"/>
      <c r="HI24" s="184"/>
      <c r="HJ24" s="184"/>
      <c r="HK24" s="184"/>
      <c r="HL24" s="184"/>
      <c r="HM24" s="184"/>
      <c r="HN24" s="184"/>
      <c r="HO24" s="184"/>
      <c r="HP24" s="184"/>
      <c r="HQ24" s="184"/>
      <c r="HR24" s="184"/>
      <c r="HS24" s="184"/>
      <c r="HT24" s="184"/>
      <c r="HU24" s="184"/>
      <c r="HV24" s="184"/>
      <c r="HW24" s="184"/>
      <c r="HX24" s="184"/>
      <c r="HY24" s="184"/>
      <c r="HZ24" s="184"/>
      <c r="IA24" s="184"/>
      <c r="IB24" s="184"/>
      <c r="IC24" s="184"/>
      <c r="ID24" s="184"/>
      <c r="IE24" s="184"/>
      <c r="IF24" s="184"/>
      <c r="IG24" s="184"/>
      <c r="IH24" s="184"/>
      <c r="II24" s="184"/>
      <c r="IJ24" s="184"/>
      <c r="IK24" s="184"/>
      <c r="IL24" s="184"/>
      <c r="IM24" s="184"/>
      <c r="IN24" s="184"/>
      <c r="IO24" s="184"/>
      <c r="IP24" s="184"/>
      <c r="IQ24" s="184"/>
      <c r="IR24" s="184"/>
      <c r="IS24" s="184"/>
      <c r="IT24" s="184"/>
      <c r="IU24" s="184"/>
      <c r="IV24" s="184"/>
    </row>
    <row r="25" spans="1:256" x14ac:dyDescent="0.35">
      <c r="A25" s="519" t="s">
        <v>416</v>
      </c>
      <c r="B25" s="518">
        <v>0.82</v>
      </c>
      <c r="C25" s="503">
        <v>2585</v>
      </c>
      <c r="D25" s="503">
        <v>3096</v>
      </c>
      <c r="E25" s="503">
        <v>3096</v>
      </c>
      <c r="F25" s="503">
        <v>2529</v>
      </c>
      <c r="G25" s="503">
        <v>2950</v>
      </c>
    </row>
    <row r="26" spans="1:256" x14ac:dyDescent="0.35">
      <c r="A26" s="519"/>
      <c r="B26" s="510"/>
      <c r="C26" s="511"/>
      <c r="D26" s="511"/>
      <c r="E26" s="511"/>
      <c r="F26" s="511"/>
      <c r="G26" s="509"/>
    </row>
    <row r="27" spans="1:256" x14ac:dyDescent="0.35">
      <c r="A27" s="519" t="s">
        <v>422</v>
      </c>
      <c r="B27" s="518">
        <v>9418.5339999999997</v>
      </c>
      <c r="C27" s="503">
        <v>8845211</v>
      </c>
      <c r="D27" s="503">
        <v>7368363</v>
      </c>
      <c r="E27" s="503">
        <v>6288115</v>
      </c>
      <c r="F27" s="503">
        <v>6333965</v>
      </c>
      <c r="G27" s="503">
        <v>3620596</v>
      </c>
    </row>
    <row r="28" spans="1:256" x14ac:dyDescent="0.35">
      <c r="A28" s="175"/>
      <c r="B28" s="521"/>
      <c r="C28" s="522"/>
      <c r="D28" s="522"/>
      <c r="E28" s="522"/>
      <c r="F28" s="522"/>
      <c r="G28" s="523"/>
    </row>
    <row r="29" spans="1:256" ht="15.5" x14ac:dyDescent="0.35">
      <c r="A29" s="151" t="s">
        <v>423</v>
      </c>
      <c r="B29" s="510"/>
      <c r="C29" s="511"/>
      <c r="D29" s="511"/>
      <c r="E29" s="511"/>
      <c r="F29" s="524"/>
      <c r="G29" s="524"/>
    </row>
    <row r="30" spans="1:256" x14ac:dyDescent="0.35">
      <c r="A30" s="67" t="s">
        <v>424</v>
      </c>
      <c r="B30" s="518">
        <v>0</v>
      </c>
      <c r="C30" s="511">
        <v>135325991</v>
      </c>
      <c r="D30" s="511">
        <v>225558420</v>
      </c>
      <c r="E30" s="511">
        <v>233387662</v>
      </c>
      <c r="F30" s="511">
        <v>291481647</v>
      </c>
      <c r="G30" s="509">
        <v>442204069</v>
      </c>
    </row>
    <row r="31" spans="1:256" ht="16" x14ac:dyDescent="0.35">
      <c r="A31" s="67" t="s">
        <v>675</v>
      </c>
      <c r="B31" s="518"/>
      <c r="C31" s="503"/>
      <c r="D31" s="503"/>
      <c r="E31" s="503"/>
      <c r="F31" s="503"/>
      <c r="G31" s="509">
        <v>335790525</v>
      </c>
    </row>
    <row r="32" spans="1:256" ht="16" x14ac:dyDescent="0.35">
      <c r="A32" s="67" t="s">
        <v>681</v>
      </c>
      <c r="B32" s="518"/>
      <c r="C32" s="503"/>
      <c r="D32" s="503"/>
      <c r="E32" s="503"/>
      <c r="F32" s="503"/>
      <c r="G32" s="509">
        <v>950176001</v>
      </c>
    </row>
    <row r="33" spans="1:8" x14ac:dyDescent="0.35">
      <c r="A33" s="67"/>
      <c r="B33" s="518"/>
      <c r="C33" s="503"/>
      <c r="D33" s="503"/>
      <c r="E33" s="503"/>
      <c r="F33" s="503"/>
      <c r="G33" s="509"/>
    </row>
    <row r="34" spans="1:8" x14ac:dyDescent="0.35">
      <c r="A34" s="67" t="s">
        <v>425</v>
      </c>
      <c r="B34" s="518"/>
      <c r="C34" s="503"/>
      <c r="D34" s="503"/>
      <c r="E34" s="503"/>
      <c r="F34" s="503"/>
      <c r="G34" s="509">
        <v>1285966526</v>
      </c>
    </row>
    <row r="35" spans="1:8" x14ac:dyDescent="0.35">
      <c r="B35" s="518"/>
      <c r="C35" s="511"/>
      <c r="D35" s="511"/>
      <c r="E35" s="511"/>
      <c r="F35" s="522"/>
      <c r="G35" s="522"/>
    </row>
    <row r="36" spans="1:8" ht="15.5" x14ac:dyDescent="0.35">
      <c r="A36" s="525" t="s">
        <v>426</v>
      </c>
      <c r="B36" s="526">
        <v>9418.5339999999997</v>
      </c>
      <c r="C36" s="527">
        <v>144171202</v>
      </c>
      <c r="D36" s="527">
        <v>232926783</v>
      </c>
      <c r="E36" s="527">
        <v>239675303</v>
      </c>
      <c r="F36" s="527">
        <v>297815612</v>
      </c>
      <c r="G36" s="528">
        <v>1289587122</v>
      </c>
    </row>
    <row r="37" spans="1:8" ht="15.5" x14ac:dyDescent="0.35">
      <c r="A37" s="251"/>
      <c r="B37" s="518"/>
      <c r="C37" s="529"/>
      <c r="D37" s="529"/>
      <c r="E37" s="529"/>
      <c r="F37" s="530"/>
      <c r="G37" s="530"/>
    </row>
    <row r="38" spans="1:8" x14ac:dyDescent="0.35">
      <c r="A38" s="336" t="s">
        <v>41</v>
      </c>
    </row>
    <row r="39" spans="1:8" x14ac:dyDescent="0.35">
      <c r="A39" s="42" t="s">
        <v>676</v>
      </c>
      <c r="B39" s="531"/>
      <c r="C39" s="532"/>
      <c r="D39" s="530"/>
      <c r="E39" s="530"/>
      <c r="F39" s="67"/>
      <c r="G39" s="67"/>
    </row>
    <row r="40" spans="1:8" x14ac:dyDescent="0.35">
      <c r="A40" s="42" t="s">
        <v>677</v>
      </c>
    </row>
    <row r="41" spans="1:8" x14ac:dyDescent="0.35">
      <c r="A41" s="42" t="s">
        <v>678</v>
      </c>
      <c r="B41" s="531"/>
      <c r="C41" s="531"/>
      <c r="D41" s="67"/>
      <c r="E41" s="67"/>
    </row>
    <row r="42" spans="1:8" x14ac:dyDescent="0.35">
      <c r="A42" s="397" t="s">
        <v>679</v>
      </c>
    </row>
    <row r="43" spans="1:8" ht="26.5" customHeight="1" x14ac:dyDescent="0.3">
      <c r="A43" s="705" t="s">
        <v>680</v>
      </c>
      <c r="B43" s="706"/>
      <c r="C43" s="706"/>
      <c r="D43" s="706"/>
      <c r="E43" s="706"/>
      <c r="F43" s="706"/>
      <c r="G43" s="706"/>
      <c r="H43" s="706"/>
    </row>
    <row r="44" spans="1:8" x14ac:dyDescent="0.35">
      <c r="A44" s="618" t="s">
        <v>682</v>
      </c>
    </row>
    <row r="47" spans="1:8" x14ac:dyDescent="0.35">
      <c r="A47" s="616"/>
    </row>
    <row r="49" spans="1:1" x14ac:dyDescent="0.35">
      <c r="A49" s="615"/>
    </row>
    <row r="50" spans="1:1" x14ac:dyDescent="0.35">
      <c r="A50" s="616"/>
    </row>
    <row r="51" spans="1:1" ht="15.5" x14ac:dyDescent="0.35">
      <c r="A51" s="617"/>
    </row>
  </sheetData>
  <mergeCells count="1">
    <mergeCell ref="A43:H4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workbookViewId="0">
      <selection activeCell="A3" sqref="A3"/>
    </sheetView>
  </sheetViews>
  <sheetFormatPr defaultColWidth="12.54296875" defaultRowHeight="13" x14ac:dyDescent="0.3"/>
  <cols>
    <col min="1" max="1" width="27.26953125" style="42" customWidth="1"/>
    <col min="2" max="2" width="0" style="42" hidden="1" customWidth="1"/>
    <col min="3" max="16384" width="12.54296875" style="42"/>
  </cols>
  <sheetData>
    <row r="1" spans="1:256" ht="15" x14ac:dyDescent="0.3">
      <c r="A1" s="151" t="s">
        <v>20</v>
      </c>
    </row>
    <row r="2" spans="1:256" ht="15" x14ac:dyDescent="0.3">
      <c r="A2" s="151" t="s">
        <v>741</v>
      </c>
    </row>
    <row r="3" spans="1:256" x14ac:dyDescent="0.3">
      <c r="A3" s="178"/>
      <c r="B3" s="362"/>
      <c r="C3" s="362"/>
      <c r="D3" s="362"/>
      <c r="E3" s="362"/>
      <c r="F3" s="362"/>
      <c r="G3" s="362" t="s">
        <v>427</v>
      </c>
    </row>
    <row r="4" spans="1:256" ht="15" x14ac:dyDescent="0.3">
      <c r="A4" s="224" t="s">
        <v>56</v>
      </c>
      <c r="B4" s="533">
        <v>2011</v>
      </c>
      <c r="C4" s="533">
        <v>2012</v>
      </c>
      <c r="D4" s="533">
        <v>2013</v>
      </c>
      <c r="E4" s="533">
        <v>2014</v>
      </c>
      <c r="F4" s="533">
        <v>2015</v>
      </c>
      <c r="G4" s="533">
        <v>2016</v>
      </c>
    </row>
    <row r="6" spans="1:256" ht="15.5" x14ac:dyDescent="0.35">
      <c r="A6" s="42" t="s">
        <v>428</v>
      </c>
      <c r="B6" s="166">
        <v>34.04</v>
      </c>
      <c r="C6" s="166">
        <v>33.04</v>
      </c>
      <c r="D6" s="166">
        <v>33.03</v>
      </c>
      <c r="E6" s="166">
        <v>33.9</v>
      </c>
      <c r="F6" s="166">
        <v>36.08</v>
      </c>
      <c r="G6" s="166">
        <v>38.76</v>
      </c>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c r="HK6" s="184"/>
      <c r="HL6" s="184"/>
      <c r="HM6" s="184"/>
      <c r="HN6" s="184"/>
      <c r="HO6" s="184"/>
      <c r="HP6" s="184"/>
      <c r="HQ6" s="184"/>
      <c r="HR6" s="184"/>
      <c r="HS6" s="184"/>
      <c r="HT6" s="184"/>
      <c r="HU6" s="184"/>
      <c r="HV6" s="184"/>
      <c r="HW6" s="184"/>
      <c r="HX6" s="184"/>
      <c r="HY6" s="184"/>
      <c r="HZ6" s="184"/>
      <c r="IA6" s="184"/>
      <c r="IB6" s="184"/>
      <c r="IC6" s="184"/>
      <c r="ID6" s="184"/>
      <c r="IE6" s="184"/>
      <c r="IF6" s="184"/>
      <c r="IG6" s="184"/>
      <c r="IH6" s="184"/>
      <c r="II6" s="184"/>
      <c r="IJ6" s="184"/>
      <c r="IK6" s="184"/>
      <c r="IL6" s="184"/>
      <c r="IM6" s="184"/>
      <c r="IN6" s="184"/>
      <c r="IO6" s="184"/>
      <c r="IP6" s="184"/>
      <c r="IQ6" s="184"/>
      <c r="IR6" s="184"/>
      <c r="IS6" s="184"/>
      <c r="IT6" s="184"/>
      <c r="IU6" s="184"/>
      <c r="IV6" s="184"/>
    </row>
    <row r="7" spans="1:256" ht="15.5" x14ac:dyDescent="0.35">
      <c r="A7" s="42" t="s">
        <v>429</v>
      </c>
      <c r="B7" s="166">
        <v>1.36</v>
      </c>
      <c r="C7" s="166">
        <v>1.4</v>
      </c>
      <c r="D7" s="166">
        <v>1.39</v>
      </c>
      <c r="E7" s="42">
        <v>1.42</v>
      </c>
      <c r="F7" s="42">
        <v>1.29</v>
      </c>
      <c r="G7" s="42">
        <v>1.34</v>
      </c>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184"/>
      <c r="FL7" s="184"/>
      <c r="FM7" s="184"/>
      <c r="FN7" s="184"/>
      <c r="FO7" s="184"/>
      <c r="FP7" s="184"/>
      <c r="FQ7" s="184"/>
      <c r="FR7" s="184"/>
      <c r="FS7" s="184"/>
      <c r="FT7" s="184"/>
      <c r="FU7" s="184"/>
      <c r="FV7" s="184"/>
      <c r="FW7" s="184"/>
      <c r="FX7" s="184"/>
      <c r="FY7" s="184"/>
      <c r="FZ7" s="184"/>
      <c r="GA7" s="184"/>
      <c r="GB7" s="184"/>
      <c r="GC7" s="184"/>
      <c r="GD7" s="184"/>
      <c r="GE7" s="184"/>
      <c r="GF7" s="184"/>
      <c r="GG7" s="184"/>
      <c r="GH7" s="184"/>
      <c r="GI7" s="184"/>
      <c r="GJ7" s="184"/>
      <c r="GK7" s="184"/>
      <c r="GL7" s="184"/>
      <c r="GM7" s="184"/>
      <c r="GN7" s="184"/>
      <c r="GO7" s="184"/>
      <c r="GP7" s="184"/>
      <c r="GQ7" s="184"/>
      <c r="GR7" s="184"/>
      <c r="GS7" s="184"/>
      <c r="GT7" s="184"/>
      <c r="GU7" s="184"/>
      <c r="GV7" s="184"/>
      <c r="GW7" s="184"/>
      <c r="GX7" s="184"/>
      <c r="GY7" s="184"/>
      <c r="GZ7" s="184"/>
      <c r="HA7" s="184"/>
      <c r="HB7" s="184"/>
      <c r="HC7" s="184"/>
      <c r="HD7" s="184"/>
      <c r="HE7" s="184"/>
      <c r="HF7" s="184"/>
      <c r="HG7" s="184"/>
      <c r="HH7" s="184"/>
      <c r="HI7" s="184"/>
      <c r="HJ7" s="184"/>
      <c r="HK7" s="184"/>
      <c r="HL7" s="184"/>
      <c r="HM7" s="184"/>
      <c r="HN7" s="184"/>
      <c r="HO7" s="184"/>
      <c r="HP7" s="184"/>
      <c r="HQ7" s="184"/>
      <c r="HR7" s="184"/>
      <c r="HS7" s="184"/>
      <c r="HT7" s="184"/>
      <c r="HU7" s="184"/>
      <c r="HV7" s="184"/>
      <c r="HW7" s="184"/>
      <c r="HX7" s="184"/>
      <c r="HY7" s="184"/>
      <c r="HZ7" s="184"/>
      <c r="IA7" s="184"/>
      <c r="IB7" s="184"/>
      <c r="IC7" s="184"/>
      <c r="ID7" s="184"/>
      <c r="IE7" s="184"/>
      <c r="IF7" s="184"/>
      <c r="IG7" s="184"/>
      <c r="IH7" s="184"/>
      <c r="II7" s="184"/>
      <c r="IJ7" s="184"/>
      <c r="IK7" s="184"/>
      <c r="IL7" s="184"/>
      <c r="IM7" s="184"/>
      <c r="IN7" s="184"/>
      <c r="IO7" s="184"/>
      <c r="IP7" s="184"/>
      <c r="IQ7" s="184"/>
      <c r="IR7" s="184"/>
      <c r="IS7" s="184"/>
      <c r="IT7" s="184"/>
      <c r="IU7" s="184"/>
      <c r="IV7" s="184"/>
    </row>
    <row r="8" spans="1:256" ht="15.5" x14ac:dyDescent="0.35">
      <c r="A8" s="42" t="s">
        <v>385</v>
      </c>
      <c r="B8" s="166">
        <v>6.6</v>
      </c>
      <c r="C8" s="166">
        <v>7.52</v>
      </c>
      <c r="D8" s="166">
        <v>7.4</v>
      </c>
      <c r="E8" s="42">
        <v>7.77</v>
      </c>
      <c r="F8" s="42">
        <v>8.4700000000000006</v>
      </c>
      <c r="G8" s="42">
        <v>8.85</v>
      </c>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184"/>
      <c r="FL8" s="184"/>
      <c r="FM8" s="184"/>
      <c r="FN8" s="184"/>
      <c r="FO8" s="184"/>
      <c r="FP8" s="184"/>
      <c r="FQ8" s="184"/>
      <c r="FR8" s="184"/>
      <c r="FS8" s="184"/>
      <c r="FT8" s="184"/>
      <c r="FU8" s="184"/>
      <c r="FV8" s="184"/>
      <c r="FW8" s="184"/>
      <c r="FX8" s="184"/>
      <c r="FY8" s="184"/>
      <c r="FZ8" s="184"/>
      <c r="GA8" s="184"/>
      <c r="GB8" s="184"/>
      <c r="GC8" s="184"/>
      <c r="GD8" s="184"/>
      <c r="GE8" s="184"/>
      <c r="GF8" s="184"/>
      <c r="GG8" s="184"/>
      <c r="GH8" s="184"/>
      <c r="GI8" s="184"/>
      <c r="GJ8" s="184"/>
      <c r="GK8" s="184"/>
      <c r="GL8" s="184"/>
      <c r="GM8" s="184"/>
      <c r="GN8" s="184"/>
      <c r="GO8" s="184"/>
      <c r="GP8" s="184"/>
      <c r="GQ8" s="184"/>
      <c r="GR8" s="184"/>
      <c r="GS8" s="184"/>
      <c r="GT8" s="184"/>
      <c r="GU8" s="184"/>
      <c r="GV8" s="184"/>
      <c r="GW8" s="184"/>
      <c r="GX8" s="184"/>
      <c r="GY8" s="184"/>
      <c r="GZ8" s="184"/>
      <c r="HA8" s="184"/>
      <c r="HB8" s="184"/>
      <c r="HC8" s="184"/>
      <c r="HD8" s="184"/>
      <c r="HE8" s="184"/>
      <c r="HF8" s="184"/>
      <c r="HG8" s="184"/>
      <c r="HH8" s="184"/>
      <c r="HI8" s="184"/>
      <c r="HJ8" s="184"/>
      <c r="HK8" s="184"/>
      <c r="HL8" s="184"/>
      <c r="HM8" s="184"/>
      <c r="HN8" s="184"/>
      <c r="HO8" s="184"/>
      <c r="HP8" s="184"/>
      <c r="HQ8" s="184"/>
      <c r="HR8" s="184"/>
      <c r="HS8" s="184"/>
      <c r="HT8" s="184"/>
      <c r="HU8" s="184"/>
      <c r="HV8" s="184"/>
      <c r="HW8" s="184"/>
      <c r="HX8" s="184"/>
      <c r="HY8" s="184"/>
      <c r="HZ8" s="184"/>
      <c r="IA8" s="184"/>
      <c r="IB8" s="184"/>
      <c r="IC8" s="184"/>
      <c r="ID8" s="184"/>
      <c r="IE8" s="184"/>
      <c r="IF8" s="184"/>
      <c r="IG8" s="184"/>
      <c r="IH8" s="184"/>
      <c r="II8" s="184"/>
      <c r="IJ8" s="184"/>
      <c r="IK8" s="184"/>
      <c r="IL8" s="184"/>
      <c r="IM8" s="184"/>
      <c r="IN8" s="184"/>
      <c r="IO8" s="184"/>
      <c r="IP8" s="184"/>
      <c r="IQ8" s="184"/>
      <c r="IR8" s="184"/>
      <c r="IS8" s="184"/>
      <c r="IT8" s="184"/>
      <c r="IU8" s="184"/>
      <c r="IV8" s="184"/>
    </row>
    <row r="9" spans="1:256" ht="15.5" x14ac:dyDescent="0.35">
      <c r="A9" s="42" t="s">
        <v>430</v>
      </c>
      <c r="B9" s="166">
        <v>0.75</v>
      </c>
      <c r="C9" s="166">
        <v>0.71</v>
      </c>
      <c r="D9" s="166">
        <v>0.69</v>
      </c>
      <c r="E9" s="42">
        <v>0.74</v>
      </c>
      <c r="F9" s="42">
        <v>0.76</v>
      </c>
      <c r="G9" s="166">
        <v>0.8</v>
      </c>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c r="HH9" s="184"/>
      <c r="HI9" s="184"/>
      <c r="HJ9" s="184"/>
      <c r="HK9" s="184"/>
      <c r="HL9" s="184"/>
      <c r="HM9" s="184"/>
      <c r="HN9" s="184"/>
      <c r="HO9" s="184"/>
      <c r="HP9" s="184"/>
      <c r="HQ9" s="184"/>
      <c r="HR9" s="184"/>
      <c r="HS9" s="184"/>
      <c r="HT9" s="184"/>
      <c r="HU9" s="184"/>
      <c r="HV9" s="184"/>
      <c r="HW9" s="184"/>
      <c r="HX9" s="184"/>
      <c r="HY9" s="184"/>
      <c r="HZ9" s="184"/>
      <c r="IA9" s="184"/>
      <c r="IB9" s="184"/>
      <c r="IC9" s="184"/>
      <c r="ID9" s="184"/>
      <c r="IE9" s="184"/>
      <c r="IF9" s="184"/>
      <c r="IG9" s="184"/>
      <c r="IH9" s="184"/>
      <c r="II9" s="184"/>
      <c r="IJ9" s="184"/>
      <c r="IK9" s="184"/>
      <c r="IL9" s="184"/>
      <c r="IM9" s="184"/>
      <c r="IN9" s="184"/>
      <c r="IO9" s="184"/>
      <c r="IP9" s="184"/>
      <c r="IQ9" s="184"/>
      <c r="IR9" s="184"/>
      <c r="IS9" s="184"/>
      <c r="IT9" s="184"/>
      <c r="IU9" s="184"/>
      <c r="IV9" s="184"/>
    </row>
    <row r="10" spans="1:256" ht="15.5" x14ac:dyDescent="0.35">
      <c r="A10" s="42" t="s">
        <v>431</v>
      </c>
      <c r="B10" s="166">
        <v>13</v>
      </c>
      <c r="C10" s="166">
        <v>11.91</v>
      </c>
      <c r="D10" s="166">
        <v>9.9700000000000006</v>
      </c>
      <c r="E10" s="42">
        <v>8.66</v>
      </c>
      <c r="F10" s="42">
        <v>8.66</v>
      </c>
      <c r="G10" s="42">
        <v>5.0599999999999996</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4"/>
      <c r="FF10" s="184"/>
      <c r="FG10" s="184"/>
      <c r="FH10" s="184"/>
      <c r="FI10" s="184"/>
      <c r="FJ10" s="184"/>
      <c r="FK10" s="184"/>
      <c r="FL10" s="184"/>
      <c r="FM10" s="184"/>
      <c r="FN10" s="184"/>
      <c r="FO10" s="184"/>
      <c r="FP10" s="184"/>
      <c r="FQ10" s="184"/>
      <c r="FR10" s="184"/>
      <c r="FS10" s="184"/>
      <c r="FT10" s="184"/>
      <c r="FU10" s="184"/>
      <c r="FV10" s="184"/>
      <c r="FW10" s="184"/>
      <c r="FX10" s="184"/>
      <c r="FY10" s="184"/>
      <c r="FZ10" s="184"/>
      <c r="GA10" s="184"/>
      <c r="GB10" s="184"/>
      <c r="GC10" s="184"/>
      <c r="GD10" s="184"/>
      <c r="GE10" s="184"/>
      <c r="GF10" s="184"/>
      <c r="GG10" s="184"/>
      <c r="GH10" s="184"/>
      <c r="GI10" s="184"/>
      <c r="GJ10" s="184"/>
      <c r="GK10" s="184"/>
      <c r="GL10" s="184"/>
      <c r="GM10" s="184"/>
      <c r="GN10" s="184"/>
      <c r="GO10" s="184"/>
      <c r="GP10" s="184"/>
      <c r="GQ10" s="184"/>
      <c r="GR10" s="184"/>
      <c r="GS10" s="184"/>
      <c r="GT10" s="184"/>
      <c r="GU10" s="184"/>
      <c r="GV10" s="184"/>
      <c r="GW10" s="184"/>
      <c r="GX10" s="184"/>
      <c r="GY10" s="184"/>
      <c r="GZ10" s="184"/>
      <c r="HA10" s="184"/>
      <c r="HB10" s="184"/>
      <c r="HC10" s="184"/>
      <c r="HD10" s="184"/>
      <c r="HE10" s="184"/>
      <c r="HF10" s="184"/>
      <c r="HG10" s="184"/>
      <c r="HH10" s="184"/>
      <c r="HI10" s="184"/>
      <c r="HJ10" s="184"/>
      <c r="HK10" s="184"/>
      <c r="HL10" s="184"/>
      <c r="HM10" s="184"/>
      <c r="HN10" s="184"/>
      <c r="HO10" s="184"/>
      <c r="HP10" s="184"/>
      <c r="HQ10" s="184"/>
      <c r="HR10" s="184"/>
      <c r="HS10" s="184"/>
      <c r="HT10" s="184"/>
      <c r="HU10" s="184"/>
      <c r="HV10" s="184"/>
      <c r="HW10" s="184"/>
      <c r="HX10" s="184"/>
      <c r="HY10" s="184"/>
      <c r="HZ10" s="184"/>
      <c r="IA10" s="184"/>
      <c r="IB10" s="184"/>
      <c r="IC10" s="184"/>
      <c r="ID10" s="184"/>
      <c r="IE10" s="184"/>
      <c r="IF10" s="184"/>
      <c r="IG10" s="184"/>
      <c r="IH10" s="184"/>
      <c r="II10" s="184"/>
      <c r="IJ10" s="184"/>
      <c r="IK10" s="184"/>
      <c r="IL10" s="184"/>
      <c r="IM10" s="184"/>
      <c r="IN10" s="184"/>
      <c r="IO10" s="184"/>
      <c r="IP10" s="184"/>
      <c r="IQ10" s="184"/>
      <c r="IR10" s="184"/>
      <c r="IS10" s="184"/>
      <c r="IT10" s="184"/>
      <c r="IU10" s="184"/>
      <c r="IV10" s="184"/>
    </row>
    <row r="11" spans="1:256" ht="15.5" x14ac:dyDescent="0.35">
      <c r="A11" s="42" t="s">
        <v>432</v>
      </c>
      <c r="B11" s="166">
        <v>1.2</v>
      </c>
      <c r="C11" s="166">
        <v>1.36</v>
      </c>
      <c r="D11" s="166">
        <v>1.43</v>
      </c>
      <c r="E11" s="42">
        <v>1.64</v>
      </c>
      <c r="F11" s="42">
        <v>1.75</v>
      </c>
      <c r="G11" s="166">
        <v>1.8</v>
      </c>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4"/>
      <c r="FA11" s="184"/>
      <c r="FB11" s="184"/>
      <c r="FC11" s="184"/>
      <c r="FD11" s="184"/>
      <c r="FE11" s="184"/>
      <c r="FF11" s="184"/>
      <c r="FG11" s="184"/>
      <c r="FH11" s="184"/>
      <c r="FI11" s="184"/>
      <c r="FJ11" s="184"/>
      <c r="FK11" s="184"/>
      <c r="FL11" s="184"/>
      <c r="FM11" s="184"/>
      <c r="FN11" s="184"/>
      <c r="FO11" s="184"/>
      <c r="FP11" s="184"/>
      <c r="FQ11" s="184"/>
      <c r="FR11" s="184"/>
      <c r="FS11" s="184"/>
      <c r="FT11" s="184"/>
      <c r="FU11" s="184"/>
      <c r="FV11" s="184"/>
      <c r="FW11" s="184"/>
      <c r="FX11" s="184"/>
      <c r="FY11" s="184"/>
      <c r="FZ11" s="184"/>
      <c r="GA11" s="184"/>
      <c r="GB11" s="184"/>
      <c r="GC11" s="184"/>
      <c r="GD11" s="184"/>
      <c r="GE11" s="184"/>
      <c r="GF11" s="184"/>
      <c r="GG11" s="184"/>
      <c r="GH11" s="184"/>
      <c r="GI11" s="184"/>
      <c r="GJ11" s="184"/>
      <c r="GK11" s="184"/>
      <c r="GL11" s="184"/>
      <c r="GM11" s="184"/>
      <c r="GN11" s="184"/>
      <c r="GO11" s="184"/>
      <c r="GP11" s="184"/>
      <c r="GQ11" s="184"/>
      <c r="GR11" s="184"/>
      <c r="GS11" s="184"/>
      <c r="GT11" s="184"/>
      <c r="GU11" s="184"/>
      <c r="GV11" s="184"/>
      <c r="GW11" s="184"/>
      <c r="GX11" s="184"/>
      <c r="GY11" s="184"/>
      <c r="GZ11" s="184"/>
      <c r="HA11" s="184"/>
      <c r="HB11" s="184"/>
      <c r="HC11" s="184"/>
      <c r="HD11" s="184"/>
      <c r="HE11" s="184"/>
      <c r="HF11" s="184"/>
      <c r="HG11" s="184"/>
      <c r="HH11" s="184"/>
      <c r="HI11" s="184"/>
      <c r="HJ11" s="184"/>
      <c r="HK11" s="184"/>
      <c r="HL11" s="184"/>
      <c r="HM11" s="184"/>
      <c r="HN11" s="184"/>
      <c r="HO11" s="184"/>
      <c r="HP11" s="184"/>
      <c r="HQ11" s="184"/>
      <c r="HR11" s="184"/>
      <c r="HS11" s="184"/>
      <c r="HT11" s="184"/>
      <c r="HU11" s="184"/>
      <c r="HV11" s="184"/>
      <c r="HW11" s="184"/>
      <c r="HX11" s="184"/>
      <c r="HY11" s="184"/>
      <c r="HZ11" s="184"/>
      <c r="IA11" s="184"/>
      <c r="IB11" s="184"/>
      <c r="IC11" s="184"/>
      <c r="ID11" s="184"/>
      <c r="IE11" s="184"/>
      <c r="IF11" s="184"/>
      <c r="IG11" s="184"/>
      <c r="IH11" s="184"/>
      <c r="II11" s="184"/>
      <c r="IJ11" s="184"/>
      <c r="IK11" s="184"/>
      <c r="IL11" s="184"/>
      <c r="IM11" s="184"/>
      <c r="IN11" s="184"/>
      <c r="IO11" s="184"/>
      <c r="IP11" s="184"/>
      <c r="IQ11" s="184"/>
      <c r="IR11" s="184"/>
      <c r="IS11" s="184"/>
      <c r="IT11" s="184"/>
      <c r="IU11" s="184"/>
      <c r="IV11" s="184"/>
    </row>
    <row r="12" spans="1:256" ht="15.5" x14ac:dyDescent="0.35">
      <c r="A12" s="42" t="s">
        <v>433</v>
      </c>
      <c r="B12" s="166">
        <v>2.2999999999999998</v>
      </c>
      <c r="C12" s="166">
        <v>2.41</v>
      </c>
      <c r="D12" s="166">
        <v>2.34</v>
      </c>
      <c r="E12" s="42">
        <v>2.04</v>
      </c>
      <c r="F12" s="42">
        <v>2.37</v>
      </c>
      <c r="G12" s="42">
        <v>2.57</v>
      </c>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184"/>
      <c r="FR12" s="184"/>
      <c r="FS12" s="184"/>
      <c r="FT12" s="184"/>
      <c r="FU12" s="184"/>
      <c r="FV12" s="184"/>
      <c r="FW12" s="184"/>
      <c r="FX12" s="184"/>
      <c r="FY12" s="184"/>
      <c r="FZ12" s="184"/>
      <c r="GA12" s="184"/>
      <c r="GB12" s="184"/>
      <c r="GC12" s="184"/>
      <c r="GD12" s="184"/>
      <c r="GE12" s="184"/>
      <c r="GF12" s="184"/>
      <c r="GG12" s="184"/>
      <c r="GH12" s="184"/>
      <c r="GI12" s="184"/>
      <c r="GJ12" s="184"/>
      <c r="GK12" s="184"/>
      <c r="GL12" s="184"/>
      <c r="GM12" s="184"/>
      <c r="GN12" s="184"/>
      <c r="GO12" s="184"/>
      <c r="GP12" s="184"/>
      <c r="GQ12" s="184"/>
      <c r="GR12" s="184"/>
      <c r="GS12" s="184"/>
      <c r="GT12" s="184"/>
      <c r="GU12" s="184"/>
      <c r="GV12" s="184"/>
      <c r="GW12" s="184"/>
      <c r="GX12" s="184"/>
      <c r="GY12" s="184"/>
      <c r="GZ12" s="184"/>
      <c r="HA12" s="184"/>
      <c r="HB12" s="184"/>
      <c r="HC12" s="184"/>
      <c r="HD12" s="184"/>
      <c r="HE12" s="184"/>
      <c r="HF12" s="184"/>
      <c r="HG12" s="184"/>
      <c r="HH12" s="184"/>
      <c r="HI12" s="184"/>
      <c r="HJ12" s="184"/>
      <c r="HK12" s="184"/>
      <c r="HL12" s="184"/>
      <c r="HM12" s="184"/>
      <c r="HN12" s="184"/>
      <c r="HO12" s="184"/>
      <c r="HP12" s="184"/>
      <c r="HQ12" s="184"/>
      <c r="HR12" s="184"/>
      <c r="HS12" s="184"/>
      <c r="HT12" s="184"/>
      <c r="HU12" s="184"/>
      <c r="HV12" s="184"/>
      <c r="HW12" s="184"/>
      <c r="HX12" s="184"/>
      <c r="HY12" s="184"/>
      <c r="HZ12" s="184"/>
      <c r="IA12" s="184"/>
      <c r="IB12" s="184"/>
      <c r="IC12" s="184"/>
      <c r="ID12" s="184"/>
      <c r="IE12" s="184"/>
      <c r="IF12" s="184"/>
      <c r="IG12" s="184"/>
      <c r="IH12" s="184"/>
      <c r="II12" s="184"/>
      <c r="IJ12" s="184"/>
      <c r="IK12" s="184"/>
      <c r="IL12" s="184"/>
      <c r="IM12" s="184"/>
      <c r="IN12" s="184"/>
      <c r="IO12" s="184"/>
      <c r="IP12" s="184"/>
      <c r="IQ12" s="184"/>
      <c r="IR12" s="184"/>
      <c r="IS12" s="184"/>
      <c r="IT12" s="184"/>
      <c r="IU12" s="184"/>
      <c r="IV12" s="184"/>
    </row>
    <row r="13" spans="1:256" ht="15.5" x14ac:dyDescent="0.35">
      <c r="A13" s="42" t="s">
        <v>434</v>
      </c>
      <c r="B13" s="166">
        <v>1.41</v>
      </c>
      <c r="C13" s="166">
        <v>1.5</v>
      </c>
      <c r="D13" s="166">
        <v>1.55</v>
      </c>
      <c r="E13" s="42">
        <v>1.78</v>
      </c>
      <c r="F13" s="42">
        <v>1.78</v>
      </c>
      <c r="G13" s="42">
        <v>2.0099999999999998</v>
      </c>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84"/>
      <c r="HO13" s="184"/>
      <c r="HP13" s="184"/>
      <c r="HQ13" s="184"/>
      <c r="HR13" s="184"/>
      <c r="HS13" s="184"/>
      <c r="HT13" s="184"/>
      <c r="HU13" s="184"/>
      <c r="HV13" s="184"/>
      <c r="HW13" s="184"/>
      <c r="HX13" s="184"/>
      <c r="HY13" s="184"/>
      <c r="HZ13" s="184"/>
      <c r="IA13" s="184"/>
      <c r="IB13" s="184"/>
      <c r="IC13" s="184"/>
      <c r="ID13" s="184"/>
      <c r="IE13" s="184"/>
      <c r="IF13" s="184"/>
      <c r="IG13" s="184"/>
      <c r="IH13" s="184"/>
      <c r="II13" s="184"/>
      <c r="IJ13" s="184"/>
      <c r="IK13" s="184"/>
      <c r="IL13" s="184"/>
      <c r="IM13" s="184"/>
      <c r="IN13" s="184"/>
      <c r="IO13" s="184"/>
      <c r="IP13" s="184"/>
      <c r="IQ13" s="184"/>
      <c r="IR13" s="184"/>
      <c r="IS13" s="184"/>
      <c r="IT13" s="184"/>
      <c r="IU13" s="184"/>
      <c r="IV13" s="184"/>
    </row>
    <row r="14" spans="1:256" ht="15.5" x14ac:dyDescent="0.35">
      <c r="A14" s="42" t="s">
        <v>435</v>
      </c>
      <c r="B14" s="166">
        <v>0.74</v>
      </c>
      <c r="C14" s="166">
        <v>0.98</v>
      </c>
      <c r="D14" s="166">
        <v>0.92</v>
      </c>
      <c r="E14" s="42">
        <v>0.92</v>
      </c>
      <c r="F14" s="42">
        <v>1.08</v>
      </c>
      <c r="G14" s="42">
        <v>1.07</v>
      </c>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c r="HP14" s="184"/>
      <c r="HQ14" s="184"/>
      <c r="HR14" s="184"/>
      <c r="HS14" s="184"/>
      <c r="HT14" s="184"/>
      <c r="HU14" s="184"/>
      <c r="HV14" s="184"/>
      <c r="HW14" s="184"/>
      <c r="HX14" s="184"/>
      <c r="HY14" s="184"/>
      <c r="HZ14" s="184"/>
      <c r="IA14" s="184"/>
      <c r="IB14" s="184"/>
      <c r="IC14" s="184"/>
      <c r="ID14" s="184"/>
      <c r="IE14" s="184"/>
      <c r="IF14" s="184"/>
      <c r="IG14" s="184"/>
      <c r="IH14" s="184"/>
      <c r="II14" s="184"/>
      <c r="IJ14" s="184"/>
      <c r="IK14" s="184"/>
      <c r="IL14" s="184"/>
      <c r="IM14" s="184"/>
      <c r="IN14" s="184"/>
      <c r="IO14" s="184"/>
      <c r="IP14" s="184"/>
      <c r="IQ14" s="184"/>
      <c r="IR14" s="184"/>
      <c r="IS14" s="184"/>
      <c r="IT14" s="184"/>
      <c r="IU14" s="184"/>
      <c r="IV14" s="184"/>
    </row>
    <row r="15" spans="1:256" ht="15" x14ac:dyDescent="0.3">
      <c r="A15" s="178" t="s">
        <v>436</v>
      </c>
      <c r="B15" s="534">
        <f>SUM(B6:B14)</f>
        <v>61.4</v>
      </c>
      <c r="C15" s="534">
        <f>SUM(C6:C14)</f>
        <v>60.829999999999991</v>
      </c>
      <c r="D15" s="534">
        <v>58.72</v>
      </c>
      <c r="E15" s="534">
        <v>58.87</v>
      </c>
      <c r="F15" s="534">
        <v>62.24</v>
      </c>
      <c r="G15" s="534">
        <v>62.26</v>
      </c>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1"/>
      <c r="DY15" s="151"/>
      <c r="DZ15" s="151"/>
      <c r="EA15" s="151"/>
      <c r="EB15" s="151"/>
      <c r="EC15" s="151"/>
      <c r="ED15" s="151"/>
      <c r="EE15" s="151"/>
      <c r="EF15" s="151"/>
      <c r="EG15" s="151"/>
      <c r="EH15" s="151"/>
      <c r="EI15" s="151"/>
      <c r="EJ15" s="151"/>
      <c r="EK15" s="151"/>
      <c r="EL15" s="151"/>
      <c r="EM15" s="151"/>
      <c r="EN15" s="151"/>
      <c r="EO15" s="151"/>
      <c r="EP15" s="151"/>
      <c r="EQ15" s="151"/>
      <c r="ER15" s="151"/>
      <c r="ES15" s="151"/>
      <c r="ET15" s="151"/>
      <c r="EU15" s="151"/>
      <c r="EV15" s="151"/>
      <c r="EW15" s="151"/>
      <c r="EX15" s="151"/>
      <c r="EY15" s="151"/>
      <c r="EZ15" s="151"/>
      <c r="FA15" s="151"/>
      <c r="FB15" s="151"/>
      <c r="FC15" s="151"/>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c r="IR15" s="151"/>
      <c r="IS15" s="151"/>
      <c r="IT15" s="151"/>
      <c r="IU15" s="151"/>
      <c r="IV15" s="151"/>
    </row>
    <row r="17" spans="1:1" x14ac:dyDescent="0.3">
      <c r="A17" s="41" t="s">
        <v>41</v>
      </c>
    </row>
    <row r="18" spans="1:1" x14ac:dyDescent="0.3">
      <c r="A18" s="42" t="s">
        <v>683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9"/>
  <sheetViews>
    <sheetView workbookViewId="0">
      <selection activeCell="A3" sqref="A3"/>
    </sheetView>
  </sheetViews>
  <sheetFormatPr defaultRowHeight="13" x14ac:dyDescent="0.3"/>
  <cols>
    <col min="1" max="1" width="26" style="42" customWidth="1"/>
    <col min="2" max="2" width="23.26953125" style="42" customWidth="1"/>
    <col min="3" max="3" width="22.7265625" style="42" customWidth="1"/>
    <col min="4" max="4" width="21.81640625" style="42" customWidth="1"/>
    <col min="5" max="5" width="23.26953125" style="42" customWidth="1"/>
    <col min="6" max="6" width="17.26953125" style="42" customWidth="1"/>
    <col min="7" max="7" width="11.453125" style="42" customWidth="1"/>
    <col min="8" max="16384" width="8.7265625" style="42"/>
  </cols>
  <sheetData>
    <row r="1" spans="1:255" ht="15" x14ac:dyDescent="0.3">
      <c r="A1" s="151" t="s">
        <v>20</v>
      </c>
    </row>
    <row r="2" spans="1:255" ht="18" x14ac:dyDescent="0.4">
      <c r="A2" s="151" t="s">
        <v>437</v>
      </c>
      <c r="B2" s="436"/>
      <c r="C2" s="218"/>
      <c r="D2" s="218"/>
      <c r="E2" s="218"/>
      <c r="F2" s="218"/>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row>
    <row r="3" spans="1:255" ht="15" x14ac:dyDescent="0.3">
      <c r="A3" s="222"/>
      <c r="B3" s="535"/>
      <c r="C3" s="535"/>
      <c r="D3" s="535"/>
      <c r="E3" s="535"/>
      <c r="F3" s="536"/>
      <c r="G3" s="535"/>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row>
    <row r="4" spans="1:255" x14ac:dyDescent="0.3">
      <c r="C4" s="45"/>
      <c r="D4" s="45"/>
      <c r="E4" s="45"/>
      <c r="F4" s="45"/>
      <c r="G4" s="393" t="s">
        <v>427</v>
      </c>
    </row>
    <row r="5" spans="1:255" ht="28" x14ac:dyDescent="0.3">
      <c r="A5" s="175"/>
      <c r="B5" s="537" t="s">
        <v>438</v>
      </c>
      <c r="C5" s="538" t="s">
        <v>439</v>
      </c>
      <c r="D5" s="538" t="s">
        <v>684</v>
      </c>
      <c r="E5" s="538" t="s">
        <v>685</v>
      </c>
      <c r="F5" s="538" t="s">
        <v>686</v>
      </c>
      <c r="G5" s="538" t="s">
        <v>687</v>
      </c>
    </row>
    <row r="6" spans="1:255" ht="15.5" x14ac:dyDescent="0.35">
      <c r="A6" s="224" t="s">
        <v>440</v>
      </c>
      <c r="B6" s="540">
        <v>57</v>
      </c>
      <c r="C6" s="540">
        <v>1.8</v>
      </c>
      <c r="D6" s="540">
        <v>2.2999999999999998</v>
      </c>
      <c r="E6" s="541">
        <v>4.0999999999999996</v>
      </c>
      <c r="F6" s="539">
        <v>4.0999999999999996</v>
      </c>
      <c r="G6" s="540">
        <v>0</v>
      </c>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c r="HK6" s="184"/>
      <c r="HL6" s="184"/>
      <c r="HM6" s="184"/>
      <c r="HN6" s="184"/>
      <c r="HO6" s="184"/>
      <c r="HP6" s="184"/>
      <c r="HQ6" s="184"/>
      <c r="HR6" s="184"/>
      <c r="HS6" s="184"/>
      <c r="HT6" s="184"/>
      <c r="HU6" s="184"/>
      <c r="HV6" s="184"/>
      <c r="HW6" s="184"/>
      <c r="HX6" s="184"/>
      <c r="HY6" s="184"/>
      <c r="HZ6" s="184"/>
      <c r="IA6" s="184"/>
      <c r="IB6" s="184"/>
      <c r="IC6" s="184"/>
      <c r="ID6" s="184"/>
      <c r="IE6" s="184"/>
      <c r="IF6" s="184"/>
      <c r="IG6" s="184"/>
      <c r="IH6" s="184"/>
      <c r="II6" s="184"/>
      <c r="IJ6" s="184"/>
      <c r="IK6" s="184"/>
      <c r="IL6" s="184"/>
      <c r="IM6" s="184"/>
      <c r="IN6" s="184"/>
      <c r="IO6" s="184"/>
      <c r="IP6" s="184"/>
      <c r="IQ6" s="184"/>
      <c r="IR6" s="184"/>
      <c r="IS6" s="184"/>
      <c r="IT6" s="184"/>
      <c r="IU6" s="184"/>
    </row>
    <row r="7" spans="1:255" ht="15.5" x14ac:dyDescent="0.35">
      <c r="A7" s="276"/>
      <c r="B7" s="542"/>
      <c r="C7" s="542"/>
      <c r="D7" s="543"/>
      <c r="E7" s="544"/>
      <c r="F7" s="54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184"/>
      <c r="FL7" s="184"/>
      <c r="FM7" s="184"/>
      <c r="FN7" s="184"/>
      <c r="FO7" s="184"/>
      <c r="FP7" s="184"/>
      <c r="FQ7" s="184"/>
      <c r="FR7" s="184"/>
      <c r="FS7" s="184"/>
      <c r="FT7" s="184"/>
      <c r="FU7" s="184"/>
      <c r="FV7" s="184"/>
      <c r="FW7" s="184"/>
      <c r="FX7" s="184"/>
      <c r="FY7" s="184"/>
      <c r="FZ7" s="184"/>
      <c r="GA7" s="184"/>
      <c r="GB7" s="184"/>
      <c r="GC7" s="184"/>
      <c r="GD7" s="184"/>
      <c r="GE7" s="184"/>
      <c r="GF7" s="184"/>
      <c r="GG7" s="184"/>
      <c r="GH7" s="184"/>
      <c r="GI7" s="184"/>
      <c r="GJ7" s="184"/>
      <c r="GK7" s="184"/>
      <c r="GL7" s="184"/>
      <c r="GM7" s="184"/>
      <c r="GN7" s="184"/>
      <c r="GO7" s="184"/>
      <c r="GP7" s="184"/>
      <c r="GQ7" s="184"/>
      <c r="GR7" s="184"/>
      <c r="GS7" s="184"/>
      <c r="GT7" s="184"/>
      <c r="GU7" s="184"/>
      <c r="GV7" s="184"/>
      <c r="GW7" s="184"/>
      <c r="GX7" s="184"/>
      <c r="GY7" s="184"/>
      <c r="GZ7" s="184"/>
      <c r="HA7" s="184"/>
      <c r="HB7" s="184"/>
      <c r="HC7" s="184"/>
      <c r="HD7" s="184"/>
      <c r="HE7" s="184"/>
      <c r="HF7" s="184"/>
      <c r="HG7" s="184"/>
      <c r="HH7" s="184"/>
      <c r="HI7" s="184"/>
      <c r="HJ7" s="184"/>
      <c r="HK7" s="184"/>
      <c r="HL7" s="184"/>
      <c r="HM7" s="184"/>
      <c r="HN7" s="184"/>
      <c r="HO7" s="184"/>
      <c r="HP7" s="184"/>
      <c r="HQ7" s="184"/>
      <c r="HR7" s="184"/>
      <c r="HS7" s="184"/>
      <c r="HT7" s="184"/>
      <c r="HU7" s="184"/>
      <c r="HV7" s="184"/>
      <c r="HW7" s="184"/>
      <c r="HX7" s="184"/>
      <c r="HY7" s="184"/>
      <c r="HZ7" s="184"/>
      <c r="IA7" s="184"/>
      <c r="IB7" s="184"/>
      <c r="IC7" s="184"/>
      <c r="ID7" s="184"/>
      <c r="IE7" s="184"/>
      <c r="IF7" s="184"/>
      <c r="IG7" s="184"/>
      <c r="IH7" s="184"/>
      <c r="II7" s="184"/>
      <c r="IJ7" s="184"/>
      <c r="IK7" s="184"/>
      <c r="IL7" s="184"/>
      <c r="IM7" s="184"/>
      <c r="IN7" s="184"/>
      <c r="IO7" s="184"/>
      <c r="IP7" s="184"/>
      <c r="IQ7" s="184"/>
      <c r="IR7" s="184"/>
      <c r="IS7" s="184"/>
      <c r="IT7" s="184"/>
      <c r="IU7" s="184"/>
    </row>
    <row r="8" spans="1:255" x14ac:dyDescent="0.3">
      <c r="A8" s="41" t="s">
        <v>41</v>
      </c>
    </row>
    <row r="9" spans="1:255" ht="27" customHeight="1" x14ac:dyDescent="0.3">
      <c r="A9" s="693" t="s">
        <v>688</v>
      </c>
      <c r="B9" s="693"/>
      <c r="C9" s="693"/>
      <c r="D9" s="693"/>
      <c r="E9" s="693"/>
      <c r="F9" s="693"/>
      <c r="G9" s="693"/>
      <c r="H9" s="693"/>
    </row>
    <row r="10" spans="1:255" ht="26.5" customHeight="1" x14ac:dyDescent="0.3">
      <c r="A10" s="693" t="s">
        <v>689</v>
      </c>
      <c r="B10" s="693"/>
      <c r="C10" s="693"/>
      <c r="D10" s="693"/>
      <c r="E10" s="693"/>
      <c r="F10" s="693"/>
      <c r="G10" s="693"/>
      <c r="H10" s="545"/>
    </row>
    <row r="11" spans="1:255" x14ac:dyDescent="0.3">
      <c r="A11" s="42" t="s">
        <v>747</v>
      </c>
      <c r="B11" s="546"/>
      <c r="C11" s="546"/>
      <c r="D11" s="546"/>
      <c r="E11" s="546"/>
      <c r="F11" s="546"/>
      <c r="G11" s="546"/>
      <c r="H11" s="546"/>
    </row>
    <row r="12" spans="1:255" x14ac:dyDescent="0.3">
      <c r="A12" s="42" t="s">
        <v>690</v>
      </c>
    </row>
    <row r="29" spans="6:6" x14ac:dyDescent="0.3">
      <c r="F29" s="42" t="s">
        <v>42</v>
      </c>
    </row>
  </sheetData>
  <mergeCells count="2">
    <mergeCell ref="A9:H9"/>
    <mergeCell ref="A10:G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2"/>
  <sheetViews>
    <sheetView showGridLines="0" workbookViewId="0"/>
  </sheetViews>
  <sheetFormatPr defaultColWidth="4.453125" defaultRowHeight="13" x14ac:dyDescent="0.3"/>
  <cols>
    <col min="1" max="1" width="68.7265625" style="266" customWidth="1"/>
    <col min="2" max="2" width="19.453125" style="317" customWidth="1"/>
    <col min="3" max="15" width="15.7265625" style="317" customWidth="1"/>
    <col min="16" max="16" width="10.26953125" style="317" bestFit="1" customWidth="1"/>
    <col min="17" max="25" width="9.1796875" style="317" customWidth="1"/>
    <col min="26" max="26" width="42.7265625" style="317" customWidth="1"/>
    <col min="27" max="255" width="9.1796875" style="317" customWidth="1"/>
    <col min="256" max="16384" width="4.453125" style="317"/>
  </cols>
  <sheetData>
    <row r="1" spans="1:54" s="42" customFormat="1" ht="18" x14ac:dyDescent="0.3">
      <c r="A1" s="151" t="s">
        <v>691</v>
      </c>
      <c r="AA1" s="42" t="s">
        <v>126</v>
      </c>
    </row>
    <row r="2" spans="1:54" s="153" customFormat="1" ht="18" x14ac:dyDescent="0.4">
      <c r="A2" s="151" t="s">
        <v>444</v>
      </c>
      <c r="B2" s="436"/>
      <c r="C2" s="218"/>
      <c r="D2" s="218"/>
      <c r="E2" s="218"/>
      <c r="F2" s="218"/>
      <c r="AA2" s="42" t="s">
        <v>113</v>
      </c>
    </row>
    <row r="3" spans="1:54" ht="15" x14ac:dyDescent="0.3">
      <c r="A3" s="547" t="s">
        <v>445</v>
      </c>
      <c r="B3" s="548" t="s">
        <v>113</v>
      </c>
      <c r="G3" s="549"/>
      <c r="AA3" s="266" t="s">
        <v>446</v>
      </c>
      <c r="AN3" s="317" t="s">
        <v>447</v>
      </c>
    </row>
    <row r="4" spans="1:54" s="369" customFormat="1" ht="15" x14ac:dyDescent="0.3">
      <c r="A4" s="550" t="s">
        <v>229</v>
      </c>
      <c r="B4" s="619">
        <v>1989</v>
      </c>
      <c r="C4" s="551">
        <v>2004</v>
      </c>
      <c r="D4" s="551">
        <v>2005</v>
      </c>
      <c r="E4" s="551">
        <v>2006</v>
      </c>
      <c r="F4" s="551">
        <v>2007</v>
      </c>
      <c r="G4" s="551">
        <v>2008</v>
      </c>
      <c r="H4" s="551">
        <v>2009</v>
      </c>
      <c r="I4" s="551">
        <v>2010</v>
      </c>
      <c r="J4" s="551">
        <v>2011</v>
      </c>
      <c r="K4" s="551">
        <v>2012</v>
      </c>
      <c r="L4" s="551">
        <v>2013</v>
      </c>
      <c r="M4" s="551">
        <v>2014</v>
      </c>
      <c r="N4" s="551">
        <v>2015</v>
      </c>
      <c r="O4" s="551">
        <v>2016</v>
      </c>
      <c r="AA4" s="552">
        <v>1989</v>
      </c>
      <c r="AB4" s="551">
        <v>2004</v>
      </c>
      <c r="AC4" s="551">
        <v>2005</v>
      </c>
      <c r="AD4" s="551">
        <v>2006</v>
      </c>
      <c r="AE4" s="551">
        <v>2007</v>
      </c>
      <c r="AF4" s="551">
        <v>2008</v>
      </c>
      <c r="AG4" s="551">
        <v>2009</v>
      </c>
      <c r="AH4" s="551">
        <v>2010</v>
      </c>
      <c r="AI4" s="551">
        <v>2011</v>
      </c>
      <c r="AJ4" s="551">
        <v>2012</v>
      </c>
      <c r="AK4" s="551">
        <v>2013</v>
      </c>
      <c r="AL4" s="551">
        <v>2014</v>
      </c>
      <c r="AM4" s="551">
        <v>2015</v>
      </c>
      <c r="AN4" s="551">
        <v>2016</v>
      </c>
      <c r="AO4" s="552">
        <v>1989</v>
      </c>
      <c r="AP4" s="551">
        <v>2004</v>
      </c>
      <c r="AQ4" s="551">
        <v>2005</v>
      </c>
      <c r="AR4" s="551">
        <v>2006</v>
      </c>
      <c r="AS4" s="551">
        <v>2007</v>
      </c>
      <c r="AT4" s="551">
        <v>2008</v>
      </c>
      <c r="AU4" s="551">
        <v>2009</v>
      </c>
      <c r="AV4" s="551">
        <v>2010</v>
      </c>
      <c r="AW4" s="551">
        <v>2011</v>
      </c>
      <c r="AX4" s="551">
        <v>2012</v>
      </c>
      <c r="AY4" s="551">
        <v>2013</v>
      </c>
      <c r="AZ4" s="551">
        <v>2014</v>
      </c>
      <c r="BA4" s="551">
        <v>2015</v>
      </c>
      <c r="BB4" s="551">
        <v>2016</v>
      </c>
    </row>
    <row r="5" spans="1:54" x14ac:dyDescent="0.3">
      <c r="A5" s="553" t="s">
        <v>455</v>
      </c>
      <c r="B5" s="620">
        <f t="shared" ref="B5:D8" si="0">IF(AA5=0," - ",IF($B$3="PERCENTAGE",AO5*100,AA5))</f>
        <v>1027</v>
      </c>
      <c r="C5" s="326">
        <f t="shared" si="0"/>
        <v>933</v>
      </c>
      <c r="D5" s="326">
        <f t="shared" si="0"/>
        <v>931</v>
      </c>
      <c r="E5" s="326">
        <f t="shared" ref="E5:O20" si="1">IF(AD5=0," - ",IF($B$3="PERCENTAGE",AR5*100,AD5))</f>
        <v>931</v>
      </c>
      <c r="F5" s="326">
        <f t="shared" si="1"/>
        <v>930</v>
      </c>
      <c r="G5" s="326">
        <f t="shared" si="1"/>
        <v>929</v>
      </c>
      <c r="H5" s="326">
        <f t="shared" si="1"/>
        <v>929</v>
      </c>
      <c r="I5" s="326">
        <f t="shared" si="1"/>
        <v>929</v>
      </c>
      <c r="J5" s="326">
        <f t="shared" si="1"/>
        <v>929</v>
      </c>
      <c r="K5" s="326">
        <f t="shared" si="1"/>
        <v>929</v>
      </c>
      <c r="L5" s="326">
        <f t="shared" si="1"/>
        <v>929</v>
      </c>
      <c r="M5" s="326">
        <f t="shared" si="1"/>
        <v>929</v>
      </c>
      <c r="N5" s="326">
        <f t="shared" si="1"/>
        <v>929</v>
      </c>
      <c r="O5" s="326">
        <f t="shared" si="1"/>
        <v>926</v>
      </c>
      <c r="Z5" s="556" t="s">
        <v>455</v>
      </c>
      <c r="AA5" s="558">
        <v>1027</v>
      </c>
      <c r="AB5" s="558">
        <v>933</v>
      </c>
      <c r="AC5" s="558">
        <v>931</v>
      </c>
      <c r="AD5" s="558">
        <v>931</v>
      </c>
      <c r="AE5" s="558">
        <v>930</v>
      </c>
      <c r="AF5" s="558">
        <v>929</v>
      </c>
      <c r="AG5" s="558">
        <v>929</v>
      </c>
      <c r="AH5" s="558">
        <v>929</v>
      </c>
      <c r="AI5" s="558">
        <v>929</v>
      </c>
      <c r="AJ5" s="558">
        <v>929</v>
      </c>
      <c r="AK5" s="558">
        <v>929</v>
      </c>
      <c r="AL5" s="558">
        <v>929</v>
      </c>
      <c r="AM5" s="558">
        <v>929</v>
      </c>
      <c r="AN5" s="558">
        <v>926</v>
      </c>
      <c r="AO5" s="555">
        <f t="shared" ref="AO5:BB23" si="2">AA5/AA$30</f>
        <v>9.0579790034811926E-4</v>
      </c>
      <c r="AP5" s="555">
        <f t="shared" si="2"/>
        <v>4.4616619858269305E-4</v>
      </c>
      <c r="AQ5" s="555">
        <f t="shared" si="2"/>
        <v>4.1483625553022179E-4</v>
      </c>
      <c r="AR5" s="555">
        <f t="shared" si="2"/>
        <v>3.85495434094359E-4</v>
      </c>
      <c r="AS5" s="555">
        <f t="shared" si="2"/>
        <v>3.5071510054775662E-4</v>
      </c>
      <c r="AT5" s="555">
        <f t="shared" si="2"/>
        <v>3.3112004473863078E-4</v>
      </c>
      <c r="AU5" s="555">
        <f t="shared" si="2"/>
        <v>3.2559761532166347E-4</v>
      </c>
      <c r="AV5" s="555">
        <f t="shared" si="2"/>
        <v>3.4116569966327788E-4</v>
      </c>
      <c r="AW5" s="555">
        <f t="shared" si="2"/>
        <v>3.3383522410800596E-4</v>
      </c>
      <c r="AX5" s="555">
        <f t="shared" si="2"/>
        <v>3.1371802119234459E-4</v>
      </c>
      <c r="AY5" s="555">
        <f t="shared" si="2"/>
        <v>2.9445147556956077E-4</v>
      </c>
      <c r="AZ5" s="555">
        <f t="shared" si="2"/>
        <v>2.7614283450959082E-4</v>
      </c>
      <c r="BA5" s="555">
        <f t="shared" si="2"/>
        <v>2.6369893245929487E-4</v>
      </c>
      <c r="BB5" s="555">
        <f t="shared" si="2"/>
        <v>2.4344300975480873E-4</v>
      </c>
    </row>
    <row r="6" spans="1:54" x14ac:dyDescent="0.3">
      <c r="A6" s="553" t="s">
        <v>459</v>
      </c>
      <c r="B6" s="620">
        <f t="shared" si="0"/>
        <v>1782</v>
      </c>
      <c r="C6" s="326">
        <f t="shared" si="0"/>
        <v>3967</v>
      </c>
      <c r="D6" s="326">
        <f t="shared" si="0"/>
        <v>4229</v>
      </c>
      <c r="E6" s="326">
        <f t="shared" si="1"/>
        <v>4539</v>
      </c>
      <c r="F6" s="326">
        <f t="shared" si="1"/>
        <v>4866</v>
      </c>
      <c r="G6" s="326">
        <f t="shared" si="1"/>
        <v>5103</v>
      </c>
      <c r="H6" s="326">
        <f t="shared" si="1"/>
        <v>4601</v>
      </c>
      <c r="I6" s="326">
        <f t="shared" si="1"/>
        <v>4171</v>
      </c>
      <c r="J6" s="326">
        <f t="shared" si="1"/>
        <v>3168</v>
      </c>
      <c r="K6" s="326">
        <f t="shared" si="1"/>
        <v>2160</v>
      </c>
      <c r="L6" s="326">
        <f t="shared" si="1"/>
        <v>1165</v>
      </c>
      <c r="M6" s="326">
        <f t="shared" si="1"/>
        <v>232</v>
      </c>
      <c r="N6" s="326">
        <f t="shared" si="1"/>
        <v>17</v>
      </c>
      <c r="O6" s="326">
        <f t="shared" si="1"/>
        <v>24</v>
      </c>
      <c r="Z6" s="556" t="s">
        <v>459</v>
      </c>
      <c r="AA6" s="558">
        <v>1782</v>
      </c>
      <c r="AB6" s="558">
        <v>3967</v>
      </c>
      <c r="AC6" s="558">
        <v>4229</v>
      </c>
      <c r="AD6" s="558">
        <v>4539</v>
      </c>
      <c r="AE6" s="558">
        <v>4866</v>
      </c>
      <c r="AF6" s="558">
        <v>5103</v>
      </c>
      <c r="AG6" s="558">
        <v>4601</v>
      </c>
      <c r="AH6" s="558">
        <v>4171</v>
      </c>
      <c r="AI6" s="558">
        <v>3168</v>
      </c>
      <c r="AJ6" s="558">
        <v>2160</v>
      </c>
      <c r="AK6" s="558">
        <v>1165</v>
      </c>
      <c r="AL6" s="558">
        <v>232</v>
      </c>
      <c r="AM6" s="558">
        <v>17</v>
      </c>
      <c r="AN6" s="558">
        <v>24</v>
      </c>
      <c r="AO6" s="555">
        <f t="shared" si="2"/>
        <v>1.5716960646741465E-3</v>
      </c>
      <c r="AP6" s="555">
        <f t="shared" si="2"/>
        <v>1.8970432044775384E-3</v>
      </c>
      <c r="AQ6" s="555">
        <f t="shared" si="2"/>
        <v>1.8843636140035531E-3</v>
      </c>
      <c r="AR6" s="555">
        <f t="shared" si="2"/>
        <v>1.8794455159552048E-3</v>
      </c>
      <c r="AS6" s="555">
        <f t="shared" si="2"/>
        <v>1.8350319131885849E-3</v>
      </c>
      <c r="AT6" s="555">
        <f t="shared" si="2"/>
        <v>1.8188434750282378E-3</v>
      </c>
      <c r="AU6" s="555">
        <f t="shared" si="2"/>
        <v>1.6125668763132116E-3</v>
      </c>
      <c r="AV6" s="555">
        <f t="shared" si="2"/>
        <v>1.5317568711469668E-3</v>
      </c>
      <c r="AW6" s="555">
        <f t="shared" si="2"/>
        <v>1.1384176425986681E-3</v>
      </c>
      <c r="AX6" s="555">
        <f t="shared" si="2"/>
        <v>7.2941972634603261E-4</v>
      </c>
      <c r="AY6" s="555">
        <f t="shared" si="2"/>
        <v>3.6925292684449762E-4</v>
      </c>
      <c r="AZ6" s="555">
        <f t="shared" si="2"/>
        <v>6.8961396777422041E-5</v>
      </c>
      <c r="BA6" s="555">
        <f t="shared" si="2"/>
        <v>4.8254917672852664E-6</v>
      </c>
      <c r="BB6" s="555">
        <f t="shared" si="2"/>
        <v>6.3095380498006576E-6</v>
      </c>
    </row>
    <row r="7" spans="1:54" x14ac:dyDescent="0.3">
      <c r="A7" s="553" t="s">
        <v>457</v>
      </c>
      <c r="B7" s="620" t="str">
        <f t="shared" si="0"/>
        <v xml:space="preserve"> - </v>
      </c>
      <c r="C7" s="326">
        <f t="shared" si="0"/>
        <v>183</v>
      </c>
      <c r="D7" s="326">
        <f t="shared" si="0"/>
        <v>187</v>
      </c>
      <c r="E7" s="326">
        <f t="shared" si="1"/>
        <v>187</v>
      </c>
      <c r="F7" s="326">
        <f t="shared" si="1"/>
        <v>189</v>
      </c>
      <c r="G7" s="326">
        <f t="shared" si="1"/>
        <v>201</v>
      </c>
      <c r="H7" s="326">
        <f t="shared" si="1"/>
        <v>210</v>
      </c>
      <c r="I7" s="326">
        <f t="shared" si="1"/>
        <v>222</v>
      </c>
      <c r="J7" s="326">
        <f t="shared" si="1"/>
        <v>235</v>
      </c>
      <c r="K7" s="326">
        <f t="shared" si="1"/>
        <v>244</v>
      </c>
      <c r="L7" s="326">
        <f t="shared" si="1"/>
        <v>257</v>
      </c>
      <c r="M7" s="326">
        <f t="shared" si="1"/>
        <v>268</v>
      </c>
      <c r="N7" s="326">
        <f t="shared" si="1"/>
        <v>274</v>
      </c>
      <c r="O7" s="326">
        <f t="shared" si="1"/>
        <v>291</v>
      </c>
      <c r="Z7" s="556" t="s">
        <v>457</v>
      </c>
      <c r="AA7" s="557"/>
      <c r="AB7" s="558">
        <v>183</v>
      </c>
      <c r="AC7" s="558">
        <v>187</v>
      </c>
      <c r="AD7" s="558">
        <v>187</v>
      </c>
      <c r="AE7" s="558">
        <v>189</v>
      </c>
      <c r="AF7" s="558">
        <v>201</v>
      </c>
      <c r="AG7" s="558">
        <v>210</v>
      </c>
      <c r="AH7" s="558">
        <v>222</v>
      </c>
      <c r="AI7" s="558">
        <v>235</v>
      </c>
      <c r="AJ7" s="558">
        <v>244</v>
      </c>
      <c r="AK7" s="558">
        <v>257</v>
      </c>
      <c r="AL7" s="558">
        <v>268</v>
      </c>
      <c r="AM7" s="558">
        <v>274</v>
      </c>
      <c r="AN7" s="558">
        <v>291</v>
      </c>
      <c r="AO7" s="555">
        <f t="shared" si="2"/>
        <v>0</v>
      </c>
      <c r="AP7" s="555">
        <f t="shared" si="2"/>
        <v>8.7511698114290276E-5</v>
      </c>
      <c r="AQ7" s="555">
        <f t="shared" si="2"/>
        <v>8.3323716202096098E-5</v>
      </c>
      <c r="AR7" s="555">
        <f t="shared" si="2"/>
        <v>7.7430339608641389E-5</v>
      </c>
      <c r="AS7" s="555">
        <f t="shared" si="2"/>
        <v>7.1274359143576351E-5</v>
      </c>
      <c r="AT7" s="555">
        <f t="shared" si="2"/>
        <v>7.164168890469837E-5</v>
      </c>
      <c r="AU7" s="555">
        <f t="shared" si="2"/>
        <v>7.3601183226640825E-5</v>
      </c>
      <c r="AV7" s="555">
        <f t="shared" si="2"/>
        <v>8.152721778821065E-5</v>
      </c>
      <c r="AW7" s="555">
        <f t="shared" si="2"/>
        <v>8.4447015786201718E-5</v>
      </c>
      <c r="AX7" s="555">
        <f t="shared" si="2"/>
        <v>8.2397413531681463E-5</v>
      </c>
      <c r="AY7" s="555">
        <f t="shared" si="2"/>
        <v>8.1457512617198191E-5</v>
      </c>
      <c r="AZ7" s="555">
        <f t="shared" si="2"/>
        <v>7.9662303173918557E-5</v>
      </c>
      <c r="BA7" s="555">
        <f t="shared" si="2"/>
        <v>7.7775573190362531E-5</v>
      </c>
      <c r="BB7" s="555">
        <f t="shared" si="2"/>
        <v>7.6503148853832983E-5</v>
      </c>
    </row>
    <row r="8" spans="1:54" x14ac:dyDescent="0.3">
      <c r="A8" s="553" t="s">
        <v>450</v>
      </c>
      <c r="B8" s="620" t="str">
        <f t="shared" si="0"/>
        <v xml:space="preserve"> - </v>
      </c>
      <c r="C8" s="326" t="str">
        <f t="shared" si="0"/>
        <v xml:space="preserve"> - </v>
      </c>
      <c r="D8" s="326">
        <f t="shared" si="0"/>
        <v>1</v>
      </c>
      <c r="E8" s="326">
        <f t="shared" si="1"/>
        <v>1</v>
      </c>
      <c r="F8" s="326">
        <f t="shared" si="1"/>
        <v>3</v>
      </c>
      <c r="G8" s="326">
        <f t="shared" si="1"/>
        <v>5</v>
      </c>
      <c r="H8" s="326">
        <f t="shared" si="1"/>
        <v>12</v>
      </c>
      <c r="I8" s="326">
        <f t="shared" si="1"/>
        <v>22</v>
      </c>
      <c r="J8" s="326">
        <f t="shared" si="1"/>
        <v>21</v>
      </c>
      <c r="K8" s="326">
        <f t="shared" si="1"/>
        <v>25</v>
      </c>
      <c r="L8" s="326">
        <f t="shared" si="1"/>
        <v>63</v>
      </c>
      <c r="M8" s="326">
        <f t="shared" si="1"/>
        <v>62</v>
      </c>
      <c r="N8" s="326">
        <f t="shared" si="1"/>
        <v>45</v>
      </c>
      <c r="O8" s="326">
        <f t="shared" si="1"/>
        <v>53</v>
      </c>
      <c r="Z8" s="556" t="s">
        <v>450</v>
      </c>
      <c r="AA8" s="557"/>
      <c r="AB8" s="557"/>
      <c r="AC8" s="558">
        <v>1</v>
      </c>
      <c r="AD8" s="558">
        <v>1</v>
      </c>
      <c r="AE8" s="558">
        <v>3</v>
      </c>
      <c r="AF8" s="558">
        <v>5</v>
      </c>
      <c r="AG8" s="558">
        <v>12</v>
      </c>
      <c r="AH8" s="558">
        <v>22</v>
      </c>
      <c r="AI8" s="558">
        <v>21</v>
      </c>
      <c r="AJ8" s="558">
        <v>25</v>
      </c>
      <c r="AK8" s="558">
        <v>63</v>
      </c>
      <c r="AL8" s="558">
        <v>62</v>
      </c>
      <c r="AM8" s="558">
        <v>45</v>
      </c>
      <c r="AN8" s="558">
        <v>53</v>
      </c>
      <c r="AO8" s="555">
        <f t="shared" si="2"/>
        <v>0</v>
      </c>
      <c r="AP8" s="555">
        <f t="shared" si="2"/>
        <v>0</v>
      </c>
      <c r="AQ8" s="555">
        <f t="shared" si="2"/>
        <v>4.4558137006468504E-7</v>
      </c>
      <c r="AR8" s="555">
        <f t="shared" si="2"/>
        <v>4.1406598721198604E-7</v>
      </c>
      <c r="AS8" s="555">
        <f t="shared" si="2"/>
        <v>1.1313390340250214E-6</v>
      </c>
      <c r="AT8" s="555">
        <f t="shared" si="2"/>
        <v>1.782131564793492E-6</v>
      </c>
      <c r="AU8" s="555">
        <f t="shared" si="2"/>
        <v>4.20578189866519E-6</v>
      </c>
      <c r="AV8" s="555">
        <f t="shared" si="2"/>
        <v>8.0792738348677213E-6</v>
      </c>
      <c r="AW8" s="555">
        <f t="shared" si="2"/>
        <v>7.5463290702563239E-6</v>
      </c>
      <c r="AX8" s="555">
        <f t="shared" si="2"/>
        <v>8.4423579438198223E-6</v>
      </c>
      <c r="AY8" s="555">
        <f t="shared" si="2"/>
        <v>1.9968184026783991E-5</v>
      </c>
      <c r="AZ8" s="555">
        <f t="shared" si="2"/>
        <v>1.8429338793966235E-5</v>
      </c>
      <c r="BA8" s="555">
        <f t="shared" si="2"/>
        <v>1.2773360560460999E-5</v>
      </c>
      <c r="BB8" s="555">
        <f t="shared" si="2"/>
        <v>1.3933563193309787E-5</v>
      </c>
    </row>
    <row r="9" spans="1:54" x14ac:dyDescent="0.3">
      <c r="A9" s="553" t="s">
        <v>452</v>
      </c>
      <c r="B9" s="620">
        <f t="shared" ref="B9:B29" si="3">IF(AA9=0," - ",IF($B$3="PERCENTAGE",AO9*100,AA9))</f>
        <v>10886</v>
      </c>
      <c r="C9" s="326">
        <f t="shared" ref="C9:C29" si="4">IF(AB9=0," - ",IF($B$3="PERCENTAGE",AP9*100,AB9))</f>
        <v>8861</v>
      </c>
      <c r="D9" s="326">
        <f t="shared" ref="D9:D29" si="5">IF(AC9=0," - ",IF($B$3="PERCENTAGE",AQ9*100,AC9))</f>
        <v>8801</v>
      </c>
      <c r="E9" s="326">
        <f t="shared" si="1"/>
        <v>8699</v>
      </c>
      <c r="F9" s="326">
        <f t="shared" si="1"/>
        <v>8553</v>
      </c>
      <c r="G9" s="326">
        <f t="shared" si="1"/>
        <v>8429</v>
      </c>
      <c r="H9" s="326">
        <f t="shared" si="1"/>
        <v>8618</v>
      </c>
      <c r="I9" s="326">
        <f t="shared" si="1"/>
        <v>8827</v>
      </c>
      <c r="J9" s="326">
        <f t="shared" si="1"/>
        <v>9063</v>
      </c>
      <c r="K9" s="326">
        <f t="shared" si="1"/>
        <v>9396</v>
      </c>
      <c r="L9" s="326">
        <f t="shared" si="1"/>
        <v>9739</v>
      </c>
      <c r="M9" s="326">
        <f t="shared" si="1"/>
        <v>10061</v>
      </c>
      <c r="N9" s="326">
        <f t="shared" si="1"/>
        <v>10117</v>
      </c>
      <c r="O9" s="326">
        <f t="shared" si="1"/>
        <v>10077</v>
      </c>
      <c r="Z9" s="556" t="s">
        <v>452</v>
      </c>
      <c r="AA9" s="558">
        <v>10886</v>
      </c>
      <c r="AB9" s="558">
        <v>8861</v>
      </c>
      <c r="AC9" s="558">
        <v>8801</v>
      </c>
      <c r="AD9" s="558">
        <v>8699</v>
      </c>
      <c r="AE9" s="558">
        <v>8553</v>
      </c>
      <c r="AF9" s="558">
        <v>8429</v>
      </c>
      <c r="AG9" s="558">
        <v>8618</v>
      </c>
      <c r="AH9" s="558">
        <v>8827</v>
      </c>
      <c r="AI9" s="558">
        <v>9063</v>
      </c>
      <c r="AJ9" s="558">
        <v>9396</v>
      </c>
      <c r="AK9" s="558">
        <v>9739</v>
      </c>
      <c r="AL9" s="558">
        <v>10061</v>
      </c>
      <c r="AM9" s="558">
        <v>10117</v>
      </c>
      <c r="AN9" s="558">
        <v>10077</v>
      </c>
      <c r="AO9" s="555">
        <f t="shared" si="2"/>
        <v>9.6012813468253407E-3</v>
      </c>
      <c r="AP9" s="555">
        <f t="shared" si="2"/>
        <v>4.2373833715340231E-3</v>
      </c>
      <c r="AQ9" s="555">
        <f t="shared" si="2"/>
        <v>3.921561637939293E-3</v>
      </c>
      <c r="AR9" s="555">
        <f t="shared" si="2"/>
        <v>3.6019600227570666E-3</v>
      </c>
      <c r="AS9" s="555">
        <f t="shared" si="2"/>
        <v>3.225447586005336E-3</v>
      </c>
      <c r="AT9" s="555">
        <f t="shared" si="2"/>
        <v>3.0043173919288685E-3</v>
      </c>
      <c r="AU9" s="555">
        <f t="shared" si="2"/>
        <v>3.0204523668913839E-3</v>
      </c>
      <c r="AV9" s="555">
        <f t="shared" si="2"/>
        <v>3.2416250063807901E-3</v>
      </c>
      <c r="AW9" s="555">
        <f t="shared" si="2"/>
        <v>3.2567800173206219E-3</v>
      </c>
      <c r="AX9" s="555">
        <f t="shared" si="2"/>
        <v>3.172975809605242E-3</v>
      </c>
      <c r="AY9" s="555">
        <f t="shared" si="2"/>
        <v>3.0868276862991949E-3</v>
      </c>
      <c r="AZ9" s="555">
        <f t="shared" si="2"/>
        <v>2.9906060904208755E-3</v>
      </c>
      <c r="BA9" s="555">
        <f t="shared" si="2"/>
        <v>2.8717353064485317E-3</v>
      </c>
      <c r="BB9" s="555">
        <f t="shared" si="2"/>
        <v>2.6492172886600513E-3</v>
      </c>
    </row>
    <row r="10" spans="1:54" ht="15.5" x14ac:dyDescent="0.3">
      <c r="A10" s="553" t="s">
        <v>750</v>
      </c>
      <c r="B10" s="620" t="str">
        <f t="shared" si="3"/>
        <v xml:space="preserve"> - </v>
      </c>
      <c r="C10" s="326">
        <f t="shared" si="4"/>
        <v>104</v>
      </c>
      <c r="D10" s="326">
        <f t="shared" si="5"/>
        <v>134</v>
      </c>
      <c r="E10" s="326">
        <f t="shared" si="1"/>
        <v>166</v>
      </c>
      <c r="F10" s="326">
        <f t="shared" si="1"/>
        <v>223</v>
      </c>
      <c r="G10" s="326">
        <f t="shared" si="1"/>
        <v>283</v>
      </c>
      <c r="H10" s="326">
        <f t="shared" si="1"/>
        <v>334</v>
      </c>
      <c r="I10" s="326">
        <f t="shared" si="1"/>
        <v>373</v>
      </c>
      <c r="J10" s="326">
        <f t="shared" si="1"/>
        <v>405</v>
      </c>
      <c r="K10" s="326">
        <f t="shared" si="1"/>
        <v>422</v>
      </c>
      <c r="L10" s="326">
        <f t="shared" si="1"/>
        <v>496</v>
      </c>
      <c r="M10" s="326">
        <f t="shared" si="1"/>
        <v>532</v>
      </c>
      <c r="N10" s="326">
        <f t="shared" si="1"/>
        <v>543</v>
      </c>
      <c r="O10" s="326">
        <f t="shared" si="1"/>
        <v>552</v>
      </c>
      <c r="Z10" s="556" t="s">
        <v>453</v>
      </c>
      <c r="AA10" s="557"/>
      <c r="AB10" s="558">
        <v>104</v>
      </c>
      <c r="AC10" s="558">
        <v>134</v>
      </c>
      <c r="AD10" s="558">
        <v>166</v>
      </c>
      <c r="AE10" s="558">
        <v>223</v>
      </c>
      <c r="AF10" s="558">
        <v>283</v>
      </c>
      <c r="AG10" s="558">
        <v>334</v>
      </c>
      <c r="AH10" s="558">
        <v>373</v>
      </c>
      <c r="AI10" s="558">
        <v>405</v>
      </c>
      <c r="AJ10" s="558">
        <v>422</v>
      </c>
      <c r="AK10" s="558">
        <v>496</v>
      </c>
      <c r="AL10" s="558">
        <v>532</v>
      </c>
      <c r="AM10" s="558">
        <v>543</v>
      </c>
      <c r="AN10" s="558">
        <v>552</v>
      </c>
      <c r="AO10" s="555">
        <f t="shared" si="2"/>
        <v>0</v>
      </c>
      <c r="AP10" s="555">
        <f t="shared" si="2"/>
        <v>4.9733424064951855E-5</v>
      </c>
      <c r="AQ10" s="555">
        <f t="shared" si="2"/>
        <v>5.97079035886678E-5</v>
      </c>
      <c r="AR10" s="555">
        <f t="shared" si="2"/>
        <v>6.8734953877189688E-5</v>
      </c>
      <c r="AS10" s="555">
        <f t="shared" si="2"/>
        <v>8.4096201529193265E-5</v>
      </c>
      <c r="AT10" s="555">
        <f t="shared" si="2"/>
        <v>1.0086864656731164E-4</v>
      </c>
      <c r="AU10" s="555">
        <f t="shared" si="2"/>
        <v>1.1706092951284779E-4</v>
      </c>
      <c r="AV10" s="555">
        <f t="shared" si="2"/>
        <v>1.3698041547298455E-4</v>
      </c>
      <c r="AW10" s="555">
        <f t="shared" si="2"/>
        <v>1.4553634635494338E-4</v>
      </c>
      <c r="AX10" s="555">
        <f t="shared" si="2"/>
        <v>1.4250700209167861E-4</v>
      </c>
      <c r="AY10" s="555">
        <f t="shared" si="2"/>
        <v>1.5720982979817237E-4</v>
      </c>
      <c r="AZ10" s="555">
        <f t="shared" si="2"/>
        <v>1.5813561674822639E-4</v>
      </c>
      <c r="BA10" s="555">
        <f t="shared" si="2"/>
        <v>1.5413188409622939E-4</v>
      </c>
      <c r="BB10" s="555">
        <f t="shared" si="2"/>
        <v>1.4511937514541514E-4</v>
      </c>
    </row>
    <row r="11" spans="1:54" ht="15.5" x14ac:dyDescent="0.3">
      <c r="A11" s="553" t="s">
        <v>751</v>
      </c>
      <c r="B11" s="620" t="str">
        <f t="shared" si="3"/>
        <v xml:space="preserve"> - </v>
      </c>
      <c r="C11" s="326">
        <f t="shared" si="4"/>
        <v>11</v>
      </c>
      <c r="D11" s="326">
        <f t="shared" si="5"/>
        <v>11</v>
      </c>
      <c r="E11" s="326">
        <f t="shared" si="1"/>
        <v>11</v>
      </c>
      <c r="F11" s="326">
        <f t="shared" si="1"/>
        <v>11</v>
      </c>
      <c r="G11" s="326">
        <f t="shared" si="1"/>
        <v>11</v>
      </c>
      <c r="H11" s="326">
        <f t="shared" si="1"/>
        <v>11</v>
      </c>
      <c r="I11" s="326">
        <f t="shared" si="1"/>
        <v>11</v>
      </c>
      <c r="J11" s="326">
        <f t="shared" si="1"/>
        <v>11</v>
      </c>
      <c r="K11" s="326">
        <f t="shared" si="1"/>
        <v>11</v>
      </c>
      <c r="L11" s="326">
        <f t="shared" si="1"/>
        <v>11</v>
      </c>
      <c r="M11" s="326">
        <f t="shared" si="1"/>
        <v>11</v>
      </c>
      <c r="N11" s="326">
        <f t="shared" si="1"/>
        <v>11</v>
      </c>
      <c r="O11" s="326">
        <f t="shared" si="1"/>
        <v>11</v>
      </c>
      <c r="Z11" s="556" t="s">
        <v>449</v>
      </c>
      <c r="AA11" s="557"/>
      <c r="AB11" s="558">
        <v>11</v>
      </c>
      <c r="AC11" s="558">
        <v>11</v>
      </c>
      <c r="AD11" s="558">
        <v>11</v>
      </c>
      <c r="AE11" s="558">
        <v>11</v>
      </c>
      <c r="AF11" s="558">
        <v>11</v>
      </c>
      <c r="AG11" s="558">
        <v>11</v>
      </c>
      <c r="AH11" s="558">
        <v>11</v>
      </c>
      <c r="AI11" s="558">
        <v>11</v>
      </c>
      <c r="AJ11" s="558">
        <v>11</v>
      </c>
      <c r="AK11" s="558">
        <v>11</v>
      </c>
      <c r="AL11" s="558">
        <v>11</v>
      </c>
      <c r="AM11" s="558">
        <v>11</v>
      </c>
      <c r="AN11" s="558">
        <v>11</v>
      </c>
      <c r="AO11" s="555">
        <f t="shared" si="2"/>
        <v>0</v>
      </c>
      <c r="AP11" s="555">
        <f t="shared" si="2"/>
        <v>5.2602660068699071E-6</v>
      </c>
      <c r="AQ11" s="555">
        <f t="shared" si="2"/>
        <v>4.9013950707115359E-6</v>
      </c>
      <c r="AR11" s="555">
        <f t="shared" si="2"/>
        <v>4.5547258593318468E-6</v>
      </c>
      <c r="AS11" s="555">
        <f t="shared" si="2"/>
        <v>4.1482431247584118E-6</v>
      </c>
      <c r="AT11" s="555">
        <f t="shared" si="2"/>
        <v>3.9206894425456824E-6</v>
      </c>
      <c r="AU11" s="555">
        <f t="shared" si="2"/>
        <v>3.8553000737764242E-6</v>
      </c>
      <c r="AV11" s="555">
        <f t="shared" si="2"/>
        <v>4.0396369174338607E-6</v>
      </c>
      <c r="AW11" s="555">
        <f t="shared" si="2"/>
        <v>3.9528390368009317E-6</v>
      </c>
      <c r="AX11" s="555">
        <f t="shared" si="2"/>
        <v>3.7146374952807221E-6</v>
      </c>
      <c r="AY11" s="555">
        <f t="shared" si="2"/>
        <v>3.4865083221368872E-6</v>
      </c>
      <c r="AZ11" s="555">
        <f t="shared" si="2"/>
        <v>3.269721398929493E-6</v>
      </c>
      <c r="BA11" s="555">
        <f t="shared" si="2"/>
        <v>3.1223770258904666E-6</v>
      </c>
      <c r="BB11" s="555">
        <f t="shared" si="2"/>
        <v>2.8918716061586348E-6</v>
      </c>
    </row>
    <row r="12" spans="1:54" ht="15.5" x14ac:dyDescent="0.3">
      <c r="A12" s="553" t="s">
        <v>752</v>
      </c>
      <c r="B12" s="620" t="str">
        <f t="shared" si="3"/>
        <v xml:space="preserve"> - </v>
      </c>
      <c r="C12" s="326">
        <f t="shared" si="4"/>
        <v>90</v>
      </c>
      <c r="D12" s="326">
        <f t="shared" si="5"/>
        <v>90</v>
      </c>
      <c r="E12" s="326">
        <f t="shared" si="1"/>
        <v>90</v>
      </c>
      <c r="F12" s="326">
        <f t="shared" si="1"/>
        <v>90</v>
      </c>
      <c r="G12" s="326">
        <f t="shared" si="1"/>
        <v>90</v>
      </c>
      <c r="H12" s="326">
        <f t="shared" si="1"/>
        <v>90</v>
      </c>
      <c r="I12" s="326">
        <f t="shared" si="1"/>
        <v>90</v>
      </c>
      <c r="J12" s="326">
        <f t="shared" si="1"/>
        <v>90</v>
      </c>
      <c r="K12" s="326">
        <f t="shared" si="1"/>
        <v>90</v>
      </c>
      <c r="L12" s="326">
        <f t="shared" si="1"/>
        <v>90</v>
      </c>
      <c r="M12" s="326">
        <f t="shared" si="1"/>
        <v>90</v>
      </c>
      <c r="N12" s="326">
        <f t="shared" si="1"/>
        <v>88</v>
      </c>
      <c r="O12" s="326">
        <f t="shared" si="1"/>
        <v>86</v>
      </c>
      <c r="Z12" s="553" t="s">
        <v>448</v>
      </c>
      <c r="AA12" s="325"/>
      <c r="AB12" s="554">
        <v>90</v>
      </c>
      <c r="AC12" s="554">
        <v>90</v>
      </c>
      <c r="AD12" s="554">
        <v>90</v>
      </c>
      <c r="AE12" s="554">
        <v>90</v>
      </c>
      <c r="AF12" s="554">
        <v>90</v>
      </c>
      <c r="AG12" s="554">
        <v>90</v>
      </c>
      <c r="AH12" s="554">
        <v>90</v>
      </c>
      <c r="AI12" s="554">
        <v>90</v>
      </c>
      <c r="AJ12" s="554">
        <v>90</v>
      </c>
      <c r="AK12" s="554">
        <v>90</v>
      </c>
      <c r="AL12" s="554">
        <v>90</v>
      </c>
      <c r="AM12" s="554">
        <v>88</v>
      </c>
      <c r="AN12" s="554">
        <v>86</v>
      </c>
      <c r="AO12" s="555">
        <f t="shared" si="2"/>
        <v>0</v>
      </c>
      <c r="AP12" s="555">
        <f t="shared" si="2"/>
        <v>4.3038540056208335E-5</v>
      </c>
      <c r="AQ12" s="555">
        <f t="shared" si="2"/>
        <v>4.0102323305821652E-5</v>
      </c>
      <c r="AR12" s="555">
        <f t="shared" si="2"/>
        <v>3.7265938849078744E-5</v>
      </c>
      <c r="AS12" s="555">
        <f t="shared" si="2"/>
        <v>3.3940171020750645E-5</v>
      </c>
      <c r="AT12" s="555">
        <f t="shared" si="2"/>
        <v>3.2078368166282854E-5</v>
      </c>
      <c r="AU12" s="555">
        <f t="shared" si="2"/>
        <v>3.1543364239988925E-5</v>
      </c>
      <c r="AV12" s="555">
        <f t="shared" si="2"/>
        <v>3.3051574779004319E-5</v>
      </c>
      <c r="AW12" s="555">
        <f t="shared" si="2"/>
        <v>3.2341410301098531E-5</v>
      </c>
      <c r="AX12" s="555">
        <f t="shared" si="2"/>
        <v>3.0392488597751362E-5</v>
      </c>
      <c r="AY12" s="555">
        <f t="shared" si="2"/>
        <v>2.8525977181119986E-5</v>
      </c>
      <c r="AZ12" s="555">
        <f t="shared" si="2"/>
        <v>2.6752265991241308E-5</v>
      </c>
      <c r="BA12" s="555">
        <f t="shared" si="2"/>
        <v>2.4979016207123733E-5</v>
      </c>
      <c r="BB12" s="555">
        <f t="shared" si="2"/>
        <v>2.2609178011785691E-5</v>
      </c>
    </row>
    <row r="13" spans="1:54" ht="15.5" x14ac:dyDescent="0.3">
      <c r="A13" s="553" t="s">
        <v>753</v>
      </c>
      <c r="B13" s="620" t="str">
        <f t="shared" si="3"/>
        <v xml:space="preserve"> - </v>
      </c>
      <c r="C13" s="326">
        <f t="shared" si="4"/>
        <v>7396</v>
      </c>
      <c r="D13" s="326">
        <f t="shared" si="5"/>
        <v>11942</v>
      </c>
      <c r="E13" s="326">
        <f t="shared" si="1"/>
        <v>17620</v>
      </c>
      <c r="F13" s="326">
        <f t="shared" si="1"/>
        <v>24825</v>
      </c>
      <c r="G13" s="326">
        <f t="shared" si="1"/>
        <v>32499</v>
      </c>
      <c r="H13" s="326">
        <f t="shared" si="1"/>
        <v>38956</v>
      </c>
      <c r="I13" s="326">
        <f t="shared" si="1"/>
        <v>41386</v>
      </c>
      <c r="J13" s="326">
        <f t="shared" si="1"/>
        <v>46034</v>
      </c>
      <c r="K13" s="326">
        <f t="shared" si="1"/>
        <v>52438</v>
      </c>
      <c r="L13" s="326">
        <f t="shared" si="1"/>
        <v>57100</v>
      </c>
      <c r="M13" s="326">
        <f t="shared" si="1"/>
        <v>59710</v>
      </c>
      <c r="N13" s="326">
        <f t="shared" si="1"/>
        <v>59743</v>
      </c>
      <c r="O13" s="326">
        <f t="shared" si="1"/>
        <v>60209</v>
      </c>
      <c r="Z13" s="556" t="s">
        <v>435</v>
      </c>
      <c r="AA13" s="557"/>
      <c r="AB13" s="558">
        <v>7396</v>
      </c>
      <c r="AC13" s="558">
        <v>11942</v>
      </c>
      <c r="AD13" s="558">
        <v>17620</v>
      </c>
      <c r="AE13" s="558">
        <v>24825</v>
      </c>
      <c r="AF13" s="558">
        <v>32499</v>
      </c>
      <c r="AG13" s="558">
        <v>38956</v>
      </c>
      <c r="AH13" s="558">
        <v>41386</v>
      </c>
      <c r="AI13" s="558">
        <v>46034</v>
      </c>
      <c r="AJ13" s="558">
        <v>52438</v>
      </c>
      <c r="AK13" s="558">
        <v>57100</v>
      </c>
      <c r="AL13" s="558">
        <v>59710</v>
      </c>
      <c r="AM13" s="558">
        <v>59743</v>
      </c>
      <c r="AN13" s="558">
        <v>60209</v>
      </c>
      <c r="AO13" s="555">
        <f t="shared" si="2"/>
        <v>0</v>
      </c>
      <c r="AP13" s="555">
        <f t="shared" si="2"/>
        <v>3.5368115806190758E-3</v>
      </c>
      <c r="AQ13" s="555">
        <f t="shared" si="2"/>
        <v>5.3211327213124691E-3</v>
      </c>
      <c r="AR13" s="555">
        <f t="shared" si="2"/>
        <v>7.2958426946751944E-3</v>
      </c>
      <c r="AS13" s="555">
        <f t="shared" si="2"/>
        <v>9.3618305065570531E-3</v>
      </c>
      <c r="AT13" s="555">
        <f t="shared" si="2"/>
        <v>1.1583498744844739E-2</v>
      </c>
      <c r="AU13" s="555">
        <f t="shared" si="2"/>
        <v>1.3653369970366761E-2</v>
      </c>
      <c r="AV13" s="555">
        <f t="shared" si="2"/>
        <v>1.5198583042265252E-2</v>
      </c>
      <c r="AW13" s="555">
        <f t="shared" si="2"/>
        <v>1.6542272020008554E-2</v>
      </c>
      <c r="AX13" s="555">
        <f t="shared" si="2"/>
        <v>1.7708014634320954E-2</v>
      </c>
      <c r="AY13" s="555">
        <f t="shared" si="2"/>
        <v>1.8098147744910569E-2</v>
      </c>
      <c r="AZ13" s="555">
        <f t="shared" si="2"/>
        <v>1.7748642248189096E-2</v>
      </c>
      <c r="BA13" s="555">
        <f t="shared" si="2"/>
        <v>1.6958197332524922E-2</v>
      </c>
      <c r="BB13" s="555">
        <f t="shared" si="2"/>
        <v>1.5828790685018659E-2</v>
      </c>
    </row>
    <row r="14" spans="1:54" x14ac:dyDescent="0.3">
      <c r="A14" s="553" t="s">
        <v>456</v>
      </c>
      <c r="B14" s="620">
        <f t="shared" si="3"/>
        <v>2181</v>
      </c>
      <c r="C14" s="326">
        <f t="shared" si="4"/>
        <v>11270</v>
      </c>
      <c r="D14" s="326">
        <f t="shared" si="5"/>
        <v>12390</v>
      </c>
      <c r="E14" s="326">
        <f t="shared" si="1"/>
        <v>13448</v>
      </c>
      <c r="F14" s="326">
        <f t="shared" si="1"/>
        <v>14430</v>
      </c>
      <c r="G14" s="326">
        <f t="shared" si="1"/>
        <v>15634</v>
      </c>
      <c r="H14" s="326">
        <f t="shared" si="1"/>
        <v>16789</v>
      </c>
      <c r="I14" s="326">
        <f t="shared" si="1"/>
        <v>17893</v>
      </c>
      <c r="J14" s="326">
        <f t="shared" si="1"/>
        <v>19438</v>
      </c>
      <c r="K14" s="326">
        <f t="shared" si="1"/>
        <v>21720</v>
      </c>
      <c r="L14" s="326">
        <f t="shared" si="1"/>
        <v>24489</v>
      </c>
      <c r="M14" s="326">
        <f t="shared" si="1"/>
        <v>28515</v>
      </c>
      <c r="N14" s="326">
        <f t="shared" si="1"/>
        <v>32021</v>
      </c>
      <c r="O14" s="326">
        <f t="shared" si="1"/>
        <v>39601</v>
      </c>
      <c r="Z14" s="556" t="s">
        <v>456</v>
      </c>
      <c r="AA14" s="558">
        <v>2181</v>
      </c>
      <c r="AB14" s="558">
        <v>11270</v>
      </c>
      <c r="AC14" s="558">
        <v>12390</v>
      </c>
      <c r="AD14" s="558">
        <v>13448</v>
      </c>
      <c r="AE14" s="558">
        <v>14430</v>
      </c>
      <c r="AF14" s="558">
        <v>15634</v>
      </c>
      <c r="AG14" s="558">
        <v>16789</v>
      </c>
      <c r="AH14" s="558">
        <v>17893</v>
      </c>
      <c r="AI14" s="558">
        <v>19438</v>
      </c>
      <c r="AJ14" s="558">
        <v>21720</v>
      </c>
      <c r="AK14" s="558">
        <v>24489</v>
      </c>
      <c r="AL14" s="558">
        <v>28515</v>
      </c>
      <c r="AM14" s="558">
        <v>32021</v>
      </c>
      <c r="AN14" s="558">
        <v>39601</v>
      </c>
      <c r="AO14" s="555">
        <f t="shared" si="2"/>
        <v>1.9236078097947887E-3</v>
      </c>
      <c r="AP14" s="555">
        <f t="shared" si="2"/>
        <v>5.3893816270385326E-3</v>
      </c>
      <c r="AQ14" s="555">
        <f t="shared" si="2"/>
        <v>5.5207531751014479E-3</v>
      </c>
      <c r="AR14" s="555">
        <f t="shared" si="2"/>
        <v>5.5683593960267888E-3</v>
      </c>
      <c r="AS14" s="555">
        <f t="shared" si="2"/>
        <v>5.4417407536603533E-3</v>
      </c>
      <c r="AT14" s="555">
        <f t="shared" si="2"/>
        <v>5.5723689767962908E-3</v>
      </c>
      <c r="AU14" s="555">
        <f t="shared" si="2"/>
        <v>5.8842393580574893E-3</v>
      </c>
      <c r="AV14" s="555">
        <f t="shared" si="2"/>
        <v>6.5710203057858249E-3</v>
      </c>
      <c r="AW14" s="555">
        <f t="shared" si="2"/>
        <v>6.9850259270305918E-3</v>
      </c>
      <c r="AX14" s="555">
        <f t="shared" si="2"/>
        <v>7.3347205815906622E-3</v>
      </c>
      <c r="AY14" s="555">
        <f t="shared" si="2"/>
        <v>7.7619183909827484E-3</v>
      </c>
      <c r="AZ14" s="555">
        <f t="shared" si="2"/>
        <v>8.4760096082249544E-3</v>
      </c>
      <c r="BA14" s="555">
        <f t="shared" si="2"/>
        <v>9.0892395223671485E-3</v>
      </c>
      <c r="BB14" s="555">
        <f t="shared" si="2"/>
        <v>1.0411000679589827E-2</v>
      </c>
    </row>
    <row r="15" spans="1:54" x14ac:dyDescent="0.3">
      <c r="A15" s="553" t="s">
        <v>463</v>
      </c>
      <c r="B15" s="620">
        <f t="shared" si="3"/>
        <v>993</v>
      </c>
      <c r="C15" s="326">
        <f t="shared" si="4"/>
        <v>24</v>
      </c>
      <c r="D15" s="326">
        <f t="shared" si="5"/>
        <v>14</v>
      </c>
      <c r="E15" s="326">
        <f t="shared" si="1"/>
        <v>8</v>
      </c>
      <c r="F15" s="326">
        <f t="shared" si="1"/>
        <v>3</v>
      </c>
      <c r="G15" s="326">
        <f t="shared" si="1"/>
        <v>1</v>
      </c>
      <c r="H15" s="326">
        <f t="shared" si="1"/>
        <v>1</v>
      </c>
      <c r="I15" s="326">
        <f t="shared" si="1"/>
        <v>1</v>
      </c>
      <c r="J15" s="326" t="str">
        <f t="shared" si="1"/>
        <v xml:space="preserve"> - </v>
      </c>
      <c r="K15" s="326" t="str">
        <f t="shared" si="1"/>
        <v xml:space="preserve"> - </v>
      </c>
      <c r="L15" s="326" t="str">
        <f t="shared" si="1"/>
        <v xml:space="preserve"> - </v>
      </c>
      <c r="M15" s="326" t="str">
        <f t="shared" si="1"/>
        <v xml:space="preserve"> - </v>
      </c>
      <c r="N15" s="326" t="str">
        <f t="shared" si="1"/>
        <v xml:space="preserve"> - </v>
      </c>
      <c r="O15" s="326" t="str">
        <f t="shared" si="1"/>
        <v xml:space="preserve"> - </v>
      </c>
      <c r="Z15" s="556" t="s">
        <v>463</v>
      </c>
      <c r="AA15" s="558">
        <v>993</v>
      </c>
      <c r="AB15" s="558">
        <v>24</v>
      </c>
      <c r="AC15" s="558">
        <v>14</v>
      </c>
      <c r="AD15" s="558">
        <v>8</v>
      </c>
      <c r="AE15" s="558">
        <v>3</v>
      </c>
      <c r="AF15" s="558">
        <v>1</v>
      </c>
      <c r="AG15" s="558">
        <v>1</v>
      </c>
      <c r="AH15" s="558">
        <v>1</v>
      </c>
      <c r="AI15" s="557"/>
      <c r="AJ15" s="557"/>
      <c r="AK15" s="557"/>
      <c r="AL15" s="557"/>
      <c r="AM15" s="557"/>
      <c r="AN15" s="557"/>
      <c r="AO15" s="555">
        <f t="shared" si="2"/>
        <v>8.7581043334535773E-4</v>
      </c>
      <c r="AP15" s="555">
        <f t="shared" si="2"/>
        <v>1.1476944014988889E-5</v>
      </c>
      <c r="AQ15" s="555">
        <f t="shared" si="2"/>
        <v>6.2381391809055907E-6</v>
      </c>
      <c r="AR15" s="555">
        <f t="shared" si="2"/>
        <v>3.3125278976958883E-6</v>
      </c>
      <c r="AS15" s="555">
        <f t="shared" si="2"/>
        <v>1.1313390340250214E-6</v>
      </c>
      <c r="AT15" s="555">
        <f t="shared" si="2"/>
        <v>3.564263129586984E-7</v>
      </c>
      <c r="AU15" s="555">
        <f t="shared" si="2"/>
        <v>3.5048182488876584E-7</v>
      </c>
      <c r="AV15" s="555">
        <f t="shared" si="2"/>
        <v>3.6723971976671462E-7</v>
      </c>
      <c r="AW15" s="555">
        <f t="shared" si="2"/>
        <v>0</v>
      </c>
      <c r="AX15" s="555">
        <f t="shared" si="2"/>
        <v>0</v>
      </c>
      <c r="AY15" s="555">
        <f t="shared" si="2"/>
        <v>0</v>
      </c>
      <c r="AZ15" s="555">
        <f t="shared" si="2"/>
        <v>0</v>
      </c>
      <c r="BA15" s="555">
        <f t="shared" si="2"/>
        <v>0</v>
      </c>
      <c r="BB15" s="555">
        <f t="shared" si="2"/>
        <v>0</v>
      </c>
    </row>
    <row r="16" spans="1:54" x14ac:dyDescent="0.3">
      <c r="A16" s="553" t="s">
        <v>462</v>
      </c>
      <c r="B16" s="620">
        <f t="shared" si="3"/>
        <v>202</v>
      </c>
      <c r="C16" s="326">
        <f t="shared" si="4"/>
        <v>53</v>
      </c>
      <c r="D16" s="326">
        <f t="shared" si="5"/>
        <v>33</v>
      </c>
      <c r="E16" s="326">
        <f t="shared" si="1"/>
        <v>30</v>
      </c>
      <c r="F16" s="326">
        <f t="shared" si="1"/>
        <v>29</v>
      </c>
      <c r="G16" s="326">
        <f t="shared" si="1"/>
        <v>29</v>
      </c>
      <c r="H16" s="326">
        <f t="shared" si="1"/>
        <v>29</v>
      </c>
      <c r="I16" s="326">
        <f t="shared" si="1"/>
        <v>28</v>
      </c>
      <c r="J16" s="326">
        <f t="shared" si="1"/>
        <v>28</v>
      </c>
      <c r="K16" s="326">
        <f t="shared" si="1"/>
        <v>27</v>
      </c>
      <c r="L16" s="326">
        <f t="shared" si="1"/>
        <v>27</v>
      </c>
      <c r="M16" s="326">
        <f t="shared" si="1"/>
        <v>27</v>
      </c>
      <c r="N16" s="326">
        <f t="shared" si="1"/>
        <v>28</v>
      </c>
      <c r="O16" s="326">
        <f t="shared" si="1"/>
        <v>28</v>
      </c>
      <c r="Z16" s="556" t="s">
        <v>462</v>
      </c>
      <c r="AA16" s="558">
        <v>202</v>
      </c>
      <c r="AB16" s="558">
        <v>53</v>
      </c>
      <c r="AC16" s="558">
        <v>33</v>
      </c>
      <c r="AD16" s="558">
        <v>30</v>
      </c>
      <c r="AE16" s="558">
        <v>29</v>
      </c>
      <c r="AF16" s="558">
        <v>29</v>
      </c>
      <c r="AG16" s="558">
        <v>29</v>
      </c>
      <c r="AH16" s="558">
        <v>28</v>
      </c>
      <c r="AI16" s="558">
        <v>28</v>
      </c>
      <c r="AJ16" s="558">
        <v>27</v>
      </c>
      <c r="AK16" s="558">
        <v>27</v>
      </c>
      <c r="AL16" s="558">
        <v>27</v>
      </c>
      <c r="AM16" s="558">
        <v>28</v>
      </c>
      <c r="AN16" s="558">
        <v>28</v>
      </c>
      <c r="AO16" s="555">
        <f t="shared" si="2"/>
        <v>1.7816083336934769E-4</v>
      </c>
      <c r="AP16" s="555">
        <f t="shared" si="2"/>
        <v>2.5344918033100463E-5</v>
      </c>
      <c r="AQ16" s="555">
        <f t="shared" si="2"/>
        <v>1.4704185212134607E-5</v>
      </c>
      <c r="AR16" s="555">
        <f t="shared" si="2"/>
        <v>1.2421979616359582E-5</v>
      </c>
      <c r="AS16" s="555">
        <f t="shared" si="2"/>
        <v>1.0936277328908541E-5</v>
      </c>
      <c r="AT16" s="555">
        <f t="shared" si="2"/>
        <v>1.0336363075802253E-5</v>
      </c>
      <c r="AU16" s="555">
        <f t="shared" si="2"/>
        <v>1.0163972921774209E-5</v>
      </c>
      <c r="AV16" s="555">
        <f t="shared" si="2"/>
        <v>1.028271215346801E-5</v>
      </c>
      <c r="AW16" s="555">
        <f t="shared" si="2"/>
        <v>1.0061772093675097E-5</v>
      </c>
      <c r="AX16" s="555">
        <f t="shared" si="2"/>
        <v>9.1177465793254077E-6</v>
      </c>
      <c r="AY16" s="555">
        <f t="shared" si="2"/>
        <v>8.5577931543359968E-6</v>
      </c>
      <c r="AZ16" s="555">
        <f t="shared" si="2"/>
        <v>8.0256797973723925E-6</v>
      </c>
      <c r="BA16" s="555">
        <f t="shared" si="2"/>
        <v>7.9478687931757326E-6</v>
      </c>
      <c r="BB16" s="555">
        <f t="shared" si="2"/>
        <v>7.3611277247674346E-6</v>
      </c>
    </row>
    <row r="17" spans="1:54" x14ac:dyDescent="0.3">
      <c r="A17" s="553" t="s">
        <v>454</v>
      </c>
      <c r="B17" s="620">
        <f t="shared" si="3"/>
        <v>100</v>
      </c>
      <c r="C17" s="326">
        <f t="shared" si="4"/>
        <v>16</v>
      </c>
      <c r="D17" s="326">
        <f t="shared" si="5"/>
        <v>15</v>
      </c>
      <c r="E17" s="326">
        <f t="shared" si="1"/>
        <v>14</v>
      </c>
      <c r="F17" s="326">
        <f t="shared" si="1"/>
        <v>13</v>
      </c>
      <c r="G17" s="326">
        <f t="shared" si="1"/>
        <v>12</v>
      </c>
      <c r="H17" s="326">
        <f t="shared" si="1"/>
        <v>12</v>
      </c>
      <c r="I17" s="326">
        <f t="shared" si="1"/>
        <v>12</v>
      </c>
      <c r="J17" s="326">
        <f t="shared" si="1"/>
        <v>12</v>
      </c>
      <c r="K17" s="326">
        <f t="shared" si="1"/>
        <v>12</v>
      </c>
      <c r="L17" s="326">
        <f t="shared" si="1"/>
        <v>12</v>
      </c>
      <c r="M17" s="326">
        <f t="shared" si="1"/>
        <v>12</v>
      </c>
      <c r="N17" s="326">
        <f t="shared" si="1"/>
        <v>14</v>
      </c>
      <c r="O17" s="326">
        <f t="shared" si="1"/>
        <v>7</v>
      </c>
      <c r="Z17" s="556" t="s">
        <v>454</v>
      </c>
      <c r="AA17" s="558">
        <v>100</v>
      </c>
      <c r="AB17" s="558">
        <v>16</v>
      </c>
      <c r="AC17" s="558">
        <v>15</v>
      </c>
      <c r="AD17" s="558">
        <v>14</v>
      </c>
      <c r="AE17" s="558">
        <v>13</v>
      </c>
      <c r="AF17" s="558">
        <v>12</v>
      </c>
      <c r="AG17" s="558">
        <v>12</v>
      </c>
      <c r="AH17" s="558">
        <v>12</v>
      </c>
      <c r="AI17" s="558">
        <v>12</v>
      </c>
      <c r="AJ17" s="558">
        <v>12</v>
      </c>
      <c r="AK17" s="558">
        <v>12</v>
      </c>
      <c r="AL17" s="558">
        <v>12</v>
      </c>
      <c r="AM17" s="558">
        <v>14</v>
      </c>
      <c r="AN17" s="558">
        <v>7</v>
      </c>
      <c r="AO17" s="555">
        <f t="shared" si="2"/>
        <v>8.819843236106321E-5</v>
      </c>
      <c r="AP17" s="555">
        <f t="shared" si="2"/>
        <v>7.6512960099925932E-6</v>
      </c>
      <c r="AQ17" s="555">
        <f t="shared" si="2"/>
        <v>6.6837205509702757E-6</v>
      </c>
      <c r="AR17" s="555">
        <f t="shared" si="2"/>
        <v>5.7969238209678045E-6</v>
      </c>
      <c r="AS17" s="555">
        <f t="shared" si="2"/>
        <v>4.9024691474417599E-6</v>
      </c>
      <c r="AT17" s="555">
        <f t="shared" si="2"/>
        <v>4.2771157555043808E-6</v>
      </c>
      <c r="AU17" s="555">
        <f t="shared" si="2"/>
        <v>4.20578189866519E-6</v>
      </c>
      <c r="AV17" s="555">
        <f t="shared" si="2"/>
        <v>4.4068766372005757E-6</v>
      </c>
      <c r="AW17" s="555">
        <f t="shared" si="2"/>
        <v>4.3121880401464704E-6</v>
      </c>
      <c r="AX17" s="555">
        <f t="shared" si="2"/>
        <v>4.0523318130335148E-6</v>
      </c>
      <c r="AY17" s="555">
        <f t="shared" si="2"/>
        <v>3.8034636241493318E-6</v>
      </c>
      <c r="AZ17" s="555">
        <f t="shared" si="2"/>
        <v>3.5669687988321743E-6</v>
      </c>
      <c r="BA17" s="555">
        <f t="shared" si="2"/>
        <v>3.9739343965878663E-6</v>
      </c>
      <c r="BB17" s="555">
        <f t="shared" si="2"/>
        <v>1.8402819311918587E-6</v>
      </c>
    </row>
    <row r="18" spans="1:54" x14ac:dyDescent="0.3">
      <c r="A18" s="553" t="s">
        <v>451</v>
      </c>
      <c r="B18" s="620">
        <f t="shared" si="3"/>
        <v>5</v>
      </c>
      <c r="C18" s="326" t="str">
        <f t="shared" si="4"/>
        <v xml:space="preserve"> - </v>
      </c>
      <c r="D18" s="326" t="str">
        <f t="shared" si="5"/>
        <v xml:space="preserve"> - </v>
      </c>
      <c r="E18" s="326" t="str">
        <f t="shared" si="1"/>
        <v xml:space="preserve"> - </v>
      </c>
      <c r="F18" s="326" t="str">
        <f t="shared" si="1"/>
        <v xml:space="preserve"> - </v>
      </c>
      <c r="G18" s="326" t="str">
        <f t="shared" si="1"/>
        <v xml:space="preserve"> - </v>
      </c>
      <c r="H18" s="326" t="str">
        <f t="shared" si="1"/>
        <v xml:space="preserve"> - </v>
      </c>
      <c r="I18" s="326" t="str">
        <f t="shared" si="1"/>
        <v xml:space="preserve"> - </v>
      </c>
      <c r="J18" s="326" t="str">
        <f t="shared" si="1"/>
        <v xml:space="preserve"> - </v>
      </c>
      <c r="K18" s="326" t="str">
        <f t="shared" si="1"/>
        <v xml:space="preserve"> - </v>
      </c>
      <c r="L18" s="326" t="str">
        <f t="shared" si="1"/>
        <v xml:space="preserve"> - </v>
      </c>
      <c r="M18" s="326" t="str">
        <f t="shared" si="1"/>
        <v xml:space="preserve"> - </v>
      </c>
      <c r="N18" s="326" t="str">
        <f t="shared" si="1"/>
        <v xml:space="preserve"> - </v>
      </c>
      <c r="O18" s="326" t="str">
        <f t="shared" si="1"/>
        <v xml:space="preserve"> - </v>
      </c>
      <c r="Z18" s="556" t="s">
        <v>451</v>
      </c>
      <c r="AA18" s="558">
        <v>5</v>
      </c>
      <c r="AB18" s="557"/>
      <c r="AC18" s="557"/>
      <c r="AD18" s="557"/>
      <c r="AE18" s="557"/>
      <c r="AF18" s="557"/>
      <c r="AG18" s="557"/>
      <c r="AH18" s="557"/>
      <c r="AI18" s="557"/>
      <c r="AJ18" s="557"/>
      <c r="AK18" s="557"/>
      <c r="AL18" s="557"/>
      <c r="AM18" s="557"/>
      <c r="AN18" s="557"/>
      <c r="AO18" s="555">
        <f t="shared" si="2"/>
        <v>4.4099216180531608E-6</v>
      </c>
      <c r="AP18" s="555">
        <f t="shared" si="2"/>
        <v>0</v>
      </c>
      <c r="AQ18" s="555">
        <f t="shared" si="2"/>
        <v>0</v>
      </c>
      <c r="AR18" s="555">
        <f t="shared" si="2"/>
        <v>0</v>
      </c>
      <c r="AS18" s="555">
        <f t="shared" si="2"/>
        <v>0</v>
      </c>
      <c r="AT18" s="555">
        <f t="shared" si="2"/>
        <v>0</v>
      </c>
      <c r="AU18" s="555">
        <f t="shared" si="2"/>
        <v>0</v>
      </c>
      <c r="AV18" s="555">
        <f t="shared" si="2"/>
        <v>0</v>
      </c>
      <c r="AW18" s="555">
        <f t="shared" si="2"/>
        <v>0</v>
      </c>
      <c r="AX18" s="555">
        <f t="shared" si="2"/>
        <v>0</v>
      </c>
      <c r="AY18" s="555">
        <f t="shared" si="2"/>
        <v>0</v>
      </c>
      <c r="AZ18" s="555">
        <f t="shared" si="2"/>
        <v>0</v>
      </c>
      <c r="BA18" s="555">
        <f t="shared" si="2"/>
        <v>0</v>
      </c>
      <c r="BB18" s="555">
        <f t="shared" si="2"/>
        <v>0</v>
      </c>
    </row>
    <row r="19" spans="1:54" x14ac:dyDescent="0.3">
      <c r="A19" s="553" t="s">
        <v>461</v>
      </c>
      <c r="B19" s="620">
        <f t="shared" si="3"/>
        <v>4722</v>
      </c>
      <c r="C19" s="326">
        <f t="shared" si="4"/>
        <v>7746</v>
      </c>
      <c r="D19" s="326">
        <f t="shared" si="5"/>
        <v>7827</v>
      </c>
      <c r="E19" s="326">
        <f t="shared" si="1"/>
        <v>7997</v>
      </c>
      <c r="F19" s="326">
        <f t="shared" si="1"/>
        <v>8078</v>
      </c>
      <c r="G19" s="326">
        <f t="shared" si="1"/>
        <v>8255</v>
      </c>
      <c r="H19" s="326">
        <f t="shared" si="1"/>
        <v>8700</v>
      </c>
      <c r="I19" s="326">
        <f t="shared" si="1"/>
        <v>9148</v>
      </c>
      <c r="J19" s="326">
        <f t="shared" si="1"/>
        <v>9623</v>
      </c>
      <c r="K19" s="326">
        <f t="shared" si="1"/>
        <v>10079</v>
      </c>
      <c r="L19" s="326">
        <f t="shared" si="1"/>
        <v>10526</v>
      </c>
      <c r="M19" s="326">
        <f t="shared" si="1"/>
        <v>10945</v>
      </c>
      <c r="N19" s="326">
        <f t="shared" si="1"/>
        <v>11118</v>
      </c>
      <c r="O19" s="326">
        <f t="shared" si="1"/>
        <v>11456</v>
      </c>
      <c r="Z19" s="556" t="s">
        <v>461</v>
      </c>
      <c r="AA19" s="558">
        <v>4722</v>
      </c>
      <c r="AB19" s="558">
        <v>7746</v>
      </c>
      <c r="AC19" s="558">
        <v>7827</v>
      </c>
      <c r="AD19" s="558">
        <v>7997</v>
      </c>
      <c r="AE19" s="558">
        <v>8078</v>
      </c>
      <c r="AF19" s="558">
        <v>8255</v>
      </c>
      <c r="AG19" s="558">
        <v>8700</v>
      </c>
      <c r="AH19" s="558">
        <v>9148</v>
      </c>
      <c r="AI19" s="558">
        <v>9623</v>
      </c>
      <c r="AJ19" s="558">
        <v>10079</v>
      </c>
      <c r="AK19" s="558">
        <v>10526</v>
      </c>
      <c r="AL19" s="558">
        <v>10945</v>
      </c>
      <c r="AM19" s="558">
        <v>11118</v>
      </c>
      <c r="AN19" s="558">
        <v>11456</v>
      </c>
      <c r="AO19" s="555">
        <f t="shared" si="2"/>
        <v>4.1647299760894053E-3</v>
      </c>
      <c r="AP19" s="555">
        <f t="shared" si="2"/>
        <v>3.7041836808376638E-3</v>
      </c>
      <c r="AQ19" s="555">
        <f t="shared" si="2"/>
        <v>3.48756538349629E-3</v>
      </c>
      <c r="AR19" s="555">
        <f t="shared" si="2"/>
        <v>3.3112856997342525E-3</v>
      </c>
      <c r="AS19" s="555">
        <f t="shared" si="2"/>
        <v>3.0463189056180412E-3</v>
      </c>
      <c r="AT19" s="555">
        <f t="shared" si="2"/>
        <v>2.9422992134740551E-3</v>
      </c>
      <c r="AU19" s="555">
        <f t="shared" si="2"/>
        <v>3.0491918765322627E-3</v>
      </c>
      <c r="AV19" s="555">
        <f t="shared" si="2"/>
        <v>3.3595089564259057E-3</v>
      </c>
      <c r="AW19" s="555">
        <f t="shared" si="2"/>
        <v>3.4580154591941237E-3</v>
      </c>
      <c r="AX19" s="555">
        <f t="shared" si="2"/>
        <v>3.4036210286303996E-3</v>
      </c>
      <c r="AY19" s="555">
        <f t="shared" si="2"/>
        <v>3.3362715089829886E-3</v>
      </c>
      <c r="AZ19" s="555">
        <f t="shared" si="2"/>
        <v>3.2533727919348459E-3</v>
      </c>
      <c r="BA19" s="555">
        <f t="shared" si="2"/>
        <v>3.1558716158045642E-3</v>
      </c>
      <c r="BB19" s="555">
        <f t="shared" si="2"/>
        <v>3.0117528291048476E-3</v>
      </c>
    </row>
    <row r="20" spans="1:54" x14ac:dyDescent="0.3">
      <c r="A20" s="553" t="s">
        <v>593</v>
      </c>
      <c r="B20" s="620">
        <f t="shared" si="3"/>
        <v>22244</v>
      </c>
      <c r="C20" s="326">
        <f t="shared" si="4"/>
        <v>45469</v>
      </c>
      <c r="D20" s="326">
        <f t="shared" si="5"/>
        <v>49701</v>
      </c>
      <c r="E20" s="326">
        <f t="shared" si="1"/>
        <v>53647</v>
      </c>
      <c r="F20" s="326">
        <f t="shared" si="1"/>
        <v>58013</v>
      </c>
      <c r="G20" s="326">
        <f t="shared" si="1"/>
        <v>62561</v>
      </c>
      <c r="H20" s="326">
        <f t="shared" si="1"/>
        <v>66244</v>
      </c>
      <c r="I20" s="326">
        <f t="shared" si="1"/>
        <v>68218</v>
      </c>
      <c r="J20" s="326">
        <f t="shared" si="1"/>
        <v>72905</v>
      </c>
      <c r="K20" s="326">
        <f t="shared" si="1"/>
        <v>79045</v>
      </c>
      <c r="L20" s="326">
        <f t="shared" si="1"/>
        <v>86339</v>
      </c>
      <c r="M20" s="326">
        <f t="shared" si="1"/>
        <v>91920</v>
      </c>
      <c r="N20" s="326">
        <f t="shared" si="1"/>
        <v>95059</v>
      </c>
      <c r="O20" s="326">
        <f t="shared" si="1"/>
        <v>100048</v>
      </c>
      <c r="Z20" s="556" t="s">
        <v>754</v>
      </c>
      <c r="AA20" s="558">
        <v>22244</v>
      </c>
      <c r="AB20" s="558">
        <v>45469</v>
      </c>
      <c r="AC20" s="558">
        <v>49701</v>
      </c>
      <c r="AD20" s="558">
        <v>53647</v>
      </c>
      <c r="AE20" s="558">
        <v>58013</v>
      </c>
      <c r="AF20" s="558">
        <v>62561</v>
      </c>
      <c r="AG20" s="558">
        <v>66244</v>
      </c>
      <c r="AH20" s="558">
        <v>68218</v>
      </c>
      <c r="AI20" s="558">
        <v>72905</v>
      </c>
      <c r="AJ20" s="558">
        <v>79045</v>
      </c>
      <c r="AK20" s="558">
        <v>86339</v>
      </c>
      <c r="AL20" s="558">
        <v>91920</v>
      </c>
      <c r="AM20" s="558">
        <v>95059</v>
      </c>
      <c r="AN20" s="558">
        <v>100048</v>
      </c>
      <c r="AO20" s="555">
        <f t="shared" si="2"/>
        <v>1.96188592943949E-2</v>
      </c>
      <c r="AP20" s="555">
        <f t="shared" si="2"/>
        <v>2.1743548642397074E-2</v>
      </c>
      <c r="AQ20" s="555">
        <f t="shared" si="2"/>
        <v>2.2145839673584911E-2</v>
      </c>
      <c r="AR20" s="555">
        <f t="shared" si="2"/>
        <v>2.2213398015961415E-2</v>
      </c>
      <c r="AS20" s="555">
        <f t="shared" si="2"/>
        <v>2.1877457126964522E-2</v>
      </c>
      <c r="AT20" s="555">
        <f t="shared" si="2"/>
        <v>2.229838656500913E-2</v>
      </c>
      <c r="AU20" s="555">
        <f t="shared" si="2"/>
        <v>2.3217318007931403E-2</v>
      </c>
      <c r="AV20" s="555">
        <f t="shared" si="2"/>
        <v>2.505235920304574E-2</v>
      </c>
      <c r="AW20" s="555">
        <f t="shared" si="2"/>
        <v>2.6198339088906536E-2</v>
      </c>
      <c r="AX20" s="555">
        <f t="shared" si="2"/>
        <v>2.6693047346769513E-2</v>
      </c>
      <c r="AY20" s="555">
        <f t="shared" si="2"/>
        <v>2.7365603820452427E-2</v>
      </c>
      <c r="AZ20" s="555">
        <f t="shared" si="2"/>
        <v>2.7322980999054457E-2</v>
      </c>
      <c r="BA20" s="555">
        <f t="shared" si="2"/>
        <v>2.6982730700374713E-2</v>
      </c>
      <c r="BB20" s="555">
        <f t="shared" si="2"/>
        <v>2.630236095026901E-2</v>
      </c>
    </row>
    <row r="21" spans="1:54" x14ac:dyDescent="0.3">
      <c r="A21" s="553" t="s">
        <v>594</v>
      </c>
      <c r="B21" s="620">
        <f t="shared" si="3"/>
        <v>1676</v>
      </c>
      <c r="C21" s="326">
        <f t="shared" si="4"/>
        <v>22168</v>
      </c>
      <c r="D21" s="326">
        <f t="shared" si="5"/>
        <v>24506</v>
      </c>
      <c r="E21" s="326">
        <f t="shared" ref="E21:E29" si="6">IF(AD21=0," - ",IF($B$3="PERCENTAGE",AR21*100,AD21))</f>
        <v>26290</v>
      </c>
      <c r="F21" s="326">
        <f t="shared" ref="F21:F29" si="7">IF(AE21=0," - ",IF($B$3="PERCENTAGE",AS21*100,AE21))</f>
        <v>27895</v>
      </c>
      <c r="G21" s="326">
        <f t="shared" ref="G21:G29" si="8">IF(AF21=0," - ",IF($B$3="PERCENTAGE",AT21*100,AF21))</f>
        <v>29837</v>
      </c>
      <c r="H21" s="326">
        <f t="shared" ref="H21:H29" si="9">IF(AG21=0," - ",IF($B$3="PERCENTAGE",AU21*100,AG21))</f>
        <v>31717</v>
      </c>
      <c r="I21" s="326">
        <f t="shared" ref="I21:I29" si="10">IF(AH21=0," - ",IF($B$3="PERCENTAGE",AV21*100,AH21))</f>
        <v>32861</v>
      </c>
      <c r="J21" s="326">
        <f t="shared" ref="J21:J29" si="11">IF(AI21=0," - ",IF($B$3="PERCENTAGE",AW21*100,AI21))</f>
        <v>35162</v>
      </c>
      <c r="K21" s="326">
        <f t="shared" ref="K21:K29" si="12">IF(AJ21=0," - ",IF($B$3="PERCENTAGE",AX21*100,AJ21))</f>
        <v>38222</v>
      </c>
      <c r="L21" s="326">
        <f t="shared" ref="L21:L29" si="13">IF(AK21=0," - ",IF($B$3="PERCENTAGE",AY21*100,AK21))</f>
        <v>40438</v>
      </c>
      <c r="M21" s="326">
        <f t="shared" ref="M21:M29" si="14">IF(AL21=0," - ",IF($B$3="PERCENTAGE",AZ21*100,AL21))</f>
        <v>41605</v>
      </c>
      <c r="N21" s="326">
        <f t="shared" ref="N21:N29" si="15">IF(AM21=0," - ",IF($B$3="PERCENTAGE",BA21*100,AM21))</f>
        <v>42085</v>
      </c>
      <c r="O21" s="326">
        <f t="shared" ref="O21:O29" si="16">IF(AN21=0," - ",IF($B$3="PERCENTAGE",BB21*100,AN21))</f>
        <v>42295</v>
      </c>
      <c r="Z21" s="556" t="s">
        <v>755</v>
      </c>
      <c r="AA21" s="558">
        <v>1676</v>
      </c>
      <c r="AB21" s="558">
        <v>22168</v>
      </c>
      <c r="AC21" s="558">
        <v>24506</v>
      </c>
      <c r="AD21" s="558">
        <v>26290</v>
      </c>
      <c r="AE21" s="558">
        <v>27895</v>
      </c>
      <c r="AF21" s="558">
        <v>29837</v>
      </c>
      <c r="AG21" s="558">
        <v>31717</v>
      </c>
      <c r="AH21" s="558">
        <v>32861</v>
      </c>
      <c r="AI21" s="558">
        <v>35162</v>
      </c>
      <c r="AJ21" s="558">
        <v>38222</v>
      </c>
      <c r="AK21" s="558">
        <v>40438</v>
      </c>
      <c r="AL21" s="558">
        <v>41605</v>
      </c>
      <c r="AM21" s="558">
        <v>42085</v>
      </c>
      <c r="AN21" s="558">
        <v>42295</v>
      </c>
      <c r="AO21" s="555">
        <f t="shared" si="2"/>
        <v>1.4782057263714194E-3</v>
      </c>
      <c r="AP21" s="555">
        <f t="shared" si="2"/>
        <v>1.0600870621844737E-2</v>
      </c>
      <c r="AQ21" s="555">
        <f t="shared" si="2"/>
        <v>1.0919417054805172E-2</v>
      </c>
      <c r="AR21" s="555">
        <f t="shared" si="2"/>
        <v>1.0885794803803113E-2</v>
      </c>
      <c r="AS21" s="555">
        <f t="shared" si="2"/>
        <v>1.0519567451375991E-2</v>
      </c>
      <c r="AT21" s="555">
        <f t="shared" si="2"/>
        <v>1.0634691899748683E-2</v>
      </c>
      <c r="AU21" s="555">
        <f t="shared" si="2"/>
        <v>1.1116232039996985E-2</v>
      </c>
      <c r="AV21" s="555">
        <f t="shared" si="2"/>
        <v>1.2067864431254009E-2</v>
      </c>
      <c r="AW21" s="555">
        <f t="shared" si="2"/>
        <v>1.263542965563585E-2</v>
      </c>
      <c r="AX21" s="555">
        <f t="shared" si="2"/>
        <v>1.290735221314725E-2</v>
      </c>
      <c r="AY21" s="555">
        <f t="shared" si="2"/>
        <v>1.2817038502779222E-2</v>
      </c>
      <c r="AZ21" s="555">
        <f t="shared" si="2"/>
        <v>1.2366978072951052E-2</v>
      </c>
      <c r="BA21" s="555">
        <f t="shared" si="2"/>
        <v>1.1945930648600025E-2</v>
      </c>
      <c r="BB21" s="555">
        <f t="shared" si="2"/>
        <v>1.1119246325679951E-2</v>
      </c>
    </row>
    <row r="22" spans="1:54" x14ac:dyDescent="0.3">
      <c r="A22" s="553" t="s">
        <v>595</v>
      </c>
      <c r="B22" s="620">
        <f t="shared" si="3"/>
        <v>26</v>
      </c>
      <c r="C22" s="326">
        <f t="shared" si="4"/>
        <v>21</v>
      </c>
      <c r="D22" s="326">
        <f t="shared" si="5"/>
        <v>21</v>
      </c>
      <c r="E22" s="326">
        <f t="shared" si="6"/>
        <v>21</v>
      </c>
      <c r="F22" s="326">
        <f t="shared" si="7"/>
        <v>21</v>
      </c>
      <c r="G22" s="326">
        <f t="shared" si="8"/>
        <v>20</v>
      </c>
      <c r="H22" s="326">
        <f t="shared" si="9"/>
        <v>20</v>
      </c>
      <c r="I22" s="326">
        <f t="shared" si="10"/>
        <v>20</v>
      </c>
      <c r="J22" s="326">
        <f t="shared" si="11"/>
        <v>19</v>
      </c>
      <c r="K22" s="326">
        <f t="shared" si="12"/>
        <v>17</v>
      </c>
      <c r="L22" s="326">
        <f t="shared" si="13"/>
        <v>18</v>
      </c>
      <c r="M22" s="326">
        <f t="shared" si="14"/>
        <v>18</v>
      </c>
      <c r="N22" s="326">
        <f t="shared" si="15"/>
        <v>17</v>
      </c>
      <c r="O22" s="326">
        <f t="shared" si="16"/>
        <v>20</v>
      </c>
      <c r="Z22" s="556" t="s">
        <v>756</v>
      </c>
      <c r="AA22" s="558">
        <v>26</v>
      </c>
      <c r="AB22" s="558">
        <v>21</v>
      </c>
      <c r="AC22" s="558">
        <v>21</v>
      </c>
      <c r="AD22" s="558">
        <v>21</v>
      </c>
      <c r="AE22" s="558">
        <v>21</v>
      </c>
      <c r="AF22" s="558">
        <v>20</v>
      </c>
      <c r="AG22" s="558">
        <v>20</v>
      </c>
      <c r="AH22" s="558">
        <v>20</v>
      </c>
      <c r="AI22" s="558">
        <v>19</v>
      </c>
      <c r="AJ22" s="558">
        <v>17</v>
      </c>
      <c r="AK22" s="558">
        <v>18</v>
      </c>
      <c r="AL22" s="558">
        <v>18</v>
      </c>
      <c r="AM22" s="558">
        <v>17</v>
      </c>
      <c r="AN22" s="558">
        <v>20</v>
      </c>
      <c r="AO22" s="555">
        <f t="shared" si="2"/>
        <v>2.2931592413876436E-5</v>
      </c>
      <c r="AP22" s="555">
        <f t="shared" si="2"/>
        <v>1.0042326013115278E-5</v>
      </c>
      <c r="AQ22" s="555">
        <f t="shared" si="2"/>
        <v>9.3572087713583861E-6</v>
      </c>
      <c r="AR22" s="555">
        <f t="shared" si="2"/>
        <v>8.6953857314517072E-6</v>
      </c>
      <c r="AS22" s="555">
        <f t="shared" si="2"/>
        <v>7.9193732381751499E-6</v>
      </c>
      <c r="AT22" s="555">
        <f t="shared" si="2"/>
        <v>7.128526259173968E-6</v>
      </c>
      <c r="AU22" s="555">
        <f t="shared" si="2"/>
        <v>7.0096364977753167E-6</v>
      </c>
      <c r="AV22" s="555">
        <f t="shared" si="2"/>
        <v>7.3447943953342931E-6</v>
      </c>
      <c r="AW22" s="555">
        <f t="shared" si="2"/>
        <v>6.8276310635652456E-6</v>
      </c>
      <c r="AX22" s="555">
        <f t="shared" si="2"/>
        <v>5.7408034017974791E-6</v>
      </c>
      <c r="AY22" s="555">
        <f t="shared" si="2"/>
        <v>5.705195436223997E-6</v>
      </c>
      <c r="AZ22" s="555">
        <f t="shared" si="2"/>
        <v>5.3504531982482617E-6</v>
      </c>
      <c r="BA22" s="555">
        <f t="shared" si="2"/>
        <v>4.8254917672852664E-6</v>
      </c>
      <c r="BB22" s="555">
        <f t="shared" si="2"/>
        <v>5.2579483748338815E-6</v>
      </c>
    </row>
    <row r="23" spans="1:54" x14ac:dyDescent="0.3">
      <c r="A23" s="553" t="s">
        <v>600</v>
      </c>
      <c r="B23" s="620">
        <f t="shared" si="3"/>
        <v>1072350</v>
      </c>
      <c r="C23" s="326">
        <f t="shared" si="4"/>
        <v>1965319</v>
      </c>
      <c r="D23" s="326">
        <f t="shared" si="5"/>
        <v>2105481</v>
      </c>
      <c r="E23" s="326">
        <f t="shared" si="6"/>
        <v>2263552</v>
      </c>
      <c r="F23" s="326">
        <f t="shared" si="7"/>
        <v>2485605</v>
      </c>
      <c r="G23" s="326">
        <f t="shared" si="8"/>
        <v>2624110</v>
      </c>
      <c r="H23" s="326">
        <f t="shared" si="9"/>
        <v>2659145</v>
      </c>
      <c r="I23" s="326">
        <f t="shared" si="10"/>
        <v>2523132</v>
      </c>
      <c r="J23" s="326">
        <f t="shared" si="11"/>
        <v>2569555</v>
      </c>
      <c r="K23" s="326">
        <f t="shared" si="12"/>
        <v>2730394</v>
      </c>
      <c r="L23" s="326">
        <f t="shared" si="13"/>
        <v>2908898</v>
      </c>
      <c r="M23" s="326">
        <f t="shared" si="14"/>
        <v>3105290</v>
      </c>
      <c r="N23" s="326">
        <f t="shared" si="15"/>
        <v>3257092</v>
      </c>
      <c r="O23" s="326">
        <f t="shared" si="16"/>
        <v>3524747</v>
      </c>
      <c r="Z23" s="556" t="s">
        <v>757</v>
      </c>
      <c r="AA23" s="558">
        <v>1072350</v>
      </c>
      <c r="AB23" s="558">
        <v>1965319</v>
      </c>
      <c r="AC23" s="558">
        <v>2105481</v>
      </c>
      <c r="AD23" s="558">
        <v>2263552</v>
      </c>
      <c r="AE23" s="558">
        <v>2485605</v>
      </c>
      <c r="AF23" s="558">
        <v>2624110</v>
      </c>
      <c r="AG23" s="558">
        <v>2659145</v>
      </c>
      <c r="AH23" s="558">
        <v>2523132</v>
      </c>
      <c r="AI23" s="558">
        <v>2569555</v>
      </c>
      <c r="AJ23" s="558">
        <v>2730394</v>
      </c>
      <c r="AK23" s="558">
        <v>2908898</v>
      </c>
      <c r="AL23" s="558">
        <v>3105290</v>
      </c>
      <c r="AM23" s="558">
        <v>3257092</v>
      </c>
      <c r="AN23" s="558">
        <v>3524747</v>
      </c>
      <c r="AO23" s="555">
        <f t="shared" si="2"/>
        <v>0.94579588942386139</v>
      </c>
      <c r="AP23" s="555">
        <f t="shared" si="2"/>
        <v>0.93982733894141446</v>
      </c>
      <c r="AQ23" s="555">
        <f t="shared" si="2"/>
        <v>0.93816310862516317</v>
      </c>
      <c r="AR23" s="555">
        <f t="shared" ref="AR23:BB29" si="17">AD23/AD$30</f>
        <v>0.93725989348566541</v>
      </c>
      <c r="AS23" s="555">
        <f t="shared" si="17"/>
        <v>0.93735398655592117</v>
      </c>
      <c r="AT23" s="555">
        <f t="shared" si="17"/>
        <v>0.93530185209805006</v>
      </c>
      <c r="AU23" s="555">
        <f t="shared" si="17"/>
        <v>0.93198199224383727</v>
      </c>
      <c r="AV23" s="555">
        <f t="shared" si="17"/>
        <v>0.92659428861443027</v>
      </c>
      <c r="AW23" s="555">
        <f t="shared" si="17"/>
        <v>0.92336702829154704</v>
      </c>
      <c r="AX23" s="555">
        <f t="shared" si="17"/>
        <v>0.92203853902631927</v>
      </c>
      <c r="AY23" s="555">
        <f t="shared" si="17"/>
        <v>0.92199064411339515</v>
      </c>
      <c r="AZ23" s="555">
        <f t="shared" si="17"/>
        <v>0.92303937844379691</v>
      </c>
      <c r="BA23" s="555">
        <f t="shared" si="17"/>
        <v>0.92453356654651198</v>
      </c>
      <c r="BB23" s="555">
        <f t="shared" si="17"/>
        <v>0.92664688801753003</v>
      </c>
    </row>
    <row r="24" spans="1:54" x14ac:dyDescent="0.3">
      <c r="A24" s="553" t="s">
        <v>596</v>
      </c>
      <c r="B24" s="620">
        <f t="shared" si="3"/>
        <v>6256</v>
      </c>
      <c r="C24" s="326">
        <f t="shared" si="4"/>
        <v>7278</v>
      </c>
      <c r="D24" s="326">
        <f t="shared" si="5"/>
        <v>7536</v>
      </c>
      <c r="E24" s="326">
        <f t="shared" si="6"/>
        <v>7202</v>
      </c>
      <c r="F24" s="326">
        <f t="shared" si="7"/>
        <v>7126</v>
      </c>
      <c r="G24" s="326">
        <f t="shared" si="8"/>
        <v>6765</v>
      </c>
      <c r="H24" s="326">
        <f t="shared" si="9"/>
        <v>6113</v>
      </c>
      <c r="I24" s="326">
        <f t="shared" si="10"/>
        <v>5574</v>
      </c>
      <c r="J24" s="326">
        <f t="shared" si="11"/>
        <v>6607</v>
      </c>
      <c r="K24" s="326">
        <f t="shared" si="12"/>
        <v>6838</v>
      </c>
      <c r="L24" s="326">
        <f t="shared" si="13"/>
        <v>5499</v>
      </c>
      <c r="M24" s="326">
        <f t="shared" si="14"/>
        <v>5093</v>
      </c>
      <c r="N24" s="326">
        <f t="shared" si="15"/>
        <v>4954</v>
      </c>
      <c r="O24" s="326">
        <f t="shared" si="16"/>
        <v>4601</v>
      </c>
      <c r="Z24" s="556" t="s">
        <v>758</v>
      </c>
      <c r="AA24" s="558">
        <v>6256</v>
      </c>
      <c r="AB24" s="558">
        <v>7278</v>
      </c>
      <c r="AC24" s="558">
        <v>7536</v>
      </c>
      <c r="AD24" s="558">
        <v>7202</v>
      </c>
      <c r="AE24" s="558">
        <v>7126</v>
      </c>
      <c r="AF24" s="558">
        <v>6765</v>
      </c>
      <c r="AG24" s="558">
        <v>6113</v>
      </c>
      <c r="AH24" s="558">
        <v>5574</v>
      </c>
      <c r="AI24" s="558">
        <v>6607</v>
      </c>
      <c r="AJ24" s="558">
        <v>6838</v>
      </c>
      <c r="AK24" s="558">
        <v>5499</v>
      </c>
      <c r="AL24" s="558">
        <v>5093</v>
      </c>
      <c r="AM24" s="558">
        <v>4954</v>
      </c>
      <c r="AN24" s="558">
        <v>4601</v>
      </c>
      <c r="AO24" s="555">
        <f t="shared" ref="AO24:AQ29" si="18">AA24/AA$30</f>
        <v>5.5176939285081147E-3</v>
      </c>
      <c r="AP24" s="555">
        <f t="shared" si="18"/>
        <v>3.4803832725453804E-3</v>
      </c>
      <c r="AQ24" s="555">
        <f t="shared" si="18"/>
        <v>3.3579012048074665E-3</v>
      </c>
      <c r="AR24" s="555">
        <f t="shared" si="17"/>
        <v>2.9821032399007237E-3</v>
      </c>
      <c r="AS24" s="555">
        <f t="shared" si="17"/>
        <v>2.6873073188207674E-3</v>
      </c>
      <c r="AT24" s="555">
        <f t="shared" si="17"/>
        <v>2.4112240071655945E-3</v>
      </c>
      <c r="AU24" s="555">
        <f t="shared" si="17"/>
        <v>2.1424953955450255E-3</v>
      </c>
      <c r="AV24" s="555">
        <f t="shared" si="17"/>
        <v>2.0469941979796673E-3</v>
      </c>
      <c r="AW24" s="555">
        <f t="shared" si="17"/>
        <v>2.3742188651039776E-3</v>
      </c>
      <c r="AX24" s="555">
        <f t="shared" si="17"/>
        <v>2.3091537447935979E-3</v>
      </c>
      <c r="AY24" s="555">
        <f t="shared" si="17"/>
        <v>1.7429372057664312E-3</v>
      </c>
      <c r="AZ24" s="555">
        <f t="shared" si="17"/>
        <v>1.5138810077043553E-3</v>
      </c>
      <c r="BA24" s="555">
        <f t="shared" si="17"/>
        <v>1.4062050714783063E-3</v>
      </c>
      <c r="BB24" s="555">
        <f t="shared" si="17"/>
        <v>1.2095910236305345E-3</v>
      </c>
    </row>
    <row r="25" spans="1:54" x14ac:dyDescent="0.3">
      <c r="A25" s="553" t="s">
        <v>597</v>
      </c>
      <c r="B25" s="620">
        <f t="shared" si="3"/>
        <v>118</v>
      </c>
      <c r="C25" s="326">
        <f t="shared" si="4"/>
        <v>117</v>
      </c>
      <c r="D25" s="326">
        <f t="shared" si="5"/>
        <v>118</v>
      </c>
      <c r="E25" s="326">
        <f t="shared" si="6"/>
        <v>115</v>
      </c>
      <c r="F25" s="326">
        <f t="shared" si="7"/>
        <v>107</v>
      </c>
      <c r="G25" s="326">
        <f t="shared" si="8"/>
        <v>107</v>
      </c>
      <c r="H25" s="326">
        <f t="shared" si="9"/>
        <v>105</v>
      </c>
      <c r="I25" s="326">
        <f t="shared" si="10"/>
        <v>108</v>
      </c>
      <c r="J25" s="326">
        <f t="shared" si="11"/>
        <v>114</v>
      </c>
      <c r="K25" s="326">
        <f t="shared" si="12"/>
        <v>127</v>
      </c>
      <c r="L25" s="326">
        <f t="shared" si="13"/>
        <v>141</v>
      </c>
      <c r="M25" s="326">
        <f t="shared" si="14"/>
        <v>205</v>
      </c>
      <c r="N25" s="326">
        <f t="shared" si="15"/>
        <v>230</v>
      </c>
      <c r="O25" s="326">
        <f t="shared" si="16"/>
        <v>264</v>
      </c>
      <c r="Z25" s="556" t="s">
        <v>759</v>
      </c>
      <c r="AA25" s="558">
        <v>118</v>
      </c>
      <c r="AB25" s="558">
        <v>117</v>
      </c>
      <c r="AC25" s="558">
        <v>118</v>
      </c>
      <c r="AD25" s="558">
        <v>115</v>
      </c>
      <c r="AE25" s="558">
        <v>107</v>
      </c>
      <c r="AF25" s="558">
        <v>107</v>
      </c>
      <c r="AG25" s="558">
        <v>105</v>
      </c>
      <c r="AH25" s="558">
        <v>108</v>
      </c>
      <c r="AI25" s="558">
        <v>114</v>
      </c>
      <c r="AJ25" s="558">
        <v>127</v>
      </c>
      <c r="AK25" s="558">
        <v>141</v>
      </c>
      <c r="AL25" s="558">
        <v>205</v>
      </c>
      <c r="AM25" s="558">
        <v>230</v>
      </c>
      <c r="AN25" s="558">
        <v>264</v>
      </c>
      <c r="AO25" s="555">
        <f t="shared" si="18"/>
        <v>1.040741501860546E-4</v>
      </c>
      <c r="AP25" s="555">
        <f t="shared" si="18"/>
        <v>5.5950102073070832E-5</v>
      </c>
      <c r="AQ25" s="555">
        <f t="shared" si="18"/>
        <v>5.2578601667632834E-5</v>
      </c>
      <c r="AR25" s="555">
        <f t="shared" si="17"/>
        <v>4.7617588529378397E-5</v>
      </c>
      <c r="AS25" s="555">
        <f t="shared" si="17"/>
        <v>4.0351092213559095E-5</v>
      </c>
      <c r="AT25" s="555">
        <f t="shared" si="17"/>
        <v>3.8137615486580726E-5</v>
      </c>
      <c r="AU25" s="555">
        <f t="shared" si="17"/>
        <v>3.6800591613320413E-5</v>
      </c>
      <c r="AV25" s="555">
        <f t="shared" si="17"/>
        <v>3.9661889734805178E-5</v>
      </c>
      <c r="AW25" s="555">
        <f t="shared" si="17"/>
        <v>4.0965786381391474E-5</v>
      </c>
      <c r="AX25" s="555">
        <f t="shared" si="17"/>
        <v>4.2887178354604697E-5</v>
      </c>
      <c r="AY25" s="555">
        <f t="shared" si="17"/>
        <v>4.4690697583754644E-5</v>
      </c>
      <c r="AZ25" s="555">
        <f t="shared" si="17"/>
        <v>6.0935716980049643E-5</v>
      </c>
      <c r="BA25" s="555">
        <f t="shared" si="17"/>
        <v>6.5286065086800666E-5</v>
      </c>
      <c r="BB25" s="555">
        <f t="shared" si="17"/>
        <v>6.9404918547807235E-5</v>
      </c>
    </row>
    <row r="26" spans="1:54" x14ac:dyDescent="0.3">
      <c r="A26" s="553" t="s">
        <v>598</v>
      </c>
      <c r="B26" s="620">
        <f t="shared" si="3"/>
        <v>8391</v>
      </c>
      <c r="C26" s="326">
        <f t="shared" si="4"/>
        <v>9273</v>
      </c>
      <c r="D26" s="326">
        <f t="shared" si="5"/>
        <v>9441</v>
      </c>
      <c r="E26" s="326">
        <f t="shared" si="6"/>
        <v>9656</v>
      </c>
      <c r="F26" s="326">
        <f t="shared" si="7"/>
        <v>9866</v>
      </c>
      <c r="G26" s="326">
        <f t="shared" si="8"/>
        <v>9900</v>
      </c>
      <c r="H26" s="326">
        <f t="shared" si="9"/>
        <v>9723</v>
      </c>
      <c r="I26" s="326">
        <f t="shared" si="10"/>
        <v>9127</v>
      </c>
      <c r="J26" s="326">
        <f t="shared" si="11"/>
        <v>8521</v>
      </c>
      <c r="K26" s="326">
        <f t="shared" si="12"/>
        <v>8188</v>
      </c>
      <c r="L26" s="326">
        <f t="shared" si="13"/>
        <v>7902</v>
      </c>
      <c r="M26" s="326">
        <f t="shared" si="14"/>
        <v>7788</v>
      </c>
      <c r="N26" s="326">
        <f t="shared" si="15"/>
        <v>7592</v>
      </c>
      <c r="O26" s="326">
        <f t="shared" si="16"/>
        <v>7144</v>
      </c>
      <c r="Z26" s="556" t="s">
        <v>760</v>
      </c>
      <c r="AA26" s="558">
        <v>8391</v>
      </c>
      <c r="AB26" s="558">
        <v>9273</v>
      </c>
      <c r="AC26" s="558">
        <v>9441</v>
      </c>
      <c r="AD26" s="558">
        <v>9656</v>
      </c>
      <c r="AE26" s="558">
        <v>9866</v>
      </c>
      <c r="AF26" s="558">
        <v>9900</v>
      </c>
      <c r="AG26" s="558">
        <v>9723</v>
      </c>
      <c r="AH26" s="558">
        <v>9127</v>
      </c>
      <c r="AI26" s="558">
        <v>8521</v>
      </c>
      <c r="AJ26" s="558">
        <v>8188</v>
      </c>
      <c r="AK26" s="558">
        <v>7902</v>
      </c>
      <c r="AL26" s="558">
        <v>7788</v>
      </c>
      <c r="AM26" s="558">
        <v>7592</v>
      </c>
      <c r="AN26" s="558">
        <v>7144</v>
      </c>
      <c r="AO26" s="555">
        <f t="shared" si="18"/>
        <v>7.4007304594168139E-3</v>
      </c>
      <c r="AP26" s="555">
        <f t="shared" si="18"/>
        <v>4.434404243791332E-3</v>
      </c>
      <c r="AQ26" s="555">
        <f t="shared" si="18"/>
        <v>4.2067337147806919E-3</v>
      </c>
      <c r="AR26" s="555">
        <f t="shared" si="17"/>
        <v>3.9982211725189372E-3</v>
      </c>
      <c r="AS26" s="555">
        <f t="shared" si="17"/>
        <v>3.720596969896954E-3</v>
      </c>
      <c r="AT26" s="555">
        <f t="shared" si="17"/>
        <v>3.5286204982911142E-3</v>
      </c>
      <c r="AU26" s="555">
        <f t="shared" si="17"/>
        <v>3.4077347833934703E-3</v>
      </c>
      <c r="AV26" s="555">
        <f t="shared" si="17"/>
        <v>3.3517969223108043E-3</v>
      </c>
      <c r="AW26" s="555">
        <f t="shared" si="17"/>
        <v>3.0620128575073397E-3</v>
      </c>
      <c r="AX26" s="555">
        <f t="shared" si="17"/>
        <v>2.7650410737598682E-3</v>
      </c>
      <c r="AY26" s="555">
        <f t="shared" si="17"/>
        <v>2.5045807965023347E-3</v>
      </c>
      <c r="AZ26" s="555">
        <f t="shared" si="17"/>
        <v>2.3149627504420811E-3</v>
      </c>
      <c r="BA26" s="555">
        <f t="shared" si="17"/>
        <v>2.15500785277822E-3</v>
      </c>
      <c r="BB26" s="555">
        <f t="shared" si="17"/>
        <v>1.8781391594906625E-3</v>
      </c>
    </row>
    <row r="27" spans="1:54" x14ac:dyDescent="0.3">
      <c r="A27" s="553" t="s">
        <v>464</v>
      </c>
      <c r="B27" s="620" t="str">
        <f t="shared" si="3"/>
        <v xml:space="preserve"> - </v>
      </c>
      <c r="C27" s="326" t="str">
        <f t="shared" si="4"/>
        <v xml:space="preserve"> - </v>
      </c>
      <c r="D27" s="326" t="str">
        <f t="shared" si="5"/>
        <v xml:space="preserve"> - </v>
      </c>
      <c r="E27" s="326" t="str">
        <f t="shared" si="6"/>
        <v xml:space="preserve"> - </v>
      </c>
      <c r="F27" s="326" t="str">
        <f t="shared" si="7"/>
        <v xml:space="preserve"> - </v>
      </c>
      <c r="G27" s="326" t="str">
        <f t="shared" si="8"/>
        <v xml:space="preserve"> - </v>
      </c>
      <c r="H27" s="326" t="str">
        <f t="shared" si="9"/>
        <v xml:space="preserve"> - </v>
      </c>
      <c r="I27" s="326" t="str">
        <f t="shared" si="10"/>
        <v xml:space="preserve"> - </v>
      </c>
      <c r="J27" s="326" t="str">
        <f t="shared" si="11"/>
        <v xml:space="preserve"> - </v>
      </c>
      <c r="K27" s="326" t="str">
        <f t="shared" si="12"/>
        <v xml:space="preserve"> - </v>
      </c>
      <c r="L27" s="326" t="str">
        <f t="shared" si="13"/>
        <v xml:space="preserve"> - </v>
      </c>
      <c r="M27" s="326" t="str">
        <f t="shared" si="14"/>
        <v xml:space="preserve"> - </v>
      </c>
      <c r="N27" s="326">
        <f t="shared" si="15"/>
        <v>88</v>
      </c>
      <c r="O27" s="326">
        <f t="shared" si="16"/>
        <v>429</v>
      </c>
      <c r="Z27" s="266" t="s">
        <v>464</v>
      </c>
      <c r="AM27" s="317">
        <v>88</v>
      </c>
      <c r="AN27" s="317">
        <v>429</v>
      </c>
      <c r="AO27" s="555">
        <f t="shared" si="18"/>
        <v>0</v>
      </c>
      <c r="AP27" s="555">
        <f t="shared" si="18"/>
        <v>0</v>
      </c>
      <c r="AQ27" s="555">
        <f t="shared" si="18"/>
        <v>0</v>
      </c>
      <c r="AR27" s="555">
        <f t="shared" si="17"/>
        <v>0</v>
      </c>
      <c r="AS27" s="555">
        <f t="shared" si="17"/>
        <v>0</v>
      </c>
      <c r="AT27" s="555">
        <f t="shared" si="17"/>
        <v>0</v>
      </c>
      <c r="AU27" s="555">
        <f t="shared" si="17"/>
        <v>0</v>
      </c>
      <c r="AV27" s="555">
        <f t="shared" si="17"/>
        <v>0</v>
      </c>
      <c r="AW27" s="555">
        <f t="shared" si="17"/>
        <v>0</v>
      </c>
      <c r="AX27" s="555">
        <f t="shared" si="17"/>
        <v>0</v>
      </c>
      <c r="AY27" s="555">
        <f t="shared" si="17"/>
        <v>0</v>
      </c>
      <c r="AZ27" s="555">
        <f t="shared" si="17"/>
        <v>0</v>
      </c>
      <c r="BA27" s="555">
        <f t="shared" si="17"/>
        <v>2.4979016207123733E-5</v>
      </c>
      <c r="BB27" s="555">
        <f t="shared" si="17"/>
        <v>1.1278299264018677E-4</v>
      </c>
    </row>
    <row r="28" spans="1:54" x14ac:dyDescent="0.3">
      <c r="A28" s="553" t="s">
        <v>460</v>
      </c>
      <c r="B28" s="620">
        <f t="shared" si="3"/>
        <v>764</v>
      </c>
      <c r="C28" s="326">
        <f t="shared" si="4"/>
        <v>800</v>
      </c>
      <c r="D28" s="326">
        <f t="shared" si="5"/>
        <v>800</v>
      </c>
      <c r="E28" s="326">
        <f t="shared" si="6"/>
        <v>800</v>
      </c>
      <c r="F28" s="326">
        <f t="shared" si="7"/>
        <v>800</v>
      </c>
      <c r="G28" s="326">
        <f t="shared" si="8"/>
        <v>800</v>
      </c>
      <c r="H28" s="326">
        <f t="shared" si="9"/>
        <v>808</v>
      </c>
      <c r="I28" s="326">
        <f t="shared" si="10"/>
        <v>818</v>
      </c>
      <c r="J28" s="326">
        <f t="shared" si="11"/>
        <v>824</v>
      </c>
      <c r="K28" s="326">
        <f t="shared" si="12"/>
        <v>828</v>
      </c>
      <c r="L28" s="326">
        <f t="shared" si="13"/>
        <v>836</v>
      </c>
      <c r="M28" s="326">
        <f t="shared" si="14"/>
        <v>844</v>
      </c>
      <c r="N28" s="326">
        <f t="shared" si="15"/>
        <v>849</v>
      </c>
      <c r="O28" s="326">
        <f t="shared" si="16"/>
        <v>853</v>
      </c>
      <c r="Z28" s="556" t="s">
        <v>460</v>
      </c>
      <c r="AA28" s="558">
        <v>764</v>
      </c>
      <c r="AB28" s="558">
        <v>800</v>
      </c>
      <c r="AC28" s="558">
        <v>800</v>
      </c>
      <c r="AD28" s="558">
        <v>800</v>
      </c>
      <c r="AE28" s="558">
        <v>800</v>
      </c>
      <c r="AF28" s="558">
        <v>800</v>
      </c>
      <c r="AG28" s="558">
        <v>808</v>
      </c>
      <c r="AH28" s="558">
        <v>818</v>
      </c>
      <c r="AI28" s="558">
        <v>824</v>
      </c>
      <c r="AJ28" s="558">
        <v>828</v>
      </c>
      <c r="AK28" s="558">
        <v>836</v>
      </c>
      <c r="AL28" s="558">
        <v>844</v>
      </c>
      <c r="AM28" s="558">
        <v>849</v>
      </c>
      <c r="AN28" s="558">
        <v>853</v>
      </c>
      <c r="AO28" s="555">
        <f t="shared" si="18"/>
        <v>6.7383602323852301E-4</v>
      </c>
      <c r="AP28" s="555">
        <f t="shared" si="18"/>
        <v>3.8256480049962964E-4</v>
      </c>
      <c r="AQ28" s="555">
        <f t="shared" si="18"/>
        <v>3.5646509605174803E-4</v>
      </c>
      <c r="AR28" s="555">
        <f t="shared" si="17"/>
        <v>3.3125278976958884E-4</v>
      </c>
      <c r="AS28" s="555">
        <f t="shared" si="17"/>
        <v>3.0169040907333908E-4</v>
      </c>
      <c r="AT28" s="555">
        <f t="shared" si="17"/>
        <v>2.8514105036695869E-4</v>
      </c>
      <c r="AU28" s="555">
        <f t="shared" si="17"/>
        <v>2.8318931451012279E-4</v>
      </c>
      <c r="AV28" s="555">
        <f t="shared" si="17"/>
        <v>3.0040209076917258E-4</v>
      </c>
      <c r="AW28" s="555">
        <f t="shared" si="17"/>
        <v>2.9610357875672433E-4</v>
      </c>
      <c r="AX28" s="555">
        <f t="shared" si="17"/>
        <v>2.796108950993125E-4</v>
      </c>
      <c r="AY28" s="555">
        <f t="shared" si="17"/>
        <v>2.6497463248240343E-4</v>
      </c>
      <c r="AZ28" s="555">
        <f t="shared" si="17"/>
        <v>2.5087680551786294E-4</v>
      </c>
      <c r="BA28" s="555">
        <f t="shared" si="17"/>
        <v>2.4099073590736419E-4</v>
      </c>
      <c r="BB28" s="555">
        <f t="shared" si="17"/>
        <v>2.2425149818666506E-4</v>
      </c>
    </row>
    <row r="29" spans="1:54" x14ac:dyDescent="0.3">
      <c r="A29" s="553" t="s">
        <v>458</v>
      </c>
      <c r="B29" s="620">
        <f t="shared" si="3"/>
        <v>84</v>
      </c>
      <c r="C29" s="326">
        <f t="shared" si="4"/>
        <v>50</v>
      </c>
      <c r="D29" s="326">
        <f t="shared" si="5"/>
        <v>50</v>
      </c>
      <c r="E29" s="326">
        <f t="shared" si="6"/>
        <v>50</v>
      </c>
      <c r="F29" s="326">
        <f t="shared" si="7"/>
        <v>49</v>
      </c>
      <c r="G29" s="326">
        <f t="shared" si="8"/>
        <v>48</v>
      </c>
      <c r="H29" s="326">
        <f t="shared" si="9"/>
        <v>48</v>
      </c>
      <c r="I29" s="326">
        <f t="shared" si="10"/>
        <v>46</v>
      </c>
      <c r="J29" s="326">
        <f t="shared" si="11"/>
        <v>46</v>
      </c>
      <c r="K29" s="326">
        <f t="shared" si="12"/>
        <v>46</v>
      </c>
      <c r="L29" s="326">
        <f t="shared" si="13"/>
        <v>44</v>
      </c>
      <c r="M29" s="326">
        <f t="shared" si="14"/>
        <v>44</v>
      </c>
      <c r="N29" s="326">
        <f t="shared" si="15"/>
        <v>43</v>
      </c>
      <c r="O29" s="326">
        <f t="shared" si="16"/>
        <v>43</v>
      </c>
      <c r="Z29" s="556" t="s">
        <v>458</v>
      </c>
      <c r="AA29" s="558">
        <v>84</v>
      </c>
      <c r="AB29" s="558">
        <v>50</v>
      </c>
      <c r="AC29" s="558">
        <v>50</v>
      </c>
      <c r="AD29" s="558">
        <v>50</v>
      </c>
      <c r="AE29" s="558">
        <v>49</v>
      </c>
      <c r="AF29" s="558">
        <v>48</v>
      </c>
      <c r="AG29" s="558">
        <v>48</v>
      </c>
      <c r="AH29" s="558">
        <v>46</v>
      </c>
      <c r="AI29" s="558">
        <v>46</v>
      </c>
      <c r="AJ29" s="558">
        <v>46</v>
      </c>
      <c r="AK29" s="558">
        <v>44</v>
      </c>
      <c r="AL29" s="558">
        <v>44</v>
      </c>
      <c r="AM29" s="558">
        <v>43</v>
      </c>
      <c r="AN29" s="558">
        <v>43</v>
      </c>
      <c r="AO29" s="555">
        <f t="shared" si="18"/>
        <v>7.4086683183293095E-5</v>
      </c>
      <c r="AP29" s="555">
        <f t="shared" si="18"/>
        <v>2.3910300031226853E-5</v>
      </c>
      <c r="AQ29" s="555">
        <f t="shared" si="18"/>
        <v>2.2279068503234252E-5</v>
      </c>
      <c r="AR29" s="555">
        <f t="shared" si="17"/>
        <v>2.0703299360599303E-5</v>
      </c>
      <c r="AS29" s="555">
        <f t="shared" si="17"/>
        <v>1.8478537555742017E-5</v>
      </c>
      <c r="AT29" s="555">
        <f t="shared" si="17"/>
        <v>1.7108463022017523E-5</v>
      </c>
      <c r="AU29" s="555">
        <f t="shared" si="17"/>
        <v>1.682312759466076E-5</v>
      </c>
      <c r="AV29" s="555">
        <f t="shared" si="17"/>
        <v>1.6893027109268873E-5</v>
      </c>
      <c r="AW29" s="555">
        <f t="shared" si="17"/>
        <v>1.6530054153894804E-5</v>
      </c>
      <c r="AX29" s="555">
        <f t="shared" si="17"/>
        <v>1.5533938616628474E-5</v>
      </c>
      <c r="AY29" s="555">
        <f t="shared" si="17"/>
        <v>1.3946033288547549E-5</v>
      </c>
      <c r="AZ29" s="555">
        <f t="shared" si="17"/>
        <v>1.3078885595717972E-5</v>
      </c>
      <c r="BA29" s="555">
        <f t="shared" si="17"/>
        <v>1.2205655646662732E-5</v>
      </c>
      <c r="BB29" s="555">
        <f t="shared" si="17"/>
        <v>1.1304589005892846E-5</v>
      </c>
    </row>
    <row r="30" spans="1:54" s="350" customFormat="1" x14ac:dyDescent="0.3">
      <c r="A30" s="559" t="s">
        <v>465</v>
      </c>
      <c r="B30" s="621">
        <f t="shared" ref="B30:L30" si="19">IF(AA30=0," ",IF($B$3="PERCENTAGE",AO30*100,AA30))</f>
        <v>1133807</v>
      </c>
      <c r="C30" s="560">
        <f t="shared" si="19"/>
        <v>2091149</v>
      </c>
      <c r="D30" s="560">
        <f t="shared" si="19"/>
        <v>2244259</v>
      </c>
      <c r="E30" s="560">
        <f t="shared" si="19"/>
        <v>2415074</v>
      </c>
      <c r="F30" s="560">
        <f t="shared" si="19"/>
        <v>2651725</v>
      </c>
      <c r="G30" s="560">
        <f t="shared" si="19"/>
        <v>2805629</v>
      </c>
      <c r="H30" s="560">
        <f t="shared" si="19"/>
        <v>2853215</v>
      </c>
      <c r="I30" s="560">
        <f t="shared" si="19"/>
        <v>2723017</v>
      </c>
      <c r="J30" s="560">
        <f t="shared" si="19"/>
        <v>2782810</v>
      </c>
      <c r="K30" s="560">
        <f t="shared" si="19"/>
        <v>2961258</v>
      </c>
      <c r="L30" s="560">
        <f t="shared" si="19"/>
        <v>3155019</v>
      </c>
      <c r="M30" s="560">
        <f>IF(AL30=0," ",IF($B$3="PERCENTAGE",AZ30*100,AL30))</f>
        <v>3364201</v>
      </c>
      <c r="N30" s="560">
        <f>IF(AM30=0," ",IF($B$3="PERCENTAGE",BA30*100,AM30))</f>
        <v>3522957</v>
      </c>
      <c r="O30" s="560">
        <f>IF(AN30=0," ",IF($B$3="PERCENTAGE",BB30*100,AN30))</f>
        <v>3803765</v>
      </c>
      <c r="P30" s="561"/>
      <c r="Z30" s="559" t="s">
        <v>465</v>
      </c>
      <c r="AA30" s="562">
        <v>1133807</v>
      </c>
      <c r="AB30" s="562">
        <v>2091149</v>
      </c>
      <c r="AC30" s="562">
        <v>2244259</v>
      </c>
      <c r="AD30" s="562">
        <v>2415074</v>
      </c>
      <c r="AE30" s="562">
        <v>2651725</v>
      </c>
      <c r="AF30" s="562">
        <v>2805629</v>
      </c>
      <c r="AG30" s="562">
        <v>2853215</v>
      </c>
      <c r="AH30" s="562">
        <v>2723017</v>
      </c>
      <c r="AI30" s="562">
        <v>2782810</v>
      </c>
      <c r="AJ30" s="562">
        <v>2961258</v>
      </c>
      <c r="AK30" s="562">
        <v>3155019</v>
      </c>
      <c r="AL30" s="562">
        <v>3364201</v>
      </c>
      <c r="AM30" s="562">
        <v>3522957</v>
      </c>
      <c r="AN30" s="562">
        <f>SUM(AN5:AN29)</f>
        <v>3803765</v>
      </c>
      <c r="AO30" s="562">
        <f>SUM(AO5:AO29)</f>
        <v>1</v>
      </c>
      <c r="AP30" s="562">
        <f t="shared" ref="AP30:BA30" si="20">SUM(AP5:AP29)</f>
        <v>1</v>
      </c>
      <c r="AQ30" s="562">
        <f t="shared" si="20"/>
        <v>1</v>
      </c>
      <c r="AR30" s="562">
        <f t="shared" si="20"/>
        <v>0.99999999999999989</v>
      </c>
      <c r="AS30" s="562">
        <f t="shared" si="20"/>
        <v>1</v>
      </c>
      <c r="AT30" s="562">
        <f t="shared" si="20"/>
        <v>1</v>
      </c>
      <c r="AU30" s="562">
        <f t="shared" si="20"/>
        <v>1.0000000000000002</v>
      </c>
      <c r="AV30" s="562">
        <f t="shared" si="20"/>
        <v>1</v>
      </c>
      <c r="AW30" s="562">
        <f t="shared" si="20"/>
        <v>1</v>
      </c>
      <c r="AX30" s="562">
        <f t="shared" si="20"/>
        <v>1</v>
      </c>
      <c r="AY30" s="562">
        <f t="shared" si="20"/>
        <v>0.99999999999999989</v>
      </c>
      <c r="AZ30" s="562">
        <f t="shared" si="20"/>
        <v>1</v>
      </c>
      <c r="BA30" s="562">
        <f t="shared" si="20"/>
        <v>1</v>
      </c>
      <c r="BB30" s="562">
        <f>SUM(BB5:BB29)</f>
        <v>0.99999999999999989</v>
      </c>
    </row>
    <row r="32" spans="1:54" x14ac:dyDescent="0.3">
      <c r="A32" s="41" t="s">
        <v>41</v>
      </c>
    </row>
    <row r="34" spans="1:42" x14ac:dyDescent="0.3">
      <c r="A34" s="563" t="s">
        <v>693</v>
      </c>
    </row>
    <row r="35" spans="1:42" x14ac:dyDescent="0.3">
      <c r="A35" s="41" t="s">
        <v>544</v>
      </c>
    </row>
    <row r="36" spans="1:42" x14ac:dyDescent="0.3">
      <c r="A36" s="42" t="s">
        <v>692</v>
      </c>
    </row>
    <row r="37" spans="1:42" x14ac:dyDescent="0.3">
      <c r="A37" s="42" t="s">
        <v>694</v>
      </c>
    </row>
    <row r="38" spans="1:42" x14ac:dyDescent="0.3">
      <c r="A38" s="42" t="s">
        <v>695</v>
      </c>
    </row>
    <row r="39" spans="1:42" x14ac:dyDescent="0.3">
      <c r="A39" s="42" t="s">
        <v>696</v>
      </c>
    </row>
    <row r="40" spans="1:42" x14ac:dyDescent="0.3">
      <c r="A40" s="42" t="s">
        <v>697</v>
      </c>
      <c r="AP40" s="317" t="s">
        <v>42</v>
      </c>
    </row>
    <row r="41" spans="1:42" x14ac:dyDescent="0.3">
      <c r="A41" s="42" t="s">
        <v>698</v>
      </c>
    </row>
    <row r="42" spans="1:42" s="42" customFormat="1" x14ac:dyDescent="0.3">
      <c r="A42" s="676" t="s">
        <v>699</v>
      </c>
      <c r="B42" s="676"/>
      <c r="C42" s="676"/>
      <c r="D42" s="676"/>
      <c r="E42" s="676"/>
      <c r="F42" s="676"/>
      <c r="G42" s="676"/>
    </row>
  </sheetData>
  <mergeCells count="1">
    <mergeCell ref="A42:G42"/>
  </mergeCells>
  <conditionalFormatting sqref="B5:O30">
    <cfRule type="cellIs" dxfId="0" priority="1" stopIfTrue="1" operator="equal">
      <formula>"."</formula>
    </cfRule>
  </conditionalFormatting>
  <dataValidations count="1">
    <dataValidation type="list" allowBlank="1" showInputMessage="1" showErrorMessage="1" sqref="B3 B65500">
      <formula1>$AA$1:$AA$2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1"/>
  <sheetViews>
    <sheetView showGridLines="0" workbookViewId="0">
      <selection activeCell="A3" sqref="A3"/>
    </sheetView>
  </sheetViews>
  <sheetFormatPr defaultRowHeight="14.5" x14ac:dyDescent="0.35"/>
  <cols>
    <col min="1" max="1" width="39.7265625" customWidth="1"/>
    <col min="2" max="6" width="20.7265625" customWidth="1"/>
    <col min="8" max="9" width="12.81640625" bestFit="1" customWidth="1"/>
    <col min="10" max="10" width="13.26953125" bestFit="1" customWidth="1"/>
  </cols>
  <sheetData>
    <row r="1" spans="1:23" ht="18.5" x14ac:dyDescent="0.35">
      <c r="A1" s="1" t="s">
        <v>43</v>
      </c>
      <c r="B1" s="2"/>
      <c r="C1" s="2"/>
      <c r="D1" s="2"/>
      <c r="E1" s="3"/>
      <c r="F1" s="4"/>
      <c r="G1" s="4"/>
      <c r="H1" s="4"/>
      <c r="I1" s="5"/>
      <c r="J1" s="5"/>
      <c r="K1" s="4"/>
      <c r="L1" s="4"/>
      <c r="M1" s="4"/>
      <c r="N1" s="4"/>
      <c r="O1" s="4"/>
      <c r="P1" s="6"/>
      <c r="Q1" s="7"/>
      <c r="R1" s="7"/>
      <c r="S1" s="7"/>
      <c r="T1" s="7"/>
      <c r="U1" s="7"/>
      <c r="V1" s="7"/>
      <c r="W1" s="7"/>
    </row>
    <row r="2" spans="1:23" ht="15.5" x14ac:dyDescent="0.35">
      <c r="A2" s="8" t="s">
        <v>1</v>
      </c>
      <c r="B2" s="9"/>
      <c r="C2" s="9"/>
      <c r="D2" s="9"/>
      <c r="E2" s="9"/>
      <c r="F2" s="10"/>
      <c r="G2" s="10"/>
      <c r="H2" s="10"/>
      <c r="I2" s="10"/>
      <c r="J2" s="10"/>
      <c r="K2" s="10"/>
      <c r="L2" s="10"/>
      <c r="M2" s="10"/>
      <c r="N2" s="10"/>
      <c r="O2" s="10"/>
      <c r="P2" s="11"/>
      <c r="Q2" s="12"/>
      <c r="R2" s="12"/>
      <c r="S2" s="12"/>
      <c r="T2" s="12"/>
      <c r="U2" s="12"/>
      <c r="V2" s="12"/>
      <c r="W2" s="12"/>
    </row>
    <row r="3" spans="1:23" x14ac:dyDescent="0.35">
      <c r="A3" s="13"/>
      <c r="B3" s="14"/>
      <c r="C3" s="14"/>
      <c r="D3" s="14"/>
      <c r="E3" s="15"/>
      <c r="F3" s="15"/>
      <c r="G3" s="4"/>
      <c r="H3" s="4"/>
      <c r="I3" s="4"/>
      <c r="J3" s="4"/>
      <c r="K3" s="4"/>
      <c r="L3" s="4"/>
      <c r="M3" s="4"/>
      <c r="N3" s="4"/>
      <c r="O3" s="4"/>
      <c r="P3" s="4"/>
      <c r="Q3" s="4"/>
      <c r="R3" s="4"/>
      <c r="S3" s="4"/>
      <c r="T3" s="4"/>
      <c r="U3" s="4"/>
      <c r="V3" s="4"/>
      <c r="W3" s="4"/>
    </row>
    <row r="4" spans="1:23" x14ac:dyDescent="0.35">
      <c r="A4" s="13"/>
      <c r="B4" s="15" t="s">
        <v>21</v>
      </c>
      <c r="C4" s="15" t="s">
        <v>22</v>
      </c>
      <c r="D4" s="15" t="s">
        <v>23</v>
      </c>
      <c r="E4" s="15" t="s">
        <v>24</v>
      </c>
      <c r="F4" s="15" t="s">
        <v>25</v>
      </c>
      <c r="G4" s="4"/>
      <c r="H4" s="4"/>
      <c r="I4" s="4"/>
      <c r="J4" s="4"/>
      <c r="K4" s="4"/>
      <c r="L4" s="4"/>
      <c r="M4" s="4"/>
      <c r="N4" s="4"/>
      <c r="O4" s="4"/>
      <c r="P4" s="4"/>
      <c r="Q4" s="4"/>
      <c r="R4" s="4"/>
      <c r="S4" s="4"/>
      <c r="T4" s="4"/>
      <c r="U4" s="4"/>
      <c r="V4" s="4"/>
      <c r="W4" s="4"/>
    </row>
    <row r="5" spans="1:23" x14ac:dyDescent="0.35">
      <c r="A5" s="16" t="s">
        <v>26</v>
      </c>
      <c r="B5" s="17"/>
      <c r="C5" s="17"/>
      <c r="D5" s="17"/>
      <c r="E5" s="17"/>
      <c r="F5" s="17"/>
      <c r="G5" s="4"/>
      <c r="H5" s="4"/>
      <c r="I5" s="4"/>
      <c r="J5" s="4"/>
      <c r="K5" s="4"/>
      <c r="L5" s="4"/>
      <c r="M5" s="4"/>
      <c r="N5" s="4"/>
      <c r="O5" s="4"/>
      <c r="P5" s="4"/>
      <c r="Q5" s="4"/>
      <c r="R5" s="4"/>
      <c r="S5" s="4"/>
      <c r="T5" s="4"/>
      <c r="U5" s="4"/>
      <c r="V5" s="4"/>
      <c r="W5" s="4"/>
    </row>
    <row r="6" spans="1:23" x14ac:dyDescent="0.35">
      <c r="A6" s="2" t="s">
        <v>27</v>
      </c>
      <c r="B6" s="18">
        <v>2498664</v>
      </c>
      <c r="C6" s="18">
        <v>2663061</v>
      </c>
      <c r="D6" s="18">
        <v>2835866</v>
      </c>
      <c r="E6" s="18">
        <v>3027852</v>
      </c>
      <c r="F6" s="19">
        <v>3229998</v>
      </c>
      <c r="G6" s="20"/>
      <c r="H6" s="21"/>
      <c r="I6" s="4"/>
      <c r="J6" s="4"/>
      <c r="K6" s="4"/>
      <c r="L6" s="4"/>
      <c r="M6" s="4"/>
      <c r="N6" s="4"/>
      <c r="O6" s="4"/>
      <c r="P6" s="4"/>
      <c r="Q6" s="4"/>
      <c r="R6" s="4"/>
      <c r="S6" s="4"/>
      <c r="T6" s="4"/>
      <c r="U6" s="4"/>
      <c r="V6" s="4"/>
      <c r="W6" s="4"/>
    </row>
    <row r="7" spans="1:23" x14ac:dyDescent="0.35">
      <c r="A7" s="2"/>
      <c r="B7" s="18"/>
      <c r="C7" s="18"/>
      <c r="D7" s="18"/>
      <c r="E7" s="18"/>
      <c r="F7" s="19"/>
      <c r="G7" s="20"/>
      <c r="H7" s="4"/>
      <c r="I7" s="4"/>
      <c r="J7" s="4"/>
      <c r="K7" s="4"/>
      <c r="L7" s="4"/>
      <c r="M7" s="4"/>
      <c r="N7" s="4"/>
      <c r="O7" s="4"/>
      <c r="P7" s="4"/>
      <c r="Q7" s="4"/>
      <c r="R7" s="4"/>
      <c r="S7" s="4"/>
      <c r="T7" s="4"/>
      <c r="U7" s="4"/>
      <c r="V7" s="4"/>
      <c r="W7" s="4"/>
    </row>
    <row r="8" spans="1:23" x14ac:dyDescent="0.35">
      <c r="A8" s="2" t="s">
        <v>28</v>
      </c>
      <c r="B8" s="18">
        <v>426486</v>
      </c>
      <c r="C8" s="18">
        <v>451729</v>
      </c>
      <c r="D8" s="18">
        <v>499272</v>
      </c>
      <c r="E8" s="18">
        <v>550942</v>
      </c>
      <c r="F8" s="19">
        <v>575102</v>
      </c>
      <c r="G8" s="20"/>
      <c r="H8" s="21"/>
      <c r="I8" s="4"/>
      <c r="J8" s="4"/>
      <c r="K8" s="4"/>
      <c r="L8" s="4"/>
      <c r="M8" s="4"/>
      <c r="N8" s="4"/>
      <c r="O8" s="4"/>
      <c r="P8" s="4"/>
      <c r="Q8" s="4"/>
      <c r="R8" s="4"/>
      <c r="S8" s="4"/>
      <c r="T8" s="4"/>
      <c r="U8" s="4"/>
      <c r="V8" s="4"/>
      <c r="W8" s="4"/>
    </row>
    <row r="9" spans="1:23" x14ac:dyDescent="0.35">
      <c r="A9" s="2" t="s">
        <v>29</v>
      </c>
      <c r="B9" s="18">
        <v>267227</v>
      </c>
      <c r="C9" s="18">
        <v>283384</v>
      </c>
      <c r="D9" s="18">
        <v>311737</v>
      </c>
      <c r="E9" s="18">
        <v>346071</v>
      </c>
      <c r="F9" s="19">
        <v>374393</v>
      </c>
      <c r="G9" s="20"/>
      <c r="H9" s="21"/>
      <c r="I9" s="4"/>
      <c r="J9" s="4"/>
      <c r="K9" s="4"/>
      <c r="L9" s="4"/>
      <c r="M9" s="4"/>
      <c r="N9" s="4"/>
      <c r="O9" s="4"/>
      <c r="P9" s="4"/>
      <c r="Q9" s="4"/>
      <c r="R9" s="4"/>
      <c r="S9" s="4"/>
      <c r="T9" s="4"/>
      <c r="U9" s="4"/>
      <c r="V9" s="4"/>
      <c r="W9" s="4"/>
    </row>
    <row r="10" spans="1:23" x14ac:dyDescent="0.35">
      <c r="A10" s="2" t="s">
        <v>38</v>
      </c>
      <c r="B10" s="18">
        <v>5138</v>
      </c>
      <c r="C10" s="18">
        <v>4460</v>
      </c>
      <c r="D10" s="18">
        <v>4644</v>
      </c>
      <c r="E10" s="18">
        <v>5092</v>
      </c>
      <c r="F10" s="19">
        <v>6044</v>
      </c>
      <c r="G10" s="20"/>
      <c r="H10" s="21"/>
      <c r="I10" s="4"/>
      <c r="J10" s="4"/>
      <c r="K10" s="4"/>
      <c r="L10" s="4"/>
      <c r="M10" s="4"/>
      <c r="N10" s="4"/>
      <c r="O10" s="4"/>
      <c r="P10" s="4"/>
      <c r="Q10" s="4"/>
      <c r="R10" s="4"/>
      <c r="S10" s="4"/>
      <c r="T10" s="4"/>
      <c r="U10" s="4"/>
      <c r="V10" s="4"/>
      <c r="W10" s="4"/>
    </row>
    <row r="11" spans="1:23" x14ac:dyDescent="0.35">
      <c r="A11" s="2" t="s">
        <v>30</v>
      </c>
      <c r="B11" s="18">
        <v>2663061</v>
      </c>
      <c r="C11" s="18">
        <v>2835866</v>
      </c>
      <c r="D11" s="18">
        <v>3027852</v>
      </c>
      <c r="E11" s="18">
        <v>3229998</v>
      </c>
      <c r="F11" s="19">
        <v>3433514</v>
      </c>
      <c r="G11" s="20"/>
      <c r="H11" s="22"/>
      <c r="I11" s="23"/>
      <c r="J11" s="23"/>
      <c r="K11" s="4"/>
      <c r="L11" s="4"/>
      <c r="M11" s="4"/>
      <c r="N11" s="4"/>
      <c r="O11" s="4"/>
      <c r="P11" s="4"/>
      <c r="Q11" s="4"/>
      <c r="R11" s="4"/>
      <c r="S11" s="4"/>
      <c r="T11" s="4"/>
      <c r="U11" s="4"/>
      <c r="V11" s="4"/>
      <c r="W11" s="4"/>
    </row>
    <row r="12" spans="1:23" x14ac:dyDescent="0.35">
      <c r="A12" s="2"/>
      <c r="B12" s="17"/>
      <c r="C12" s="17"/>
      <c r="D12" s="17"/>
      <c r="E12" s="17"/>
      <c r="F12" s="17"/>
      <c r="G12" s="4"/>
      <c r="H12" s="4"/>
      <c r="I12" s="4"/>
      <c r="J12" s="23"/>
      <c r="K12" s="4"/>
      <c r="L12" s="4"/>
      <c r="M12" s="4"/>
      <c r="N12" s="4"/>
      <c r="O12" s="4"/>
      <c r="P12" s="4"/>
      <c r="Q12" s="4"/>
      <c r="R12" s="4"/>
      <c r="S12" s="4"/>
      <c r="T12" s="4"/>
      <c r="U12" s="4"/>
      <c r="V12" s="4"/>
      <c r="W12" s="4"/>
    </row>
    <row r="13" spans="1:23" x14ac:dyDescent="0.35">
      <c r="A13" s="24" t="s">
        <v>31</v>
      </c>
      <c r="B13" s="25">
        <v>6.5793960292380216E-2</v>
      </c>
      <c r="C13" s="25">
        <v>6.4889613869152762E-2</v>
      </c>
      <c r="D13" s="25">
        <v>6.7699249541409878E-2</v>
      </c>
      <c r="E13" s="25">
        <v>6.6762179921607864E-2</v>
      </c>
      <c r="F13" s="25">
        <v>6.3008088549900032E-2</v>
      </c>
      <c r="G13" s="4"/>
      <c r="H13" s="4"/>
      <c r="I13" s="4"/>
      <c r="J13" s="23"/>
      <c r="K13" s="4"/>
      <c r="L13" s="4"/>
      <c r="M13" s="4"/>
      <c r="N13" s="4"/>
      <c r="O13" s="4"/>
      <c r="P13" s="4"/>
      <c r="Q13" s="4"/>
      <c r="R13" s="4"/>
      <c r="S13" s="4"/>
      <c r="T13" s="4"/>
      <c r="U13" s="4"/>
      <c r="V13" s="4"/>
      <c r="W13" s="4"/>
    </row>
    <row r="14" spans="1:23" x14ac:dyDescent="0.35">
      <c r="A14" s="2"/>
      <c r="B14" s="17"/>
      <c r="C14" s="17"/>
      <c r="D14" s="17"/>
      <c r="E14" s="17"/>
      <c r="F14" s="17"/>
      <c r="G14" s="4"/>
      <c r="H14" s="4"/>
      <c r="I14" s="4"/>
      <c r="J14" s="23"/>
      <c r="K14" s="4"/>
      <c r="L14" s="4"/>
      <c r="M14" s="4"/>
      <c r="N14" s="4"/>
      <c r="O14" s="4"/>
      <c r="P14" s="4"/>
      <c r="Q14" s="4"/>
      <c r="R14" s="4"/>
      <c r="S14" s="4"/>
      <c r="T14" s="4"/>
      <c r="U14" s="4"/>
      <c r="V14" s="4"/>
      <c r="W14" s="4"/>
    </row>
    <row r="15" spans="1:23" x14ac:dyDescent="0.35">
      <c r="A15" s="2" t="s">
        <v>32</v>
      </c>
      <c r="B15" s="19">
        <v>73085</v>
      </c>
      <c r="C15" s="19">
        <v>74957</v>
      </c>
      <c r="D15" s="19">
        <v>77101</v>
      </c>
      <c r="E15" s="19">
        <v>74903</v>
      </c>
      <c r="F15" s="19">
        <v>78453</v>
      </c>
      <c r="G15" s="4"/>
      <c r="H15" s="4"/>
      <c r="I15" s="23"/>
      <c r="J15" s="23"/>
      <c r="K15" s="4"/>
      <c r="L15" s="4"/>
      <c r="M15" s="4"/>
      <c r="N15" s="4"/>
      <c r="O15" s="4"/>
      <c r="P15" s="4"/>
      <c r="Q15" s="4"/>
      <c r="R15" s="4"/>
      <c r="S15" s="4"/>
      <c r="T15" s="4"/>
      <c r="U15" s="4"/>
      <c r="V15" s="4"/>
      <c r="W15" s="4"/>
    </row>
    <row r="16" spans="1:23" x14ac:dyDescent="0.35">
      <c r="A16" s="2" t="s">
        <v>33</v>
      </c>
      <c r="B16" s="19">
        <v>155879</v>
      </c>
      <c r="C16" s="19">
        <v>172569</v>
      </c>
      <c r="D16" s="19">
        <v>185068</v>
      </c>
      <c r="E16" s="19">
        <v>166467</v>
      </c>
      <c r="F16" s="19">
        <v>148790</v>
      </c>
      <c r="G16" s="4"/>
      <c r="H16" s="4"/>
      <c r="I16" s="23"/>
      <c r="J16" s="23"/>
      <c r="K16" s="4"/>
      <c r="L16" s="4"/>
      <c r="M16" s="4"/>
      <c r="N16" s="4"/>
      <c r="O16" s="4"/>
      <c r="P16" s="4"/>
      <c r="Q16" s="4"/>
      <c r="R16" s="4"/>
      <c r="S16" s="4"/>
      <c r="T16" s="4"/>
      <c r="U16" s="4"/>
      <c r="V16" s="4"/>
      <c r="W16" s="4"/>
    </row>
    <row r="17" spans="1:10" x14ac:dyDescent="0.35">
      <c r="A17" s="2" t="s">
        <v>34</v>
      </c>
      <c r="B17" s="26">
        <v>2434097</v>
      </c>
      <c r="C17" s="26">
        <v>2588340</v>
      </c>
      <c r="D17" s="26">
        <v>2765683</v>
      </c>
      <c r="E17" s="26">
        <v>2988628</v>
      </c>
      <c r="F17" s="19">
        <v>3206271</v>
      </c>
      <c r="H17" s="22"/>
      <c r="I17" s="23"/>
      <c r="J17" s="27"/>
    </row>
    <row r="18" spans="1:10" x14ac:dyDescent="0.35">
      <c r="A18" s="28" t="s">
        <v>35</v>
      </c>
      <c r="B18" s="29">
        <v>6.4161018546004672E-2</v>
      </c>
      <c r="C18" s="29">
        <v>6.3367647221947168E-2</v>
      </c>
      <c r="D18" s="29">
        <v>6.8516114575364662E-2</v>
      </c>
      <c r="E18" s="29">
        <v>8.0611190798077964E-2</v>
      </c>
      <c r="F18" s="29">
        <v>7.2823717103634181E-2</v>
      </c>
    </row>
    <row r="19" spans="1:10" x14ac:dyDescent="0.35">
      <c r="A19" s="16" t="s">
        <v>36</v>
      </c>
      <c r="B19" s="17"/>
      <c r="C19" s="17"/>
      <c r="D19" s="17"/>
      <c r="E19" s="17"/>
      <c r="F19" s="17"/>
    </row>
    <row r="20" spans="1:10" x14ac:dyDescent="0.35">
      <c r="A20" s="2" t="s">
        <v>27</v>
      </c>
      <c r="B20" s="19">
        <v>150100</v>
      </c>
      <c r="C20" s="19">
        <v>157129</v>
      </c>
      <c r="D20" s="19">
        <v>166506</v>
      </c>
      <c r="E20" s="19">
        <v>176819</v>
      </c>
      <c r="F20" s="19">
        <v>185420</v>
      </c>
      <c r="H20" s="19"/>
    </row>
    <row r="21" spans="1:10" x14ac:dyDescent="0.35">
      <c r="A21" s="2"/>
      <c r="B21" s="19"/>
      <c r="C21" s="19"/>
      <c r="D21" s="19"/>
      <c r="E21" s="19"/>
      <c r="F21" s="19"/>
    </row>
    <row r="22" spans="1:10" x14ac:dyDescent="0.35">
      <c r="A22" s="2" t="s">
        <v>37</v>
      </c>
      <c r="B22" s="19">
        <v>24044</v>
      </c>
      <c r="C22" s="19">
        <v>25454</v>
      </c>
      <c r="D22" s="19">
        <v>27602</v>
      </c>
      <c r="E22" s="19">
        <v>28169</v>
      </c>
      <c r="F22" s="19">
        <v>29195</v>
      </c>
      <c r="H22" s="17"/>
    </row>
    <row r="23" spans="1:10" x14ac:dyDescent="0.35">
      <c r="A23" s="2" t="s">
        <v>29</v>
      </c>
      <c r="B23" s="19">
        <v>17314</v>
      </c>
      <c r="C23" s="19">
        <v>16337</v>
      </c>
      <c r="D23" s="19">
        <v>17470</v>
      </c>
      <c r="E23" s="19">
        <v>19810</v>
      </c>
      <c r="F23" s="19">
        <v>21213</v>
      </c>
      <c r="H23" s="17"/>
    </row>
    <row r="24" spans="1:10" x14ac:dyDescent="0.35">
      <c r="A24" s="2" t="s">
        <v>38</v>
      </c>
      <c r="B24" s="19">
        <v>299</v>
      </c>
      <c r="C24" s="19">
        <v>260</v>
      </c>
      <c r="D24" s="19">
        <v>299</v>
      </c>
      <c r="E24" s="19">
        <v>308</v>
      </c>
      <c r="F24" s="19">
        <v>302</v>
      </c>
      <c r="H24" s="17"/>
    </row>
    <row r="25" spans="1:10" x14ac:dyDescent="0.35">
      <c r="A25" s="2" t="s">
        <v>30</v>
      </c>
      <c r="B25" s="19">
        <v>157129</v>
      </c>
      <c r="C25" s="19">
        <v>166506</v>
      </c>
      <c r="D25" s="19">
        <v>176819</v>
      </c>
      <c r="E25" s="19">
        <v>185420</v>
      </c>
      <c r="F25" s="19">
        <v>193568</v>
      </c>
      <c r="H25" s="22"/>
    </row>
    <row r="26" spans="1:10" x14ac:dyDescent="0.35">
      <c r="A26" s="2"/>
      <c r="B26" s="17"/>
      <c r="C26" s="17"/>
      <c r="D26" s="17"/>
      <c r="E26" s="17"/>
      <c r="F26" s="17"/>
    </row>
    <row r="27" spans="1:10" x14ac:dyDescent="0.35">
      <c r="A27" s="24" t="s">
        <v>31</v>
      </c>
      <c r="B27" s="25">
        <v>4.6828780812791453E-2</v>
      </c>
      <c r="C27" s="25">
        <v>5.9677080615290687E-2</v>
      </c>
      <c r="D27" s="25">
        <v>6.1937707950464174E-2</v>
      </c>
      <c r="E27" s="25">
        <v>4.8642962577551054E-2</v>
      </c>
      <c r="F27" s="25">
        <v>4.3943479667781254E-2</v>
      </c>
    </row>
    <row r="28" spans="1:10" x14ac:dyDescent="0.35">
      <c r="A28" s="2"/>
      <c r="B28" s="30"/>
      <c r="C28" s="30"/>
      <c r="D28" s="30"/>
      <c r="E28" s="30"/>
      <c r="F28" s="30"/>
    </row>
    <row r="29" spans="1:10" x14ac:dyDescent="0.35">
      <c r="A29" s="2" t="s">
        <v>32</v>
      </c>
      <c r="B29" s="19">
        <v>4164</v>
      </c>
      <c r="C29" s="19">
        <v>3938</v>
      </c>
      <c r="D29" s="19">
        <v>3904</v>
      </c>
      <c r="E29" s="19">
        <v>3968</v>
      </c>
      <c r="F29" s="19">
        <v>4426</v>
      </c>
      <c r="H29" s="17"/>
    </row>
    <row r="30" spans="1:10" x14ac:dyDescent="0.35">
      <c r="A30" s="2" t="s">
        <v>33</v>
      </c>
      <c r="B30" s="19">
        <v>10579</v>
      </c>
      <c r="C30" s="19">
        <v>11320</v>
      </c>
      <c r="D30" s="19">
        <v>12133</v>
      </c>
      <c r="E30" s="19">
        <v>11145</v>
      </c>
      <c r="F30" s="19">
        <v>9700</v>
      </c>
      <c r="H30" s="17"/>
    </row>
    <row r="31" spans="1:10" x14ac:dyDescent="0.35">
      <c r="A31" s="2" t="s">
        <v>34</v>
      </c>
      <c r="B31" s="26">
        <v>142386</v>
      </c>
      <c r="C31" s="26">
        <v>151248</v>
      </c>
      <c r="D31" s="26">
        <v>160782</v>
      </c>
      <c r="E31" s="26">
        <v>170307</v>
      </c>
      <c r="F31" s="19">
        <v>179442</v>
      </c>
      <c r="H31" s="17"/>
    </row>
    <row r="32" spans="1:10" x14ac:dyDescent="0.35">
      <c r="A32" s="28" t="s">
        <v>35</v>
      </c>
      <c r="B32" s="29">
        <v>6.3375653472740767E-2</v>
      </c>
      <c r="C32" s="29">
        <v>6.2239265096287723E-2</v>
      </c>
      <c r="D32" s="29">
        <v>6.3035544271659541E-2</v>
      </c>
      <c r="E32" s="29">
        <v>5.9241706161137483E-2</v>
      </c>
      <c r="F32" s="29">
        <v>5.3638429424509859E-2</v>
      </c>
    </row>
    <row r="33" spans="1:8" x14ac:dyDescent="0.35">
      <c r="A33" s="16" t="s">
        <v>39</v>
      </c>
      <c r="B33" s="17"/>
      <c r="C33" s="17"/>
      <c r="D33" s="17"/>
      <c r="E33" s="17"/>
      <c r="F33" s="17"/>
    </row>
    <row r="34" spans="1:8" x14ac:dyDescent="0.35">
      <c r="A34" s="2" t="s">
        <v>27</v>
      </c>
      <c r="B34" s="31">
        <v>37400</v>
      </c>
      <c r="C34" s="19">
        <v>39476</v>
      </c>
      <c r="D34" s="19">
        <v>42338</v>
      </c>
      <c r="E34" s="19">
        <v>45654</v>
      </c>
      <c r="F34" s="19">
        <v>48737</v>
      </c>
      <c r="G34" s="32"/>
      <c r="H34" s="19"/>
    </row>
    <row r="35" spans="1:8" x14ac:dyDescent="0.35">
      <c r="A35" s="2"/>
      <c r="B35" s="19"/>
      <c r="C35" s="19"/>
      <c r="D35" s="19"/>
      <c r="E35" s="19"/>
      <c r="F35" s="19"/>
      <c r="G35" s="32"/>
      <c r="H35" s="33"/>
    </row>
    <row r="36" spans="1:8" x14ac:dyDescent="0.35">
      <c r="A36" s="2" t="s">
        <v>37</v>
      </c>
      <c r="B36" s="19">
        <v>5117</v>
      </c>
      <c r="C36" s="19">
        <v>5611</v>
      </c>
      <c r="D36" s="19">
        <v>6139</v>
      </c>
      <c r="E36" s="19">
        <v>6630</v>
      </c>
      <c r="F36" s="19">
        <v>7075</v>
      </c>
      <c r="G36" s="32"/>
      <c r="H36" s="19"/>
    </row>
    <row r="37" spans="1:8" x14ac:dyDescent="0.35">
      <c r="A37" s="2" t="s">
        <v>29</v>
      </c>
      <c r="B37" s="19">
        <v>3228</v>
      </c>
      <c r="C37" s="19">
        <v>2895</v>
      </c>
      <c r="D37" s="19">
        <v>2926</v>
      </c>
      <c r="E37" s="19">
        <v>3645</v>
      </c>
      <c r="F37" s="19">
        <v>4130</v>
      </c>
      <c r="G37" s="32"/>
      <c r="H37" s="19"/>
    </row>
    <row r="38" spans="1:8" x14ac:dyDescent="0.35">
      <c r="A38" s="2" t="s">
        <v>38</v>
      </c>
      <c r="B38" s="19">
        <v>187</v>
      </c>
      <c r="C38" s="19">
        <v>146</v>
      </c>
      <c r="D38" s="19">
        <v>103</v>
      </c>
      <c r="E38" s="19">
        <v>102</v>
      </c>
      <c r="F38" s="19">
        <v>100</v>
      </c>
      <c r="G38" s="32"/>
      <c r="H38" s="19"/>
    </row>
    <row r="39" spans="1:8" x14ac:dyDescent="0.35">
      <c r="A39" s="2" t="s">
        <v>30</v>
      </c>
      <c r="B39" s="19">
        <v>39476</v>
      </c>
      <c r="C39" s="19">
        <v>42338</v>
      </c>
      <c r="D39" s="19">
        <v>45654</v>
      </c>
      <c r="E39" s="19">
        <v>48737</v>
      </c>
      <c r="F39" s="19">
        <v>51778</v>
      </c>
      <c r="G39" s="32"/>
      <c r="H39" s="34"/>
    </row>
    <row r="40" spans="1:8" x14ac:dyDescent="0.35">
      <c r="A40" s="2"/>
      <c r="B40" s="30"/>
      <c r="C40" s="30"/>
      <c r="D40" s="30"/>
      <c r="E40" s="30"/>
      <c r="F40" s="30"/>
      <c r="G40" s="32"/>
      <c r="H40" s="32"/>
    </row>
    <row r="41" spans="1:8" x14ac:dyDescent="0.35">
      <c r="A41" s="24" t="s">
        <v>31</v>
      </c>
      <c r="B41" s="25">
        <v>5.5508021390374349E-2</v>
      </c>
      <c r="C41" s="25">
        <v>7.249974668152806E-2</v>
      </c>
      <c r="D41" s="25">
        <v>7.8322074731919378E-2</v>
      </c>
      <c r="E41" s="25">
        <v>6.7529679765190309E-2</v>
      </c>
      <c r="F41" s="25">
        <v>6.239612614645957E-2</v>
      </c>
    </row>
    <row r="42" spans="1:8" x14ac:dyDescent="0.35">
      <c r="A42" s="2"/>
      <c r="B42" s="17"/>
      <c r="C42" s="17"/>
      <c r="D42" s="17"/>
      <c r="E42" s="17"/>
      <c r="F42" s="17"/>
    </row>
    <row r="43" spans="1:8" x14ac:dyDescent="0.35">
      <c r="A43" s="2" t="s">
        <v>32</v>
      </c>
      <c r="B43" s="19">
        <v>1339</v>
      </c>
      <c r="C43" s="19">
        <v>1527</v>
      </c>
      <c r="D43" s="19">
        <v>1687</v>
      </c>
      <c r="E43" s="19">
        <v>1756</v>
      </c>
      <c r="F43" s="19">
        <v>1782</v>
      </c>
      <c r="H43" s="19"/>
    </row>
    <row r="44" spans="1:8" x14ac:dyDescent="0.35">
      <c r="A44" s="2" t="s">
        <v>33</v>
      </c>
      <c r="B44" s="19">
        <v>1972</v>
      </c>
      <c r="C44" s="19">
        <v>2033</v>
      </c>
      <c r="D44" s="19">
        <v>2333</v>
      </c>
      <c r="E44" s="19">
        <v>2219</v>
      </c>
      <c r="F44" s="19">
        <v>1929</v>
      </c>
      <c r="H44" s="19"/>
    </row>
    <row r="45" spans="1:8" x14ac:dyDescent="0.35">
      <c r="A45" s="2" t="s">
        <v>34</v>
      </c>
      <c r="B45" s="19">
        <v>36165</v>
      </c>
      <c r="C45" s="19">
        <v>38778</v>
      </c>
      <c r="D45" s="19">
        <v>41634</v>
      </c>
      <c r="E45" s="19">
        <v>44762</v>
      </c>
      <c r="F45" s="19">
        <v>48067</v>
      </c>
      <c r="H45" s="19"/>
    </row>
    <row r="46" spans="1:8" x14ac:dyDescent="0.35">
      <c r="A46" s="28" t="s">
        <v>35</v>
      </c>
      <c r="B46" s="29">
        <v>5.745614035087708E-2</v>
      </c>
      <c r="C46" s="29">
        <v>7.2252177519701352E-2</v>
      </c>
      <c r="D46" s="29">
        <v>7.3650007736345391E-2</v>
      </c>
      <c r="E46" s="29">
        <v>7.513090262766009E-2</v>
      </c>
      <c r="F46" s="29">
        <v>7.3834949287341939E-2</v>
      </c>
      <c r="H46" s="33"/>
    </row>
    <row r="47" spans="1:8" x14ac:dyDescent="0.35">
      <c r="A47" s="16" t="s">
        <v>40</v>
      </c>
      <c r="B47" s="35"/>
      <c r="C47" s="35"/>
      <c r="D47" s="35"/>
      <c r="E47" s="35"/>
      <c r="F47" s="35"/>
      <c r="H47" s="33"/>
    </row>
    <row r="48" spans="1:8" x14ac:dyDescent="0.35">
      <c r="A48" s="2" t="s">
        <v>27</v>
      </c>
      <c r="B48" s="36">
        <v>2686164</v>
      </c>
      <c r="C48" s="36">
        <v>2859666</v>
      </c>
      <c r="D48" s="36">
        <v>3044710</v>
      </c>
      <c r="E48" s="36">
        <v>3250325</v>
      </c>
      <c r="F48" s="36">
        <v>3464155</v>
      </c>
      <c r="G48" s="37"/>
      <c r="H48" s="36"/>
    </row>
    <row r="49" spans="1:8" x14ac:dyDescent="0.35">
      <c r="A49" s="2"/>
      <c r="B49" s="36"/>
      <c r="C49" s="36"/>
      <c r="D49" s="36"/>
      <c r="E49" s="36"/>
      <c r="F49" s="37"/>
      <c r="G49" s="32"/>
      <c r="H49" s="36"/>
    </row>
    <row r="50" spans="1:8" x14ac:dyDescent="0.35">
      <c r="A50" s="2" t="s">
        <v>28</v>
      </c>
      <c r="B50" s="36">
        <v>455647</v>
      </c>
      <c r="C50" s="36">
        <v>482794</v>
      </c>
      <c r="D50" s="36">
        <v>533013</v>
      </c>
      <c r="E50" s="36">
        <v>585741</v>
      </c>
      <c r="F50" s="36">
        <v>611372</v>
      </c>
      <c r="G50" s="32"/>
      <c r="H50" s="36"/>
    </row>
    <row r="51" spans="1:8" x14ac:dyDescent="0.35">
      <c r="A51" s="2" t="s">
        <v>29</v>
      </c>
      <c r="B51" s="36">
        <v>287769</v>
      </c>
      <c r="C51" s="36">
        <v>302616</v>
      </c>
      <c r="D51" s="36">
        <v>332133</v>
      </c>
      <c r="E51" s="36">
        <v>369526</v>
      </c>
      <c r="F51" s="36">
        <v>399736</v>
      </c>
      <c r="G51" s="32"/>
      <c r="H51" s="36"/>
    </row>
    <row r="52" spans="1:8" x14ac:dyDescent="0.35">
      <c r="A52" s="2" t="s">
        <v>38</v>
      </c>
      <c r="B52" s="36">
        <v>5624</v>
      </c>
      <c r="C52" s="36">
        <v>4866</v>
      </c>
      <c r="D52" s="36">
        <v>5046</v>
      </c>
      <c r="E52" s="36">
        <v>5502</v>
      </c>
      <c r="F52" s="36">
        <v>6446</v>
      </c>
      <c r="G52" s="32"/>
      <c r="H52" s="36"/>
    </row>
    <row r="53" spans="1:8" x14ac:dyDescent="0.35">
      <c r="A53" s="2"/>
      <c r="B53" s="36"/>
      <c r="C53" s="36"/>
      <c r="D53" s="36"/>
      <c r="E53" s="36"/>
      <c r="F53" s="36"/>
      <c r="H53" s="36"/>
    </row>
    <row r="54" spans="1:8" x14ac:dyDescent="0.35">
      <c r="A54" s="2" t="s">
        <v>30</v>
      </c>
      <c r="B54" s="36">
        <v>2859666</v>
      </c>
      <c r="C54" s="36">
        <v>3044710</v>
      </c>
      <c r="D54" s="36">
        <v>3250325</v>
      </c>
      <c r="E54" s="36">
        <v>3464155</v>
      </c>
      <c r="F54" s="36">
        <v>3678860</v>
      </c>
      <c r="G54" s="32"/>
      <c r="H54" s="36"/>
    </row>
    <row r="55" spans="1:8" x14ac:dyDescent="0.35">
      <c r="A55" s="2"/>
      <c r="B55" s="36"/>
      <c r="C55" s="36"/>
      <c r="D55" s="36"/>
      <c r="E55" s="36"/>
      <c r="F55" s="36"/>
      <c r="H55" s="36"/>
    </row>
    <row r="56" spans="1:8" x14ac:dyDescent="0.35">
      <c r="A56" s="24" t="s">
        <v>31</v>
      </c>
      <c r="B56" s="25">
        <v>6.4590992955009432E-2</v>
      </c>
      <c r="C56" s="25">
        <v>6.4708256139003592E-2</v>
      </c>
      <c r="D56" s="25">
        <v>6.7531883167854995E-2</v>
      </c>
      <c r="E56" s="25">
        <v>6.5787267427103571E-2</v>
      </c>
      <c r="F56" s="25">
        <v>6.1979039621494994E-2</v>
      </c>
      <c r="H56" s="36"/>
    </row>
    <row r="57" spans="1:8" x14ac:dyDescent="0.35">
      <c r="A57" s="38"/>
      <c r="B57" s="35"/>
      <c r="C57" s="35"/>
      <c r="D57" s="35"/>
      <c r="E57" s="35"/>
      <c r="F57" s="36"/>
      <c r="H57" s="36"/>
    </row>
    <row r="58" spans="1:8" x14ac:dyDescent="0.35">
      <c r="A58" s="2" t="s">
        <v>32</v>
      </c>
      <c r="B58" s="36">
        <v>78588</v>
      </c>
      <c r="C58" s="36">
        <v>80422</v>
      </c>
      <c r="D58" s="36">
        <v>82692</v>
      </c>
      <c r="E58" s="36">
        <v>80627</v>
      </c>
      <c r="F58" s="36">
        <v>84661</v>
      </c>
      <c r="H58" s="36"/>
    </row>
    <row r="59" spans="1:8" x14ac:dyDescent="0.35">
      <c r="A59" s="2" t="s">
        <v>33</v>
      </c>
      <c r="B59" s="36">
        <v>168430</v>
      </c>
      <c r="C59" s="36">
        <v>185922</v>
      </c>
      <c r="D59" s="36">
        <v>199534</v>
      </c>
      <c r="E59" s="36">
        <v>179831</v>
      </c>
      <c r="F59" s="36">
        <v>160419</v>
      </c>
      <c r="H59" s="36"/>
    </row>
    <row r="60" spans="1:8" x14ac:dyDescent="0.35">
      <c r="A60" s="9" t="s">
        <v>34</v>
      </c>
      <c r="B60" s="36">
        <v>2612648</v>
      </c>
      <c r="C60" s="36">
        <v>2778366</v>
      </c>
      <c r="D60" s="36">
        <v>2968099</v>
      </c>
      <c r="E60" s="36">
        <v>3203697</v>
      </c>
      <c r="F60" s="36">
        <v>3433780</v>
      </c>
      <c r="H60" s="36"/>
    </row>
    <row r="61" spans="1:8" x14ac:dyDescent="0.35">
      <c r="A61" s="39" t="s">
        <v>31</v>
      </c>
      <c r="B61" s="40">
        <v>6.4062071726550138E-2</v>
      </c>
      <c r="C61" s="40">
        <v>6.3429133966764695E-2</v>
      </c>
      <c r="D61" s="40">
        <v>6.8289419032625712E-2</v>
      </c>
      <c r="E61" s="40">
        <v>7.9376732379883533E-2</v>
      </c>
      <c r="F61" s="40">
        <v>7.1817965306956305E-2</v>
      </c>
    </row>
    <row r="62" spans="1:8" ht="14.5" customHeight="1" x14ac:dyDescent="0.35">
      <c r="A62" s="2"/>
      <c r="B62" s="2"/>
      <c r="C62" s="2"/>
      <c r="D62" s="2"/>
      <c r="E62" s="2"/>
      <c r="F62" s="4"/>
    </row>
    <row r="63" spans="1:8" s="43" customFormat="1" ht="14.5" customHeight="1" x14ac:dyDescent="0.35">
      <c r="A63" s="41" t="s">
        <v>41</v>
      </c>
      <c r="B63" s="42"/>
      <c r="C63" s="42"/>
      <c r="D63" s="42"/>
      <c r="E63" s="42"/>
    </row>
    <row r="64" spans="1:8" s="43" customFormat="1" ht="14.5" customHeight="1" x14ac:dyDescent="0.35">
      <c r="A64" s="41" t="s">
        <v>544</v>
      </c>
      <c r="B64" s="42"/>
      <c r="C64" s="42"/>
      <c r="D64" s="42"/>
      <c r="E64" s="42"/>
    </row>
    <row r="65" spans="1:40" s="584" customFormat="1" ht="14.5" customHeight="1" x14ac:dyDescent="0.35">
      <c r="A65" s="42" t="s">
        <v>545</v>
      </c>
      <c r="B65" s="42"/>
      <c r="C65" s="42"/>
      <c r="D65" s="42"/>
      <c r="E65" s="42"/>
    </row>
    <row r="66" spans="1:40" s="46" customFormat="1" ht="27" customHeight="1" x14ac:dyDescent="0.3">
      <c r="A66" s="676" t="s">
        <v>560</v>
      </c>
      <c r="B66" s="676"/>
      <c r="C66" s="676"/>
      <c r="D66" s="676"/>
      <c r="E66" s="676"/>
      <c r="F66" s="676"/>
      <c r="G66" s="676"/>
      <c r="H66" s="676"/>
      <c r="I66" s="676"/>
      <c r="J66" s="45"/>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row>
    <row r="67" spans="1:40" s="43" customFormat="1" ht="39.5" customHeight="1" x14ac:dyDescent="0.35">
      <c r="A67" s="676" t="s">
        <v>546</v>
      </c>
      <c r="B67" s="676"/>
      <c r="C67" s="676"/>
      <c r="D67" s="676"/>
      <c r="E67" s="676"/>
      <c r="F67" s="676"/>
    </row>
    <row r="68" spans="1:40" s="43" customFormat="1" ht="14.5" customHeight="1" x14ac:dyDescent="0.35">
      <c r="A68" s="676" t="s">
        <v>547</v>
      </c>
      <c r="B68" s="676"/>
      <c r="C68" s="676"/>
      <c r="D68" s="676"/>
      <c r="E68" s="676"/>
      <c r="F68" s="676"/>
    </row>
    <row r="69" spans="1:40" s="43" customFormat="1" x14ac:dyDescent="0.35">
      <c r="A69" s="42" t="s">
        <v>42</v>
      </c>
      <c r="B69" s="42"/>
      <c r="C69" s="42"/>
      <c r="D69" s="42"/>
      <c r="E69" s="42"/>
    </row>
    <row r="70" spans="1:40" s="43" customFormat="1" x14ac:dyDescent="0.35">
      <c r="A70" s="42"/>
      <c r="B70" s="42"/>
      <c r="C70" s="42"/>
      <c r="D70" s="42"/>
      <c r="E70" s="42"/>
    </row>
    <row r="71" spans="1:40" s="43" customFormat="1" x14ac:dyDescent="0.35">
      <c r="A71" s="47"/>
      <c r="B71" s="48"/>
      <c r="C71" s="48"/>
      <c r="D71" s="48"/>
      <c r="E71" s="48"/>
    </row>
  </sheetData>
  <mergeCells count="3">
    <mergeCell ref="A66:I66"/>
    <mergeCell ref="A67:F67"/>
    <mergeCell ref="A68:F68"/>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showGridLines="0" workbookViewId="0">
      <selection activeCell="A3" sqref="A3"/>
    </sheetView>
  </sheetViews>
  <sheetFormatPr defaultColWidth="9.1796875" defaultRowHeight="13" x14ac:dyDescent="0.3"/>
  <cols>
    <col min="1" max="1" width="7.81640625" style="42" customWidth="1"/>
    <col min="2" max="2" width="8.81640625" style="42" customWidth="1"/>
    <col min="3" max="3" width="97" style="42" customWidth="1"/>
    <col min="4" max="4" width="13.453125" style="42" bestFit="1" customWidth="1"/>
    <col min="5" max="16384" width="9.1796875" style="42"/>
  </cols>
  <sheetData>
    <row r="1" spans="1:32" ht="18" x14ac:dyDescent="0.3">
      <c r="A1" s="151" t="s">
        <v>691</v>
      </c>
      <c r="C1" s="344"/>
      <c r="D1" s="344"/>
      <c r="E1" s="564"/>
      <c r="W1" s="565"/>
      <c r="X1" s="509"/>
      <c r="Y1" s="330"/>
      <c r="Z1" s="67"/>
      <c r="AA1" s="566"/>
      <c r="AB1" s="567"/>
      <c r="AC1" s="567"/>
      <c r="AD1" s="568"/>
      <c r="AE1" s="567"/>
      <c r="AF1" s="568"/>
    </row>
    <row r="2" spans="1:32" ht="18" x14ac:dyDescent="0.3">
      <c r="A2" s="151" t="s">
        <v>743</v>
      </c>
      <c r="W2" s="67"/>
      <c r="X2" s="67"/>
      <c r="Y2" s="67"/>
      <c r="Z2" s="67"/>
      <c r="AA2" s="67"/>
      <c r="AB2" s="67"/>
      <c r="AC2" s="67"/>
      <c r="AD2" s="67"/>
      <c r="AE2" s="67"/>
      <c r="AF2" s="67"/>
    </row>
    <row r="3" spans="1:32" s="184" customFormat="1" ht="15.5" x14ac:dyDescent="0.35">
      <c r="A3" s="172" t="s">
        <v>466</v>
      </c>
      <c r="B3" s="437" t="s">
        <v>467</v>
      </c>
      <c r="C3" s="437" t="s">
        <v>468</v>
      </c>
      <c r="D3" s="172">
        <v>2014</v>
      </c>
      <c r="E3" s="172">
        <v>2015</v>
      </c>
      <c r="F3" s="172">
        <v>2016</v>
      </c>
    </row>
    <row r="4" spans="1:32" x14ac:dyDescent="0.3">
      <c r="A4" s="569" t="s">
        <v>469</v>
      </c>
      <c r="B4" s="570" t="s">
        <v>470</v>
      </c>
      <c r="C4" s="67" t="s">
        <v>471</v>
      </c>
      <c r="D4" s="571">
        <v>27153</v>
      </c>
      <c r="E4" s="571">
        <v>27787</v>
      </c>
      <c r="F4" s="571">
        <v>29191</v>
      </c>
    </row>
    <row r="5" spans="1:32" x14ac:dyDescent="0.3">
      <c r="A5" s="569" t="s">
        <v>472</v>
      </c>
      <c r="B5" s="570" t="s">
        <v>473</v>
      </c>
      <c r="C5" s="67" t="s">
        <v>474</v>
      </c>
      <c r="D5" s="571">
        <v>9000</v>
      </c>
      <c r="E5" s="571">
        <v>9409</v>
      </c>
      <c r="F5" s="571">
        <v>9763</v>
      </c>
    </row>
    <row r="6" spans="1:32" x14ac:dyDescent="0.3">
      <c r="A6" s="569" t="s">
        <v>475</v>
      </c>
      <c r="B6" s="572" t="s">
        <v>476</v>
      </c>
      <c r="C6" s="67" t="s">
        <v>477</v>
      </c>
      <c r="D6" s="571">
        <v>159053</v>
      </c>
      <c r="E6" s="571">
        <v>160655</v>
      </c>
      <c r="F6" s="571">
        <v>167616</v>
      </c>
    </row>
    <row r="7" spans="1:32" x14ac:dyDescent="0.3">
      <c r="A7" s="569" t="s">
        <v>478</v>
      </c>
      <c r="B7" s="573">
        <v>35</v>
      </c>
      <c r="C7" s="67" t="s">
        <v>479</v>
      </c>
      <c r="D7" s="571">
        <v>8197</v>
      </c>
      <c r="E7" s="571">
        <v>9199</v>
      </c>
      <c r="F7" s="571">
        <v>12368</v>
      </c>
    </row>
    <row r="8" spans="1:32" x14ac:dyDescent="0.3">
      <c r="A8" s="569" t="s">
        <v>480</v>
      </c>
      <c r="B8" s="573" t="s">
        <v>481</v>
      </c>
      <c r="C8" s="67" t="s">
        <v>482</v>
      </c>
      <c r="D8" s="571">
        <v>12191</v>
      </c>
      <c r="E8" s="571">
        <v>12155</v>
      </c>
      <c r="F8" s="571">
        <v>12691</v>
      </c>
    </row>
    <row r="9" spans="1:32" x14ac:dyDescent="0.3">
      <c r="A9" s="569" t="s">
        <v>483</v>
      </c>
      <c r="B9" s="573" t="s">
        <v>484</v>
      </c>
      <c r="C9" s="67" t="s">
        <v>175</v>
      </c>
      <c r="D9" s="571">
        <v>295273</v>
      </c>
      <c r="E9" s="571">
        <v>299214</v>
      </c>
      <c r="F9" s="571">
        <v>325336</v>
      </c>
    </row>
    <row r="10" spans="1:32" x14ac:dyDescent="0.3">
      <c r="A10" s="569" t="s">
        <v>485</v>
      </c>
      <c r="B10" s="573" t="s">
        <v>486</v>
      </c>
      <c r="C10" s="67" t="s">
        <v>176</v>
      </c>
      <c r="D10" s="571">
        <v>305190</v>
      </c>
      <c r="E10" s="571">
        <v>309429</v>
      </c>
      <c r="F10" s="571">
        <v>324236</v>
      </c>
    </row>
    <row r="11" spans="1:32" x14ac:dyDescent="0.3">
      <c r="A11" s="569" t="s">
        <v>487</v>
      </c>
      <c r="B11" s="573" t="s">
        <v>488</v>
      </c>
      <c r="C11" s="67" t="s">
        <v>489</v>
      </c>
      <c r="D11" s="571">
        <v>64277</v>
      </c>
      <c r="E11" s="571">
        <v>68628</v>
      </c>
      <c r="F11" s="571">
        <v>81071</v>
      </c>
    </row>
    <row r="12" spans="1:32" x14ac:dyDescent="0.3">
      <c r="A12" s="569" t="s">
        <v>490</v>
      </c>
      <c r="B12" s="573" t="s">
        <v>491</v>
      </c>
      <c r="C12" s="67" t="s">
        <v>492</v>
      </c>
      <c r="D12" s="571">
        <v>105973</v>
      </c>
      <c r="E12" s="571">
        <v>109752</v>
      </c>
      <c r="F12" s="571">
        <v>118199</v>
      </c>
    </row>
    <row r="13" spans="1:32" x14ac:dyDescent="0.3">
      <c r="A13" s="569" t="s">
        <v>493</v>
      </c>
      <c r="B13" s="573" t="s">
        <v>494</v>
      </c>
      <c r="C13" s="67" t="s">
        <v>174</v>
      </c>
      <c r="D13" s="571">
        <v>301672</v>
      </c>
      <c r="E13" s="571">
        <v>309071</v>
      </c>
      <c r="F13" s="571">
        <v>335070</v>
      </c>
    </row>
    <row r="14" spans="1:32" x14ac:dyDescent="0.3">
      <c r="A14" s="569" t="s">
        <v>495</v>
      </c>
      <c r="B14" s="573" t="s">
        <v>496</v>
      </c>
      <c r="C14" s="67" t="s">
        <v>497</v>
      </c>
      <c r="D14" s="571">
        <v>83019</v>
      </c>
      <c r="E14" s="571">
        <v>86512</v>
      </c>
      <c r="F14" s="571">
        <v>93465</v>
      </c>
    </row>
    <row r="15" spans="1:32" x14ac:dyDescent="0.3">
      <c r="A15" s="569" t="s">
        <v>498</v>
      </c>
      <c r="B15" s="573">
        <v>68</v>
      </c>
      <c r="C15" s="67" t="s">
        <v>499</v>
      </c>
      <c r="D15" s="571">
        <v>189438</v>
      </c>
      <c r="E15" s="571">
        <v>194881</v>
      </c>
      <c r="F15" s="571">
        <v>208187</v>
      </c>
    </row>
    <row r="16" spans="1:32" x14ac:dyDescent="0.3">
      <c r="A16" s="569" t="s">
        <v>500</v>
      </c>
      <c r="B16" s="573" t="s">
        <v>501</v>
      </c>
      <c r="C16" s="67" t="s">
        <v>171</v>
      </c>
      <c r="D16" s="571">
        <v>516928</v>
      </c>
      <c r="E16" s="571">
        <v>529917</v>
      </c>
      <c r="F16" s="571">
        <v>562799</v>
      </c>
    </row>
    <row r="17" spans="1:7" x14ac:dyDescent="0.3">
      <c r="A17" s="569" t="s">
        <v>502</v>
      </c>
      <c r="B17" s="573" t="s">
        <v>503</v>
      </c>
      <c r="C17" s="67" t="s">
        <v>173</v>
      </c>
      <c r="D17" s="571">
        <v>318369</v>
      </c>
      <c r="E17" s="571">
        <v>336922</v>
      </c>
      <c r="F17" s="571">
        <v>353309</v>
      </c>
    </row>
    <row r="18" spans="1:7" x14ac:dyDescent="0.3">
      <c r="A18" s="569" t="s">
        <v>504</v>
      </c>
      <c r="B18" s="573">
        <v>84</v>
      </c>
      <c r="C18" s="67" t="s">
        <v>505</v>
      </c>
      <c r="D18" s="571">
        <v>3201</v>
      </c>
      <c r="E18" s="571">
        <v>3390</v>
      </c>
      <c r="F18" s="571">
        <v>4425</v>
      </c>
    </row>
    <row r="19" spans="1:7" x14ac:dyDescent="0.3">
      <c r="A19" s="569" t="s">
        <v>506</v>
      </c>
      <c r="B19" s="573">
        <v>85</v>
      </c>
      <c r="C19" s="67" t="s">
        <v>507</v>
      </c>
      <c r="D19" s="571">
        <v>60473</v>
      </c>
      <c r="E19" s="571">
        <v>63528</v>
      </c>
      <c r="F19" s="571">
        <v>68224</v>
      </c>
    </row>
    <row r="20" spans="1:7" x14ac:dyDescent="0.3">
      <c r="A20" s="569" t="s">
        <v>508</v>
      </c>
      <c r="B20" s="573" t="s">
        <v>509</v>
      </c>
      <c r="C20" s="67" t="s">
        <v>510</v>
      </c>
      <c r="D20" s="571">
        <v>100969</v>
      </c>
      <c r="E20" s="571">
        <v>113398</v>
      </c>
      <c r="F20" s="571">
        <v>138734</v>
      </c>
    </row>
    <row r="21" spans="1:7" x14ac:dyDescent="0.3">
      <c r="A21" s="569" t="s">
        <v>511</v>
      </c>
      <c r="B21" s="573" t="s">
        <v>512</v>
      </c>
      <c r="C21" s="67" t="s">
        <v>513</v>
      </c>
      <c r="D21" s="571">
        <v>83104</v>
      </c>
      <c r="E21" s="571">
        <v>85818</v>
      </c>
      <c r="F21" s="571">
        <v>91703</v>
      </c>
    </row>
    <row r="22" spans="1:7" x14ac:dyDescent="0.3">
      <c r="A22" s="569" t="s">
        <v>514</v>
      </c>
      <c r="B22" s="573" t="s">
        <v>515</v>
      </c>
      <c r="C22" s="67" t="s">
        <v>516</v>
      </c>
      <c r="D22" s="571">
        <v>150351</v>
      </c>
      <c r="E22" s="571">
        <v>138755</v>
      </c>
      <c r="F22" s="571">
        <v>148117</v>
      </c>
    </row>
    <row r="23" spans="1:7" x14ac:dyDescent="0.3">
      <c r="A23" s="569" t="s">
        <v>517</v>
      </c>
      <c r="B23" s="573" t="s">
        <v>518</v>
      </c>
      <c r="C23" s="67" t="s">
        <v>519</v>
      </c>
      <c r="D23" s="571">
        <v>72147</v>
      </c>
      <c r="E23" s="571">
        <v>74640</v>
      </c>
      <c r="F23" s="571">
        <v>77429</v>
      </c>
    </row>
    <row r="24" spans="1:7" x14ac:dyDescent="0.3">
      <c r="A24" s="569" t="s">
        <v>520</v>
      </c>
      <c r="B24" s="573">
        <v>99</v>
      </c>
      <c r="C24" s="67" t="s">
        <v>521</v>
      </c>
      <c r="D24" s="571">
        <v>142956</v>
      </c>
      <c r="E24" s="571">
        <v>144763</v>
      </c>
      <c r="F24" s="571">
        <v>153725</v>
      </c>
    </row>
    <row r="25" spans="1:7" x14ac:dyDescent="0.3">
      <c r="A25" s="707" t="s">
        <v>522</v>
      </c>
      <c r="B25" s="708"/>
      <c r="C25" s="709"/>
      <c r="D25" s="574">
        <v>3008934</v>
      </c>
      <c r="E25" s="574">
        <v>3087823</v>
      </c>
      <c r="F25" s="574">
        <v>3315658</v>
      </c>
    </row>
    <row r="27" spans="1:7" x14ac:dyDescent="0.3">
      <c r="A27" s="169" t="s">
        <v>41</v>
      </c>
    </row>
    <row r="28" spans="1:7" x14ac:dyDescent="0.3">
      <c r="A28" s="41" t="s">
        <v>544</v>
      </c>
      <c r="B28" s="317"/>
      <c r="C28" s="317"/>
    </row>
    <row r="29" spans="1:7" x14ac:dyDescent="0.3">
      <c r="A29" s="42" t="s">
        <v>692</v>
      </c>
    </row>
    <row r="30" spans="1:7" ht="38.5" customHeight="1" x14ac:dyDescent="0.3">
      <c r="A30" s="676" t="s">
        <v>589</v>
      </c>
      <c r="B30" s="676"/>
      <c r="C30" s="676"/>
      <c r="D30" s="676"/>
      <c r="E30" s="676"/>
      <c r="F30" s="676"/>
      <c r="G30" s="676"/>
    </row>
    <row r="31" spans="1:7" x14ac:dyDescent="0.3">
      <c r="A31" s="42" t="s">
        <v>700</v>
      </c>
    </row>
  </sheetData>
  <mergeCells count="2">
    <mergeCell ref="A30:G30"/>
    <mergeCell ref="A25:C2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showGridLines="0" workbookViewId="0"/>
  </sheetViews>
  <sheetFormatPr defaultColWidth="39.1796875" defaultRowHeight="13" x14ac:dyDescent="0.3"/>
  <cols>
    <col min="1" max="1" width="39.1796875" style="42" customWidth="1"/>
    <col min="2" max="6" width="15.7265625" style="42" customWidth="1"/>
    <col min="7" max="255" width="8.7265625" style="42" customWidth="1"/>
    <col min="256" max="16384" width="39.1796875" style="42"/>
  </cols>
  <sheetData>
    <row r="1" spans="1:256" ht="18" x14ac:dyDescent="0.3">
      <c r="A1" s="151" t="s">
        <v>691</v>
      </c>
    </row>
    <row r="2" spans="1:256" ht="18" x14ac:dyDescent="0.4">
      <c r="A2" s="151" t="s">
        <v>523</v>
      </c>
      <c r="B2" s="218"/>
      <c r="C2" s="218"/>
      <c r="D2" s="218"/>
      <c r="E2" s="218"/>
      <c r="F2" s="218"/>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row>
    <row r="3" spans="1:256" x14ac:dyDescent="0.3">
      <c r="G3" s="317" t="s">
        <v>88</v>
      </c>
    </row>
    <row r="4" spans="1:256" x14ac:dyDescent="0.3">
      <c r="A4" s="318" t="s">
        <v>229</v>
      </c>
      <c r="B4" s="319" t="s">
        <v>21</v>
      </c>
      <c r="C4" s="319" t="s">
        <v>22</v>
      </c>
      <c r="D4" s="319" t="s">
        <v>23</v>
      </c>
      <c r="E4" s="319" t="s">
        <v>24</v>
      </c>
      <c r="F4" s="319" t="s">
        <v>25</v>
      </c>
      <c r="G4" s="575" t="s">
        <v>124</v>
      </c>
    </row>
    <row r="5" spans="1:256" x14ac:dyDescent="0.3">
      <c r="A5" s="330" t="s">
        <v>455</v>
      </c>
      <c r="B5" s="325" t="s">
        <v>234</v>
      </c>
      <c r="C5" s="325" t="s">
        <v>234</v>
      </c>
      <c r="D5" s="325" t="s">
        <v>234</v>
      </c>
      <c r="E5" s="325" t="s">
        <v>234</v>
      </c>
      <c r="F5" s="325" t="s">
        <v>234</v>
      </c>
      <c r="G5" s="324">
        <v>1.0546448087431695</v>
      </c>
    </row>
    <row r="6" spans="1:256" x14ac:dyDescent="0.3">
      <c r="A6" s="321" t="s">
        <v>459</v>
      </c>
      <c r="B6" s="322">
        <v>9.2622950819672134</v>
      </c>
      <c r="C6" s="325" t="s">
        <v>234</v>
      </c>
      <c r="D6" s="323">
        <v>22.024657534246575</v>
      </c>
      <c r="E6" s="325" t="s">
        <v>234</v>
      </c>
      <c r="F6" s="323">
        <v>13.39</v>
      </c>
      <c r="G6" s="576">
        <v>13.461748633879781</v>
      </c>
    </row>
    <row r="7" spans="1:256" x14ac:dyDescent="0.3">
      <c r="A7" s="321" t="s">
        <v>457</v>
      </c>
      <c r="B7" s="322">
        <v>16.366120218579233</v>
      </c>
      <c r="C7" s="322">
        <v>14.232876712328768</v>
      </c>
      <c r="D7" s="325" t="s">
        <v>234</v>
      </c>
      <c r="E7" s="323">
        <v>7.6301369863013697</v>
      </c>
      <c r="F7" s="325" t="s">
        <v>234</v>
      </c>
      <c r="G7" s="324">
        <v>8.2049180327868854</v>
      </c>
    </row>
    <row r="8" spans="1:256" x14ac:dyDescent="0.3">
      <c r="A8" s="321" t="s">
        <v>450</v>
      </c>
      <c r="B8" s="325" t="s">
        <v>234</v>
      </c>
      <c r="C8" s="322">
        <v>1.8575342465753424</v>
      </c>
      <c r="D8" s="323">
        <v>5.1698630136986301</v>
      </c>
      <c r="E8" s="323">
        <v>2.2767123287671232</v>
      </c>
      <c r="F8" s="323">
        <v>5.48</v>
      </c>
      <c r="G8" s="324">
        <v>2.8688524590163933</v>
      </c>
    </row>
    <row r="9" spans="1:256" x14ac:dyDescent="0.3">
      <c r="A9" s="321" t="s">
        <v>452</v>
      </c>
      <c r="B9" s="325" t="s">
        <v>234</v>
      </c>
      <c r="C9" s="325" t="s">
        <v>234</v>
      </c>
      <c r="D9" s="325" t="s">
        <v>234</v>
      </c>
      <c r="E9" s="325" t="s">
        <v>234</v>
      </c>
      <c r="F9" s="325" t="s">
        <v>234</v>
      </c>
      <c r="G9" s="324">
        <v>11.204918032786885</v>
      </c>
    </row>
    <row r="10" spans="1:256" x14ac:dyDescent="0.3">
      <c r="A10" s="321" t="s">
        <v>435</v>
      </c>
      <c r="B10" s="322">
        <v>3.3224043715846996</v>
      </c>
      <c r="C10" s="322">
        <v>3.5205479452054793</v>
      </c>
      <c r="D10" s="323">
        <v>3.6986301369863015</v>
      </c>
      <c r="E10" s="323">
        <v>3.9369863013698629</v>
      </c>
      <c r="F10" s="323">
        <v>4.3499999999999996</v>
      </c>
      <c r="G10" s="324">
        <v>3.4808743169398908</v>
      </c>
    </row>
    <row r="11" spans="1:256" x14ac:dyDescent="0.3">
      <c r="A11" s="321" t="s">
        <v>456</v>
      </c>
      <c r="B11" s="325" t="s">
        <v>234</v>
      </c>
      <c r="C11" s="325" t="s">
        <v>234</v>
      </c>
      <c r="D11" s="325" t="s">
        <v>234</v>
      </c>
      <c r="E11" s="325" t="s">
        <v>234</v>
      </c>
      <c r="F11" s="325" t="s">
        <v>234</v>
      </c>
      <c r="G11" s="324">
        <v>1.2814207650273224</v>
      </c>
    </row>
    <row r="12" spans="1:256" x14ac:dyDescent="0.3">
      <c r="A12" s="321" t="s">
        <v>463</v>
      </c>
      <c r="B12" s="325" t="s">
        <v>234</v>
      </c>
      <c r="C12" s="325" t="s">
        <v>234</v>
      </c>
      <c r="D12" s="325" t="s">
        <v>234</v>
      </c>
      <c r="E12" s="325" t="s">
        <v>234</v>
      </c>
      <c r="F12" s="325" t="s">
        <v>234</v>
      </c>
      <c r="G12" s="324">
        <v>3.2677595628415301</v>
      </c>
    </row>
    <row r="13" spans="1:256" x14ac:dyDescent="0.3">
      <c r="A13" s="321" t="s">
        <v>462</v>
      </c>
      <c r="B13" s="322">
        <v>67.267759562841533</v>
      </c>
      <c r="C13" s="577" t="s">
        <v>234</v>
      </c>
      <c r="D13" s="326" t="s">
        <v>234</v>
      </c>
      <c r="E13" s="326" t="s">
        <v>234</v>
      </c>
      <c r="F13" s="326">
        <v>79.77</v>
      </c>
      <c r="G13" s="324">
        <v>34.448087431693992</v>
      </c>
    </row>
    <row r="14" spans="1:256" x14ac:dyDescent="0.3">
      <c r="A14" s="321" t="s">
        <v>454</v>
      </c>
      <c r="B14" s="325" t="s">
        <v>234</v>
      </c>
      <c r="C14" s="325" t="s">
        <v>234</v>
      </c>
      <c r="D14" s="325" t="s">
        <v>234</v>
      </c>
      <c r="E14" s="325" t="s">
        <v>234</v>
      </c>
      <c r="F14" s="325" t="s">
        <v>234</v>
      </c>
      <c r="G14" s="324">
        <v>49.346994535519123</v>
      </c>
    </row>
    <row r="15" spans="1:256" x14ac:dyDescent="0.3">
      <c r="A15" s="321" t="s">
        <v>461</v>
      </c>
      <c r="B15" s="322">
        <v>14.975409836065573</v>
      </c>
      <c r="C15" s="325" t="s">
        <v>234</v>
      </c>
      <c r="D15" s="325" t="s">
        <v>234</v>
      </c>
      <c r="E15" s="323">
        <v>2.7369863013698632</v>
      </c>
      <c r="F15" s="323">
        <v>64.010000000000005</v>
      </c>
      <c r="G15" s="324">
        <v>6.4808743169398904</v>
      </c>
    </row>
    <row r="16" spans="1:256" x14ac:dyDescent="0.3">
      <c r="A16" s="321" t="s">
        <v>230</v>
      </c>
      <c r="B16" s="322">
        <v>5.8715846994535523</v>
      </c>
      <c r="C16" s="322">
        <v>5.6931506849315072</v>
      </c>
      <c r="D16" s="323">
        <v>5.506849315068493</v>
      </c>
      <c r="E16" s="323">
        <v>5.3917808219178083</v>
      </c>
      <c r="F16" s="323">
        <v>5.38</v>
      </c>
      <c r="G16" s="324">
        <v>6.1912568306010929</v>
      </c>
    </row>
    <row r="17" spans="1:8" x14ac:dyDescent="0.3">
      <c r="A17" s="321" t="s">
        <v>231</v>
      </c>
      <c r="B17" s="322">
        <v>5.8825136612021858</v>
      </c>
      <c r="C17" s="322">
        <v>5.1808219178082195</v>
      </c>
      <c r="D17" s="323">
        <v>4.3123287671232875</v>
      </c>
      <c r="E17" s="323">
        <v>4.7780821917808218</v>
      </c>
      <c r="F17" s="323">
        <v>5.73</v>
      </c>
      <c r="G17" s="324">
        <v>6.4234972677595632</v>
      </c>
    </row>
    <row r="18" spans="1:8" x14ac:dyDescent="0.3">
      <c r="A18" s="321" t="s">
        <v>232</v>
      </c>
      <c r="B18" s="322">
        <v>5.8524590163934427</v>
      </c>
      <c r="C18" s="322">
        <v>5.7260273972602738</v>
      </c>
      <c r="D18" s="323">
        <v>6.2</v>
      </c>
      <c r="E18" s="323">
        <v>6.5178082191780824</v>
      </c>
      <c r="F18" s="323">
        <v>6.5</v>
      </c>
      <c r="G18" s="324">
        <v>5.7295081967213113</v>
      </c>
    </row>
    <row r="19" spans="1:8" x14ac:dyDescent="0.3">
      <c r="A19" s="321" t="s">
        <v>233</v>
      </c>
      <c r="B19" s="322">
        <v>94.882513661202182</v>
      </c>
      <c r="C19" s="325" t="s">
        <v>234</v>
      </c>
      <c r="D19" s="325" t="s">
        <v>234</v>
      </c>
      <c r="E19" s="323">
        <v>72.556164383561651</v>
      </c>
      <c r="F19" s="325" t="s">
        <v>234</v>
      </c>
      <c r="G19" s="324">
        <v>39.114754098360656</v>
      </c>
    </row>
    <row r="20" spans="1:8" x14ac:dyDescent="0.3">
      <c r="A20" s="321" t="s">
        <v>235</v>
      </c>
      <c r="B20" s="322">
        <v>6.5218579234972678</v>
      </c>
      <c r="C20" s="322">
        <v>5.0986301369863014</v>
      </c>
      <c r="D20" s="323">
        <v>10.698630136986301</v>
      </c>
      <c r="E20" s="323">
        <v>15.158904109589042</v>
      </c>
      <c r="F20" s="323">
        <v>14.03</v>
      </c>
      <c r="G20" s="324">
        <v>14.027322404371585</v>
      </c>
    </row>
    <row r="21" spans="1:8" x14ac:dyDescent="0.3">
      <c r="A21" s="321" t="s">
        <v>236</v>
      </c>
      <c r="B21" s="322">
        <v>37.844262295081968</v>
      </c>
      <c r="C21" s="322">
        <v>8.956164383561644</v>
      </c>
      <c r="D21" s="323">
        <v>18.317808219178083</v>
      </c>
      <c r="E21" s="323">
        <v>3.6493150684931508</v>
      </c>
      <c r="F21" s="323">
        <v>4.3099999999999996</v>
      </c>
      <c r="G21" s="324">
        <v>14.043715846994536</v>
      </c>
    </row>
    <row r="22" spans="1:8" x14ac:dyDescent="0.3">
      <c r="A22" s="321" t="s">
        <v>237</v>
      </c>
      <c r="B22" s="322">
        <v>10.997267759562842</v>
      </c>
      <c r="C22" s="322">
        <v>10.676712328767124</v>
      </c>
      <c r="D22" s="323">
        <v>10.657534246575343</v>
      </c>
      <c r="E22" s="323">
        <v>11.865753424657534</v>
      </c>
      <c r="F22" s="323">
        <v>13.43</v>
      </c>
      <c r="G22" s="324">
        <v>8.5081967213114762</v>
      </c>
    </row>
    <row r="23" spans="1:8" x14ac:dyDescent="0.3">
      <c r="A23" s="330" t="s">
        <v>458</v>
      </c>
      <c r="B23" s="325" t="s">
        <v>234</v>
      </c>
      <c r="C23" s="325" t="s">
        <v>234</v>
      </c>
      <c r="D23" s="325" t="s">
        <v>234</v>
      </c>
      <c r="E23" s="323">
        <v>34.016438356164386</v>
      </c>
      <c r="F23" s="325" t="s">
        <v>234</v>
      </c>
      <c r="G23" s="324">
        <v>23.928961748633881</v>
      </c>
    </row>
    <row r="24" spans="1:8" x14ac:dyDescent="0.3">
      <c r="A24" s="578" t="s">
        <v>524</v>
      </c>
      <c r="B24" s="579">
        <v>5.8497267759562845</v>
      </c>
      <c r="C24" s="579">
        <v>5.6520547945205477</v>
      </c>
      <c r="D24" s="579">
        <v>5.4712328767123291</v>
      </c>
      <c r="E24" s="579">
        <v>14.20958904109589</v>
      </c>
      <c r="F24" s="579">
        <v>5.3659999999999997</v>
      </c>
      <c r="G24" s="580">
        <v>6.2082189999999997</v>
      </c>
    </row>
    <row r="26" spans="1:8" x14ac:dyDescent="0.3">
      <c r="A26" s="41" t="s">
        <v>41</v>
      </c>
    </row>
    <row r="27" spans="1:8" x14ac:dyDescent="0.3">
      <c r="A27" s="41" t="s">
        <v>544</v>
      </c>
    </row>
    <row r="28" spans="1:8" x14ac:dyDescent="0.3">
      <c r="A28" s="42" t="s">
        <v>692</v>
      </c>
    </row>
    <row r="29" spans="1:8" x14ac:dyDescent="0.3">
      <c r="A29" s="41" t="s">
        <v>768</v>
      </c>
    </row>
    <row r="30" spans="1:8" ht="26.5" customHeight="1" x14ac:dyDescent="0.3">
      <c r="A30" s="710" t="s">
        <v>702</v>
      </c>
      <c r="B30" s="711"/>
      <c r="C30" s="711"/>
      <c r="D30" s="711"/>
      <c r="E30" s="711"/>
      <c r="F30" s="711"/>
      <c r="G30" s="711"/>
      <c r="H30" s="711"/>
    </row>
    <row r="31" spans="1:8" ht="27" customHeight="1" x14ac:dyDescent="0.3">
      <c r="A31" s="676" t="s">
        <v>703</v>
      </c>
      <c r="B31" s="686"/>
      <c r="C31" s="686"/>
      <c r="D31" s="686"/>
      <c r="E31" s="686"/>
      <c r="F31" s="686"/>
      <c r="G31" s="686"/>
    </row>
    <row r="32" spans="1:8" x14ac:dyDescent="0.3">
      <c r="A32" s="42" t="s">
        <v>769</v>
      </c>
      <c r="B32" s="583"/>
      <c r="C32" s="583"/>
      <c r="D32" s="583"/>
      <c r="E32" s="583"/>
      <c r="F32" s="583"/>
      <c r="G32" s="583"/>
    </row>
    <row r="33" spans="1:7" x14ac:dyDescent="0.3">
      <c r="A33" s="42" t="s">
        <v>770</v>
      </c>
    </row>
    <row r="34" spans="1:7" ht="26.5" customHeight="1" x14ac:dyDescent="0.3">
      <c r="A34" s="679" t="s">
        <v>771</v>
      </c>
      <c r="B34" s="687"/>
      <c r="C34" s="687"/>
      <c r="D34" s="687"/>
      <c r="E34" s="687"/>
      <c r="F34" s="687"/>
      <c r="G34" s="687"/>
    </row>
  </sheetData>
  <mergeCells count="3">
    <mergeCell ref="A31:G31"/>
    <mergeCell ref="A30:H30"/>
    <mergeCell ref="A34:G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showGridLines="0" workbookViewId="0"/>
  </sheetViews>
  <sheetFormatPr defaultRowHeight="14.5" x14ac:dyDescent="0.35"/>
  <cols>
    <col min="1" max="1" width="55.26953125" customWidth="1"/>
    <col min="2" max="6" width="16.26953125" style="75" customWidth="1"/>
    <col min="8" max="8" width="14.54296875" customWidth="1"/>
    <col min="9" max="9" width="10.1796875" customWidth="1"/>
    <col min="10" max="10" width="10.7265625" customWidth="1"/>
    <col min="11" max="11" width="9.54296875" customWidth="1"/>
    <col min="12" max="13" width="16.26953125" customWidth="1"/>
    <col min="14" max="14" width="13.26953125" customWidth="1"/>
  </cols>
  <sheetData>
    <row r="1" spans="1:24" ht="18.5" x14ac:dyDescent="0.35">
      <c r="A1" s="1" t="s">
        <v>43</v>
      </c>
      <c r="B1" s="49"/>
      <c r="C1" s="49"/>
      <c r="D1" s="49"/>
      <c r="E1" s="49"/>
      <c r="F1" s="49"/>
      <c r="G1" s="4"/>
      <c r="Q1" s="50"/>
      <c r="R1" s="50"/>
      <c r="S1" s="50"/>
      <c r="T1" s="50"/>
      <c r="U1" s="50"/>
      <c r="V1" s="50"/>
      <c r="W1" s="50"/>
      <c r="X1" s="4"/>
    </row>
    <row r="2" spans="1:24" ht="15.5" x14ac:dyDescent="0.35">
      <c r="A2" s="8" t="s">
        <v>2</v>
      </c>
      <c r="B2" s="51"/>
      <c r="C2" s="51"/>
      <c r="D2" s="51"/>
      <c r="E2" s="52"/>
      <c r="F2" s="52"/>
      <c r="G2" s="53"/>
      <c r="Q2" s="54"/>
    </row>
    <row r="3" spans="1:24" ht="15.5" x14ac:dyDescent="0.35">
      <c r="A3" s="8"/>
      <c r="B3" s="51"/>
      <c r="C3" s="51"/>
      <c r="D3" s="52"/>
      <c r="E3" s="55"/>
      <c r="F3" s="55"/>
      <c r="G3" s="4"/>
    </row>
    <row r="4" spans="1:24" ht="18" x14ac:dyDescent="0.4">
      <c r="A4" s="56" t="s">
        <v>44</v>
      </c>
      <c r="B4" s="57" t="s">
        <v>21</v>
      </c>
      <c r="C4" s="57" t="s">
        <v>22</v>
      </c>
      <c r="D4" s="57" t="s">
        <v>23</v>
      </c>
      <c r="E4" s="57" t="s">
        <v>24</v>
      </c>
      <c r="F4" s="57" t="s">
        <v>25</v>
      </c>
      <c r="G4" s="58"/>
    </row>
    <row r="5" spans="1:24" x14ac:dyDescent="0.35">
      <c r="A5" s="59" t="s">
        <v>45</v>
      </c>
      <c r="B5" s="60"/>
      <c r="C5" s="60"/>
      <c r="D5" s="52"/>
      <c r="E5" s="52"/>
      <c r="F5" s="52"/>
      <c r="G5" s="4"/>
    </row>
    <row r="6" spans="1:24" ht="15.5" x14ac:dyDescent="0.35">
      <c r="A6" s="16"/>
      <c r="B6" s="60"/>
      <c r="C6" s="60"/>
      <c r="D6" s="52"/>
      <c r="E6" s="52"/>
      <c r="F6" s="52"/>
      <c r="G6" s="1"/>
    </row>
    <row r="7" spans="1:24" x14ac:dyDescent="0.35">
      <c r="A7" s="2" t="s">
        <v>46</v>
      </c>
      <c r="B7" s="61">
        <v>425854</v>
      </c>
      <c r="C7" s="61">
        <v>451301</v>
      </c>
      <c r="D7" s="62">
        <v>498796</v>
      </c>
      <c r="E7" s="62">
        <v>550450</v>
      </c>
      <c r="F7" s="62">
        <v>574706</v>
      </c>
      <c r="G7" s="4"/>
    </row>
    <row r="8" spans="1:24" x14ac:dyDescent="0.35">
      <c r="A8" s="2" t="s">
        <v>47</v>
      </c>
      <c r="B8" s="61">
        <v>266279</v>
      </c>
      <c r="C8" s="61">
        <v>282700</v>
      </c>
      <c r="D8" s="62">
        <v>311154</v>
      </c>
      <c r="E8" s="62">
        <v>345510</v>
      </c>
      <c r="F8" s="62">
        <v>373906</v>
      </c>
      <c r="G8" s="4"/>
    </row>
    <row r="9" spans="1:24" x14ac:dyDescent="0.35">
      <c r="A9" s="4"/>
      <c r="B9" s="61"/>
      <c r="C9" s="61"/>
      <c r="D9" s="65"/>
      <c r="E9" s="62"/>
      <c r="F9" s="64"/>
      <c r="G9" s="4"/>
    </row>
    <row r="10" spans="1:24" x14ac:dyDescent="0.35">
      <c r="A10" s="2" t="s">
        <v>48</v>
      </c>
      <c r="B10" s="61">
        <v>227783</v>
      </c>
      <c r="C10" s="61">
        <v>246411</v>
      </c>
      <c r="D10" s="62">
        <v>261108</v>
      </c>
      <c r="E10" s="62">
        <v>240446</v>
      </c>
      <c r="F10" s="62">
        <v>226367</v>
      </c>
      <c r="G10" s="4"/>
    </row>
    <row r="11" spans="1:24" x14ac:dyDescent="0.35">
      <c r="A11" s="4"/>
      <c r="B11" s="66"/>
      <c r="C11" s="63"/>
      <c r="D11" s="61"/>
      <c r="E11" s="61"/>
      <c r="F11" s="61"/>
      <c r="G11" s="4"/>
    </row>
    <row r="12" spans="1:24" x14ac:dyDescent="0.35">
      <c r="A12" s="2" t="s">
        <v>49</v>
      </c>
      <c r="B12" s="61">
        <v>2426822</v>
      </c>
      <c r="C12" s="61">
        <v>2581615</v>
      </c>
      <c r="D12" s="62">
        <v>2759231</v>
      </c>
      <c r="E12" s="62">
        <v>2982317</v>
      </c>
      <c r="F12" s="62">
        <v>3200290</v>
      </c>
      <c r="G12" s="4"/>
    </row>
    <row r="13" spans="1:24" x14ac:dyDescent="0.35">
      <c r="A13" s="67" t="s">
        <v>50</v>
      </c>
      <c r="B13" s="62">
        <v>5386</v>
      </c>
      <c r="C13" s="62">
        <v>4110</v>
      </c>
      <c r="D13" s="62">
        <v>3992</v>
      </c>
      <c r="E13" s="62">
        <v>3889</v>
      </c>
      <c r="F13" s="62">
        <v>3777</v>
      </c>
      <c r="G13" s="4"/>
    </row>
    <row r="14" spans="1:24" x14ac:dyDescent="0.35">
      <c r="A14" s="9"/>
      <c r="B14" s="64"/>
      <c r="C14" s="64"/>
      <c r="D14" s="64"/>
      <c r="E14" s="64"/>
      <c r="F14" s="62"/>
      <c r="G14" s="4"/>
    </row>
    <row r="15" spans="1:24" x14ac:dyDescent="0.35">
      <c r="A15" s="68" t="s">
        <v>548</v>
      </c>
      <c r="B15" s="69">
        <v>0.9970112119607395</v>
      </c>
      <c r="C15" s="69">
        <v>0.997401809654064</v>
      </c>
      <c r="D15" s="69">
        <v>0.99766712237085742</v>
      </c>
      <c r="E15" s="69">
        <v>0.99788832869129251</v>
      </c>
      <c r="F15" s="587">
        <v>0.99809999999999999</v>
      </c>
      <c r="G15" s="585"/>
      <c r="H15" s="586"/>
    </row>
    <row r="16" spans="1:24" x14ac:dyDescent="0.35">
      <c r="A16" s="16" t="s">
        <v>52</v>
      </c>
      <c r="B16" s="60"/>
      <c r="C16" s="60"/>
      <c r="D16" s="52"/>
      <c r="E16" s="52"/>
      <c r="F16" s="70"/>
      <c r="G16" s="4"/>
    </row>
    <row r="17" spans="1:10" x14ac:dyDescent="0.35">
      <c r="A17" s="16"/>
      <c r="B17" s="60"/>
      <c r="C17" s="60"/>
      <c r="D17" s="52"/>
      <c r="E17" s="52"/>
      <c r="F17" s="70"/>
      <c r="G17" s="4"/>
    </row>
    <row r="18" spans="1:10" x14ac:dyDescent="0.35">
      <c r="A18" s="2" t="s">
        <v>46</v>
      </c>
      <c r="B18" s="61">
        <v>24038</v>
      </c>
      <c r="C18" s="61">
        <v>25446</v>
      </c>
      <c r="D18" s="62">
        <v>27598</v>
      </c>
      <c r="E18" s="62">
        <v>28164</v>
      </c>
      <c r="F18" s="62">
        <v>29187</v>
      </c>
    </row>
    <row r="19" spans="1:10" x14ac:dyDescent="0.35">
      <c r="A19" s="2" t="s">
        <v>47</v>
      </c>
      <c r="B19" s="61">
        <v>17284</v>
      </c>
      <c r="C19" s="61">
        <v>16288</v>
      </c>
      <c r="D19" s="62">
        <v>17448</v>
      </c>
      <c r="E19" s="62">
        <v>19799</v>
      </c>
      <c r="F19" s="62">
        <v>21203</v>
      </c>
    </row>
    <row r="20" spans="1:10" x14ac:dyDescent="0.35">
      <c r="A20" s="2"/>
      <c r="B20" s="61"/>
      <c r="C20" s="61"/>
      <c r="D20" s="62"/>
      <c r="E20" s="62"/>
      <c r="F20" s="62"/>
    </row>
    <row r="21" spans="1:10" x14ac:dyDescent="0.35">
      <c r="A21" s="2" t="s">
        <v>48</v>
      </c>
      <c r="B21" s="61">
        <v>14687</v>
      </c>
      <c r="C21" s="61">
        <v>15200</v>
      </c>
      <c r="D21" s="62">
        <v>15993</v>
      </c>
      <c r="E21" s="62">
        <v>15078</v>
      </c>
      <c r="F21" s="62">
        <v>14086</v>
      </c>
    </row>
    <row r="22" spans="1:10" x14ac:dyDescent="0.35">
      <c r="A22" s="4"/>
      <c r="B22" s="66"/>
      <c r="C22" s="61"/>
      <c r="D22" s="62"/>
      <c r="E22" s="62"/>
      <c r="F22" s="62"/>
    </row>
    <row r="23" spans="1:10" x14ac:dyDescent="0.35">
      <c r="A23" s="2" t="s">
        <v>49</v>
      </c>
      <c r="B23" s="61">
        <v>142116</v>
      </c>
      <c r="C23" s="61">
        <v>151006</v>
      </c>
      <c r="D23" s="62">
        <v>160549</v>
      </c>
      <c r="E23" s="62">
        <v>170078</v>
      </c>
      <c r="F23" s="62">
        <v>179226</v>
      </c>
    </row>
    <row r="24" spans="1:10" x14ac:dyDescent="0.35">
      <c r="A24" s="67" t="s">
        <v>50</v>
      </c>
      <c r="B24" s="62">
        <v>300</v>
      </c>
      <c r="C24" s="62">
        <v>307</v>
      </c>
      <c r="D24" s="62">
        <v>314</v>
      </c>
      <c r="E24" s="62">
        <v>311</v>
      </c>
      <c r="F24" s="62">
        <v>309</v>
      </c>
    </row>
    <row r="25" spans="1:10" x14ac:dyDescent="0.35">
      <c r="A25" s="9"/>
      <c r="B25" s="64"/>
      <c r="C25" s="64"/>
      <c r="D25" s="64"/>
      <c r="E25" s="64"/>
      <c r="F25" s="62"/>
    </row>
    <row r="26" spans="1:10" x14ac:dyDescent="0.35">
      <c r="A26" s="68" t="s">
        <v>549</v>
      </c>
      <c r="B26" s="69">
        <v>0.99810374615481856</v>
      </c>
      <c r="C26" s="69">
        <v>0.99839997884269549</v>
      </c>
      <c r="D26" s="69">
        <v>0.99855083280466717</v>
      </c>
      <c r="E26" s="69">
        <v>0.99865536942110422</v>
      </c>
      <c r="F26" s="587">
        <v>0.99870000000000003</v>
      </c>
      <c r="G26" s="586"/>
      <c r="H26" s="586"/>
    </row>
    <row r="27" spans="1:10" x14ac:dyDescent="0.35">
      <c r="A27" s="16" t="s">
        <v>54</v>
      </c>
      <c r="B27" s="60"/>
      <c r="C27" s="60"/>
      <c r="D27" s="52"/>
      <c r="E27" s="52"/>
      <c r="F27" s="70"/>
    </row>
    <row r="28" spans="1:10" x14ac:dyDescent="0.35">
      <c r="A28" s="16"/>
      <c r="B28" s="60"/>
      <c r="C28" s="60"/>
      <c r="D28" s="52"/>
      <c r="E28" s="52"/>
      <c r="F28" s="70"/>
    </row>
    <row r="29" spans="1:10" x14ac:dyDescent="0.35">
      <c r="A29" s="2" t="s">
        <v>46</v>
      </c>
      <c r="B29" s="61">
        <v>5116</v>
      </c>
      <c r="C29" s="61">
        <v>5610</v>
      </c>
      <c r="D29" s="62">
        <v>6139</v>
      </c>
      <c r="E29" s="62">
        <v>6628</v>
      </c>
      <c r="F29" s="62">
        <v>7073</v>
      </c>
      <c r="G29" s="30"/>
      <c r="H29" s="30"/>
      <c r="I29" s="71"/>
      <c r="J29" s="71"/>
    </row>
    <row r="30" spans="1:10" x14ac:dyDescent="0.35">
      <c r="A30" s="2" t="s">
        <v>47</v>
      </c>
      <c r="B30" s="61">
        <v>3226</v>
      </c>
      <c r="C30" s="61">
        <v>2897</v>
      </c>
      <c r="D30" s="62">
        <v>2925</v>
      </c>
      <c r="E30" s="62">
        <v>3645</v>
      </c>
      <c r="F30" s="62">
        <v>4128</v>
      </c>
      <c r="G30" s="30"/>
      <c r="H30" s="30"/>
      <c r="I30" s="71"/>
      <c r="J30" s="71"/>
    </row>
    <row r="31" spans="1:10" x14ac:dyDescent="0.35">
      <c r="A31" s="4"/>
      <c r="B31" s="61"/>
      <c r="C31" s="61"/>
      <c r="D31" s="62"/>
      <c r="E31" s="62"/>
      <c r="F31" s="62"/>
      <c r="G31" s="30"/>
      <c r="H31" s="30"/>
      <c r="I31" s="71"/>
      <c r="J31" s="71"/>
    </row>
    <row r="32" spans="1:10" x14ac:dyDescent="0.35">
      <c r="A32" s="2" t="s">
        <v>48</v>
      </c>
      <c r="B32" s="61">
        <v>3307</v>
      </c>
      <c r="C32" s="61">
        <v>3557</v>
      </c>
      <c r="D32" s="62">
        <v>4018</v>
      </c>
      <c r="E32" s="62">
        <v>3972</v>
      </c>
      <c r="F32" s="62">
        <v>3708</v>
      </c>
      <c r="G32" s="30"/>
      <c r="H32" s="30"/>
      <c r="I32" s="71"/>
      <c r="J32" s="71"/>
    </row>
    <row r="33" spans="1:10" x14ac:dyDescent="0.35">
      <c r="A33" s="4"/>
      <c r="B33" s="61"/>
      <c r="C33" s="61"/>
      <c r="D33" s="62"/>
      <c r="E33" s="62"/>
      <c r="F33" s="62"/>
      <c r="G33" s="30"/>
      <c r="H33" s="30"/>
      <c r="I33" s="71"/>
      <c r="J33" s="71"/>
    </row>
    <row r="34" spans="1:10" x14ac:dyDescent="0.35">
      <c r="A34" s="2" t="s">
        <v>49</v>
      </c>
      <c r="B34" s="61">
        <v>36137</v>
      </c>
      <c r="C34" s="61">
        <v>38747</v>
      </c>
      <c r="D34" s="62">
        <v>41606</v>
      </c>
      <c r="E34" s="62">
        <v>44733</v>
      </c>
      <c r="F34" s="62">
        <v>48039</v>
      </c>
      <c r="G34" s="30"/>
      <c r="H34" s="30"/>
      <c r="I34" s="71"/>
      <c r="J34" s="71"/>
    </row>
    <row r="35" spans="1:10" x14ac:dyDescent="0.35">
      <c r="A35" s="67" t="s">
        <v>50</v>
      </c>
      <c r="B35" s="62">
        <v>338</v>
      </c>
      <c r="C35" s="62">
        <v>373</v>
      </c>
      <c r="D35" s="62">
        <v>406</v>
      </c>
      <c r="E35" s="62">
        <v>411</v>
      </c>
      <c r="F35" s="62">
        <v>402</v>
      </c>
      <c r="G35" s="71"/>
      <c r="H35" s="71"/>
      <c r="I35" s="71"/>
      <c r="J35" s="71"/>
    </row>
    <row r="36" spans="1:10" x14ac:dyDescent="0.35">
      <c r="A36" s="67"/>
      <c r="B36" s="72"/>
      <c r="C36" s="72"/>
      <c r="D36" s="72"/>
      <c r="E36" s="72"/>
      <c r="F36" s="62"/>
    </row>
    <row r="37" spans="1:10" x14ac:dyDescent="0.35">
      <c r="A37" s="13" t="s">
        <v>550</v>
      </c>
      <c r="B37" s="69">
        <v>0.99922577077284669</v>
      </c>
      <c r="C37" s="69">
        <v>0.99920057764711945</v>
      </c>
      <c r="D37" s="69">
        <v>0.9993274727386271</v>
      </c>
      <c r="E37" s="69">
        <v>0.99935212903802328</v>
      </c>
      <c r="F37" s="587">
        <v>0.99941000000000002</v>
      </c>
    </row>
    <row r="38" spans="1:10" x14ac:dyDescent="0.35">
      <c r="A38" s="16" t="s">
        <v>56</v>
      </c>
      <c r="B38" s="60"/>
      <c r="C38" s="60"/>
      <c r="D38" s="52"/>
      <c r="E38" s="52"/>
      <c r="F38" s="70"/>
    </row>
    <row r="39" spans="1:10" x14ac:dyDescent="0.35">
      <c r="A39" s="16"/>
      <c r="B39" s="60"/>
      <c r="C39" s="60"/>
      <c r="D39" s="52"/>
      <c r="E39" s="52"/>
      <c r="F39" s="70"/>
    </row>
    <row r="40" spans="1:10" x14ac:dyDescent="0.35">
      <c r="A40" s="2" t="s">
        <v>46</v>
      </c>
      <c r="B40" s="61">
        <v>455008</v>
      </c>
      <c r="C40" s="61">
        <v>482357</v>
      </c>
      <c r="D40" s="62">
        <v>532533</v>
      </c>
      <c r="E40" s="62">
        <v>585242</v>
      </c>
      <c r="F40" s="62">
        <v>610966</v>
      </c>
      <c r="G40" s="30"/>
      <c r="H40" s="30"/>
      <c r="I40" s="71"/>
      <c r="J40" s="71"/>
    </row>
    <row r="41" spans="1:10" x14ac:dyDescent="0.35">
      <c r="A41" s="2" t="s">
        <v>47</v>
      </c>
      <c r="B41" s="61">
        <v>286798</v>
      </c>
      <c r="C41" s="61">
        <v>301885</v>
      </c>
      <c r="D41" s="62">
        <v>331527</v>
      </c>
      <c r="E41" s="62">
        <v>368954</v>
      </c>
      <c r="F41" s="62">
        <v>399237</v>
      </c>
      <c r="G41" s="30"/>
      <c r="H41" s="30"/>
      <c r="I41" s="71"/>
      <c r="J41" s="71"/>
    </row>
    <row r="42" spans="1:10" x14ac:dyDescent="0.35">
      <c r="A42" s="4"/>
      <c r="B42" s="61"/>
      <c r="C42" s="61"/>
      <c r="D42" s="62"/>
      <c r="E42" s="62"/>
      <c r="F42" s="62"/>
      <c r="G42" s="30"/>
      <c r="H42" s="30"/>
      <c r="I42" s="71"/>
      <c r="J42" s="71"/>
    </row>
    <row r="43" spans="1:10" x14ac:dyDescent="0.35">
      <c r="A43" s="2" t="s">
        <v>48</v>
      </c>
      <c r="B43" s="61">
        <v>245777</v>
      </c>
      <c r="C43" s="61">
        <v>265168</v>
      </c>
      <c r="D43" s="62">
        <v>281119</v>
      </c>
      <c r="E43" s="62">
        <v>259496</v>
      </c>
      <c r="F43" s="62">
        <v>244161</v>
      </c>
      <c r="G43" s="30"/>
      <c r="H43" s="30"/>
      <c r="I43" s="71"/>
      <c r="J43" s="71"/>
    </row>
    <row r="44" spans="1:10" x14ac:dyDescent="0.35">
      <c r="A44" s="4"/>
      <c r="B44" s="61"/>
      <c r="C44" s="61"/>
      <c r="D44" s="62"/>
      <c r="E44" s="62"/>
      <c r="F44" s="62"/>
      <c r="G44" s="30"/>
      <c r="H44" s="30"/>
      <c r="I44" s="71"/>
      <c r="J44" s="71"/>
    </row>
    <row r="45" spans="1:10" x14ac:dyDescent="0.35">
      <c r="A45" s="2" t="s">
        <v>49</v>
      </c>
      <c r="B45" s="61">
        <v>2605075</v>
      </c>
      <c r="C45" s="61">
        <v>2771368</v>
      </c>
      <c r="D45" s="62">
        <v>2961386</v>
      </c>
      <c r="E45" s="62">
        <v>3197128</v>
      </c>
      <c r="F45" s="62">
        <v>3427555</v>
      </c>
      <c r="G45" s="30"/>
      <c r="H45" s="30"/>
      <c r="I45" s="71"/>
      <c r="J45" s="71"/>
    </row>
    <row r="46" spans="1:10" x14ac:dyDescent="0.35">
      <c r="A46" s="67" t="s">
        <v>50</v>
      </c>
      <c r="B46" s="61">
        <v>6024</v>
      </c>
      <c r="C46" s="61">
        <v>4790</v>
      </c>
      <c r="D46" s="62">
        <v>4712</v>
      </c>
      <c r="E46" s="62">
        <v>4611</v>
      </c>
      <c r="F46" s="62">
        <v>4488</v>
      </c>
      <c r="G46" s="30"/>
      <c r="H46" s="30"/>
      <c r="I46" s="71"/>
      <c r="J46" s="71"/>
    </row>
    <row r="47" spans="1:10" x14ac:dyDescent="0.35">
      <c r="A47" s="67"/>
      <c r="B47" s="73"/>
      <c r="C47" s="73"/>
      <c r="D47" s="72"/>
      <c r="E47" s="72"/>
      <c r="F47" s="62"/>
    </row>
    <row r="48" spans="1:10" x14ac:dyDescent="0.35">
      <c r="A48" s="68" t="s">
        <v>551</v>
      </c>
      <c r="B48" s="69">
        <v>0.99710140822644311</v>
      </c>
      <c r="C48" s="69">
        <v>0.99748125336978644</v>
      </c>
      <c r="D48" s="69">
        <v>0.99773828298853917</v>
      </c>
      <c r="E48" s="69">
        <v>0.997949556403118</v>
      </c>
      <c r="F48" s="587">
        <v>0.99817999999999996</v>
      </c>
    </row>
    <row r="50" spans="1:40" x14ac:dyDescent="0.35">
      <c r="A50" s="16" t="s">
        <v>41</v>
      </c>
      <c r="B50" s="49"/>
      <c r="C50" s="49"/>
      <c r="D50" s="49"/>
      <c r="E50" s="49"/>
      <c r="F50" s="49"/>
      <c r="G50" s="74"/>
      <c r="Q50" s="4"/>
      <c r="R50" s="35"/>
      <c r="S50" s="35"/>
      <c r="T50" s="35"/>
      <c r="U50" s="35"/>
      <c r="V50" s="35"/>
      <c r="W50" s="54"/>
      <c r="X50" s="54"/>
    </row>
    <row r="51" spans="1:40" s="43" customFormat="1" ht="14.5" customHeight="1" x14ac:dyDescent="0.35">
      <c r="A51" s="41" t="s">
        <v>544</v>
      </c>
      <c r="B51" s="42"/>
      <c r="C51" s="42"/>
      <c r="D51" s="42"/>
      <c r="E51" s="42"/>
    </row>
    <row r="52" spans="1:40" s="584" customFormat="1" ht="14.5" customHeight="1" x14ac:dyDescent="0.35">
      <c r="A52" s="42" t="s">
        <v>545</v>
      </c>
      <c r="B52" s="42"/>
      <c r="C52" s="42"/>
      <c r="D52" s="42"/>
      <c r="E52" s="42"/>
    </row>
    <row r="53" spans="1:40" s="46" customFormat="1" ht="27" customHeight="1" x14ac:dyDescent="0.3">
      <c r="A53" s="676" t="s">
        <v>560</v>
      </c>
      <c r="B53" s="676"/>
      <c r="C53" s="676"/>
      <c r="D53" s="676"/>
      <c r="E53" s="676"/>
      <c r="F53" s="676"/>
      <c r="G53" s="676"/>
      <c r="H53" s="676"/>
      <c r="I53" s="676"/>
      <c r="J53" s="45"/>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row>
    <row r="54" spans="1:40" s="43" customFormat="1" ht="39.5" customHeight="1" x14ac:dyDescent="0.35">
      <c r="A54" s="676" t="s">
        <v>546</v>
      </c>
      <c r="B54" s="676"/>
      <c r="C54" s="676"/>
      <c r="D54" s="676"/>
      <c r="E54" s="676"/>
      <c r="F54" s="676"/>
    </row>
    <row r="55" spans="1:40" s="43" customFormat="1" ht="14.5" customHeight="1" x14ac:dyDescent="0.35">
      <c r="A55" s="676" t="s">
        <v>547</v>
      </c>
      <c r="B55" s="676"/>
      <c r="C55" s="676"/>
      <c r="D55" s="676"/>
      <c r="E55" s="676"/>
      <c r="F55" s="676"/>
    </row>
  </sheetData>
  <mergeCells count="3">
    <mergeCell ref="A53:I53"/>
    <mergeCell ref="A54:F54"/>
    <mergeCell ref="A55:F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showGridLines="0" workbookViewId="0"/>
  </sheetViews>
  <sheetFormatPr defaultRowHeight="14.5" x14ac:dyDescent="0.35"/>
  <cols>
    <col min="1" max="1" width="55.26953125" customWidth="1"/>
    <col min="2" max="6" width="16.26953125" customWidth="1"/>
    <col min="8" max="8" width="56.7265625" customWidth="1"/>
    <col min="9" max="13" width="16.26953125" customWidth="1"/>
    <col min="14" max="14" width="13.26953125" customWidth="1"/>
  </cols>
  <sheetData>
    <row r="1" spans="1:24" ht="18.5" x14ac:dyDescent="0.35">
      <c r="A1" s="1" t="s">
        <v>43</v>
      </c>
      <c r="B1" s="4"/>
      <c r="C1" s="4"/>
      <c r="D1" s="4"/>
      <c r="E1" s="4"/>
      <c r="F1" s="4"/>
      <c r="G1" s="4"/>
      <c r="P1" s="76"/>
      <c r="Q1" s="50"/>
      <c r="R1" s="50"/>
      <c r="S1" s="50"/>
      <c r="T1" s="50"/>
      <c r="U1" s="50"/>
      <c r="V1" s="50"/>
      <c r="W1" s="50"/>
      <c r="X1" s="4"/>
    </row>
    <row r="2" spans="1:24" ht="15.5" x14ac:dyDescent="0.35">
      <c r="A2" s="8" t="s">
        <v>5</v>
      </c>
      <c r="B2" s="9"/>
      <c r="C2" s="9"/>
      <c r="D2" s="9"/>
      <c r="E2" s="9"/>
      <c r="F2" s="9"/>
      <c r="G2" s="9"/>
      <c r="P2" s="4"/>
      <c r="Q2" s="4"/>
      <c r="R2" s="35"/>
      <c r="S2" s="35"/>
      <c r="T2" s="35"/>
      <c r="U2" s="35"/>
      <c r="V2" s="35"/>
      <c r="W2" s="54"/>
      <c r="X2" s="54"/>
    </row>
    <row r="3" spans="1:24" x14ac:dyDescent="0.35">
      <c r="A3" s="9"/>
      <c r="B3" s="54"/>
      <c r="C3" s="54"/>
      <c r="D3" s="54"/>
      <c r="E3" s="77"/>
      <c r="F3" s="77"/>
      <c r="G3" s="4"/>
      <c r="P3" s="4"/>
      <c r="Q3" s="4"/>
      <c r="R3" s="4"/>
      <c r="S3" s="4"/>
      <c r="T3" s="4"/>
      <c r="U3" s="4"/>
      <c r="V3" s="4"/>
      <c r="W3" s="4"/>
      <c r="X3" s="4"/>
    </row>
    <row r="4" spans="1:24" ht="18" x14ac:dyDescent="0.4">
      <c r="A4" s="78" t="s">
        <v>57</v>
      </c>
      <c r="B4" s="79" t="s">
        <v>21</v>
      </c>
      <c r="C4" s="79" t="s">
        <v>22</v>
      </c>
      <c r="D4" s="79" t="s">
        <v>23</v>
      </c>
      <c r="E4" s="79" t="s">
        <v>24</v>
      </c>
      <c r="F4" s="79" t="s">
        <v>25</v>
      </c>
      <c r="G4" s="58"/>
      <c r="P4" s="58"/>
      <c r="Q4" s="58"/>
      <c r="R4" s="58"/>
      <c r="S4" s="58"/>
      <c r="T4" s="58"/>
      <c r="U4" s="58"/>
      <c r="V4" s="58"/>
      <c r="W4" s="58"/>
      <c r="X4" s="58"/>
    </row>
    <row r="5" spans="1:24" x14ac:dyDescent="0.35">
      <c r="A5" s="59" t="s">
        <v>45</v>
      </c>
      <c r="B5" s="35"/>
      <c r="C5" s="35"/>
      <c r="D5" s="54"/>
      <c r="E5" s="54"/>
      <c r="F5" s="54"/>
      <c r="G5" s="4"/>
      <c r="P5" s="4"/>
      <c r="Q5" s="4"/>
      <c r="R5" s="4"/>
      <c r="S5" s="4"/>
      <c r="T5" s="4"/>
      <c r="U5" s="4"/>
      <c r="V5" s="4"/>
      <c r="W5" s="4"/>
      <c r="X5" s="4"/>
    </row>
    <row r="6" spans="1:24" ht="15.5" x14ac:dyDescent="0.35">
      <c r="A6" s="16"/>
      <c r="B6" s="35"/>
      <c r="C6" s="35"/>
      <c r="D6" s="54"/>
      <c r="E6" s="54"/>
      <c r="F6" s="54"/>
      <c r="G6" s="1"/>
      <c r="P6" s="1"/>
      <c r="Q6" s="1"/>
      <c r="R6" s="1"/>
      <c r="S6" s="1"/>
      <c r="T6" s="1"/>
      <c r="U6" s="1"/>
      <c r="V6" s="1"/>
      <c r="W6" s="1"/>
      <c r="X6" s="1"/>
    </row>
    <row r="7" spans="1:24" x14ac:dyDescent="0.35">
      <c r="A7" s="2" t="s">
        <v>46</v>
      </c>
      <c r="B7" s="80">
        <v>632</v>
      </c>
      <c r="C7" s="80">
        <v>428</v>
      </c>
      <c r="D7" s="81">
        <v>476</v>
      </c>
      <c r="E7" s="81">
        <v>492</v>
      </c>
      <c r="F7" s="81">
        <v>396</v>
      </c>
      <c r="G7" s="4"/>
      <c r="P7" s="34"/>
      <c r="Q7" s="4"/>
      <c r="R7" s="4"/>
      <c r="S7" s="4"/>
      <c r="T7" s="4"/>
      <c r="U7" s="4"/>
      <c r="V7" s="4"/>
      <c r="W7" s="4"/>
      <c r="X7" s="4"/>
    </row>
    <row r="8" spans="1:24" x14ac:dyDescent="0.35">
      <c r="A8" s="2" t="s">
        <v>47</v>
      </c>
      <c r="B8" s="80">
        <v>948</v>
      </c>
      <c r="C8" s="80">
        <v>707</v>
      </c>
      <c r="D8" s="81">
        <v>583</v>
      </c>
      <c r="E8" s="81">
        <v>561</v>
      </c>
      <c r="F8" s="81">
        <v>487</v>
      </c>
      <c r="G8" s="4"/>
      <c r="P8" s="34"/>
      <c r="Q8" s="4"/>
      <c r="R8" s="4"/>
      <c r="S8" s="4"/>
      <c r="T8" s="4"/>
      <c r="U8" s="4"/>
      <c r="V8" s="4"/>
      <c r="W8" s="4"/>
      <c r="X8" s="4"/>
    </row>
    <row r="9" spans="1:24" x14ac:dyDescent="0.35">
      <c r="A9" s="4"/>
      <c r="B9" s="80"/>
      <c r="C9" s="80"/>
      <c r="D9" s="81"/>
      <c r="E9" s="81"/>
      <c r="F9" s="81"/>
      <c r="G9" s="4"/>
      <c r="P9" s="4"/>
      <c r="Q9" s="4"/>
      <c r="R9" s="4"/>
      <c r="S9" s="4"/>
      <c r="T9" s="4"/>
      <c r="U9" s="4"/>
      <c r="V9" s="4"/>
      <c r="W9" s="4"/>
      <c r="X9" s="4"/>
    </row>
    <row r="10" spans="1:24" x14ac:dyDescent="0.35">
      <c r="A10" s="2" t="s">
        <v>48</v>
      </c>
      <c r="B10" s="80">
        <v>1181</v>
      </c>
      <c r="C10" s="80">
        <v>1115</v>
      </c>
      <c r="D10" s="81">
        <v>1061</v>
      </c>
      <c r="E10" s="81">
        <v>924</v>
      </c>
      <c r="F10" s="81">
        <v>876</v>
      </c>
      <c r="G10" s="4"/>
      <c r="P10" s="4"/>
      <c r="Q10" s="4"/>
      <c r="R10" s="4"/>
      <c r="S10" s="4"/>
      <c r="T10" s="4"/>
      <c r="U10" s="4"/>
      <c r="V10" s="4"/>
      <c r="W10" s="4"/>
      <c r="X10" s="4"/>
    </row>
    <row r="11" spans="1:24" x14ac:dyDescent="0.35">
      <c r="A11" s="4"/>
      <c r="B11" s="80"/>
      <c r="C11" s="80"/>
      <c r="D11" s="81"/>
      <c r="E11" s="81"/>
      <c r="F11" s="81"/>
      <c r="G11" s="4"/>
      <c r="P11" s="4"/>
      <c r="Q11" s="4"/>
      <c r="R11" s="4"/>
      <c r="S11" s="4"/>
      <c r="T11" s="4"/>
      <c r="U11" s="4"/>
      <c r="V11" s="4"/>
      <c r="W11" s="4"/>
      <c r="X11" s="4"/>
    </row>
    <row r="12" spans="1:24" x14ac:dyDescent="0.35">
      <c r="A12" s="2" t="s">
        <v>49</v>
      </c>
      <c r="B12" s="80">
        <v>7275</v>
      </c>
      <c r="C12" s="80">
        <v>6725</v>
      </c>
      <c r="D12" s="81">
        <v>6452</v>
      </c>
      <c r="E12" s="81">
        <v>6311</v>
      </c>
      <c r="F12" s="81">
        <v>5981</v>
      </c>
      <c r="G12" s="4"/>
      <c r="P12" s="4"/>
      <c r="Q12" s="4"/>
      <c r="R12" s="4"/>
      <c r="S12" s="4"/>
      <c r="T12" s="4"/>
      <c r="U12" s="4"/>
      <c r="V12" s="4"/>
      <c r="W12" s="4"/>
      <c r="X12" s="4"/>
    </row>
    <row r="13" spans="1:24" x14ac:dyDescent="0.35">
      <c r="A13" s="4"/>
      <c r="B13" s="17"/>
      <c r="C13" s="17"/>
      <c r="D13" s="82"/>
      <c r="E13" s="82"/>
      <c r="F13" s="82"/>
      <c r="G13" s="4"/>
      <c r="P13" s="4"/>
      <c r="Q13" s="4"/>
      <c r="R13" s="4"/>
      <c r="S13" s="4"/>
      <c r="T13" s="4"/>
      <c r="U13" s="4"/>
      <c r="V13" s="4"/>
      <c r="W13" s="4"/>
      <c r="X13" s="4"/>
    </row>
    <row r="14" spans="1:24" x14ac:dyDescent="0.35">
      <c r="A14" s="68" t="s">
        <v>51</v>
      </c>
      <c r="B14" s="83">
        <v>2.9887880392605553E-3</v>
      </c>
      <c r="C14" s="83">
        <v>2.5981903459360053E-3</v>
      </c>
      <c r="D14" s="83">
        <v>2.3328776291426023E-3</v>
      </c>
      <c r="E14" s="83">
        <v>2.1116713087075407E-3</v>
      </c>
      <c r="F14" s="83">
        <v>1.8600000000000001E-3</v>
      </c>
      <c r="G14" s="4"/>
      <c r="P14" s="4"/>
      <c r="Q14" s="4"/>
      <c r="R14" s="4"/>
      <c r="S14" s="4"/>
      <c r="T14" s="4"/>
      <c r="U14" s="4"/>
      <c r="V14" s="4"/>
      <c r="W14" s="4"/>
      <c r="X14" s="4"/>
    </row>
    <row r="15" spans="1:24" x14ac:dyDescent="0.35">
      <c r="A15" s="59" t="s">
        <v>52</v>
      </c>
      <c r="B15" s="84"/>
      <c r="C15" s="84"/>
      <c r="D15" s="84"/>
      <c r="E15" s="84"/>
      <c r="F15" s="84"/>
      <c r="G15" s="4"/>
      <c r="P15" s="4"/>
      <c r="Q15" s="4"/>
      <c r="R15" s="4"/>
      <c r="S15" s="4"/>
      <c r="T15" s="4"/>
      <c r="U15" s="4"/>
      <c r="V15" s="4"/>
      <c r="W15" s="4"/>
      <c r="X15" s="4"/>
    </row>
    <row r="16" spans="1:24" x14ac:dyDescent="0.35">
      <c r="A16" s="59"/>
      <c r="B16" s="84"/>
      <c r="C16" s="84"/>
      <c r="D16" s="84"/>
      <c r="E16" s="84"/>
      <c r="F16" s="84"/>
      <c r="G16" s="4"/>
      <c r="P16" s="4"/>
      <c r="Q16" s="4"/>
      <c r="R16" s="4"/>
      <c r="S16" s="4"/>
      <c r="T16" s="4"/>
      <c r="U16" s="4"/>
      <c r="V16" s="4"/>
      <c r="W16" s="4"/>
      <c r="X16" s="4"/>
    </row>
    <row r="17" spans="1:16" x14ac:dyDescent="0.35">
      <c r="A17" s="2" t="s">
        <v>46</v>
      </c>
      <c r="B17" s="80">
        <v>0</v>
      </c>
      <c r="C17" s="80">
        <v>8</v>
      </c>
      <c r="D17" s="81">
        <v>4</v>
      </c>
      <c r="E17" s="81">
        <v>5</v>
      </c>
      <c r="F17" s="81">
        <v>8</v>
      </c>
      <c r="G17" s="4"/>
      <c r="P17" s="34"/>
    </row>
    <row r="18" spans="1:16" x14ac:dyDescent="0.35">
      <c r="A18" s="2" t="s">
        <v>47</v>
      </c>
      <c r="B18" s="80">
        <v>30</v>
      </c>
      <c r="C18" s="80">
        <v>28</v>
      </c>
      <c r="D18" s="81">
        <v>22</v>
      </c>
      <c r="E18" s="81">
        <v>11</v>
      </c>
      <c r="F18" s="81">
        <v>10</v>
      </c>
      <c r="G18" s="4"/>
      <c r="P18" s="34"/>
    </row>
    <row r="19" spans="1:16" x14ac:dyDescent="0.35">
      <c r="A19" s="2"/>
      <c r="B19" s="80"/>
      <c r="C19" s="80"/>
      <c r="D19" s="81"/>
      <c r="E19" s="81"/>
      <c r="F19" s="81"/>
      <c r="G19" s="16"/>
    </row>
    <row r="20" spans="1:16" x14ac:dyDescent="0.35">
      <c r="A20" s="2" t="s">
        <v>48</v>
      </c>
      <c r="B20" s="80">
        <v>56</v>
      </c>
      <c r="C20" s="80">
        <v>58</v>
      </c>
      <c r="D20" s="81">
        <v>44</v>
      </c>
      <c r="E20" s="81">
        <v>35</v>
      </c>
      <c r="F20" s="81">
        <v>40</v>
      </c>
      <c r="G20" s="4"/>
    </row>
    <row r="21" spans="1:16" x14ac:dyDescent="0.35">
      <c r="A21" s="4"/>
      <c r="B21" s="80"/>
      <c r="C21" s="80"/>
      <c r="D21" s="81"/>
      <c r="E21" s="81"/>
      <c r="F21" s="81"/>
      <c r="G21" s="4"/>
    </row>
    <row r="22" spans="1:16" x14ac:dyDescent="0.35">
      <c r="A22" s="2" t="s">
        <v>49</v>
      </c>
      <c r="B22" s="80">
        <v>270</v>
      </c>
      <c r="C22" s="80">
        <v>242</v>
      </c>
      <c r="D22" s="81">
        <v>233</v>
      </c>
      <c r="E22" s="81">
        <v>229</v>
      </c>
      <c r="F22" s="81">
        <v>216</v>
      </c>
      <c r="G22" s="4"/>
    </row>
    <row r="23" spans="1:16" x14ac:dyDescent="0.35">
      <c r="A23" s="4"/>
      <c r="B23" s="35"/>
      <c r="C23" s="35"/>
      <c r="D23" s="54"/>
      <c r="E23" s="54"/>
      <c r="F23" s="54"/>
      <c r="G23" s="4"/>
    </row>
    <row r="24" spans="1:16" x14ac:dyDescent="0.35">
      <c r="A24" s="13" t="s">
        <v>53</v>
      </c>
      <c r="B24" s="83">
        <v>1.8962538451814082E-3</v>
      </c>
      <c r="C24" s="83">
        <v>1.6000211573045594E-3</v>
      </c>
      <c r="D24" s="83">
        <v>1.4491671953328108E-3</v>
      </c>
      <c r="E24" s="83">
        <v>1.3446305788957589E-3</v>
      </c>
      <c r="F24" s="83">
        <v>1.2030000000000001E-3</v>
      </c>
      <c r="G24" s="4"/>
    </row>
    <row r="25" spans="1:16" x14ac:dyDescent="0.35">
      <c r="A25" s="59" t="s">
        <v>54</v>
      </c>
      <c r="B25" s="84"/>
      <c r="C25" s="84"/>
      <c r="D25" s="84"/>
      <c r="E25" s="84"/>
      <c r="F25" s="84"/>
      <c r="G25" s="4"/>
    </row>
    <row r="26" spans="1:16" x14ac:dyDescent="0.35">
      <c r="A26" s="16"/>
      <c r="B26" s="35"/>
      <c r="C26" s="35"/>
      <c r="D26" s="54"/>
      <c r="E26" s="54"/>
      <c r="F26" s="54"/>
      <c r="G26" s="4"/>
    </row>
    <row r="27" spans="1:16" x14ac:dyDescent="0.35">
      <c r="A27" s="2" t="s">
        <v>46</v>
      </c>
      <c r="B27" s="80">
        <v>1</v>
      </c>
      <c r="C27" s="80">
        <v>1</v>
      </c>
      <c r="D27" s="81">
        <v>0</v>
      </c>
      <c r="E27" s="81">
        <v>2</v>
      </c>
      <c r="F27" s="81">
        <v>2</v>
      </c>
      <c r="G27" s="4"/>
      <c r="P27" s="34"/>
    </row>
    <row r="28" spans="1:16" x14ac:dyDescent="0.35">
      <c r="A28" s="2" t="s">
        <v>47</v>
      </c>
      <c r="B28" s="80">
        <v>2</v>
      </c>
      <c r="C28" s="80">
        <v>0</v>
      </c>
      <c r="D28" s="81">
        <v>1</v>
      </c>
      <c r="E28" s="81">
        <v>0</v>
      </c>
      <c r="F28" s="81">
        <v>2</v>
      </c>
      <c r="G28" s="4"/>
      <c r="P28" s="34"/>
    </row>
    <row r="29" spans="1:16" x14ac:dyDescent="0.35">
      <c r="A29" s="2"/>
      <c r="B29" s="80"/>
      <c r="C29" s="80"/>
      <c r="D29" s="81"/>
      <c r="E29" s="81"/>
      <c r="F29" s="81"/>
      <c r="G29" s="4"/>
    </row>
    <row r="30" spans="1:16" x14ac:dyDescent="0.35">
      <c r="A30" s="2" t="s">
        <v>48</v>
      </c>
      <c r="B30" s="80">
        <v>4</v>
      </c>
      <c r="C30" s="80">
        <v>3</v>
      </c>
      <c r="D30" s="81">
        <v>2</v>
      </c>
      <c r="E30" s="81">
        <v>3</v>
      </c>
      <c r="F30" s="81">
        <v>3</v>
      </c>
      <c r="G30" s="4"/>
    </row>
    <row r="31" spans="1:16" x14ac:dyDescent="0.35">
      <c r="A31" s="4"/>
      <c r="B31" s="80"/>
      <c r="C31" s="80"/>
      <c r="D31" s="81"/>
      <c r="E31" s="81"/>
      <c r="F31" s="81"/>
      <c r="G31" s="4"/>
    </row>
    <row r="32" spans="1:16" x14ac:dyDescent="0.35">
      <c r="A32" s="2" t="s">
        <v>49</v>
      </c>
      <c r="B32" s="80">
        <v>28</v>
      </c>
      <c r="C32" s="80">
        <v>31</v>
      </c>
      <c r="D32" s="81">
        <v>28</v>
      </c>
      <c r="E32" s="81">
        <v>29</v>
      </c>
      <c r="F32" s="81">
        <v>28</v>
      </c>
      <c r="G32" s="4"/>
    </row>
    <row r="33" spans="1:24" x14ac:dyDescent="0.35">
      <c r="A33" s="4"/>
      <c r="B33" s="35"/>
      <c r="C33" s="35"/>
      <c r="D33" s="54"/>
      <c r="E33" s="54"/>
      <c r="F33" s="54"/>
      <c r="G33" s="4"/>
    </row>
    <row r="34" spans="1:24" x14ac:dyDescent="0.35">
      <c r="A34" s="13" t="s">
        <v>55</v>
      </c>
      <c r="B34" s="83">
        <v>7.7422922715332499E-4</v>
      </c>
      <c r="C34" s="83">
        <v>7.9942235288049928E-4</v>
      </c>
      <c r="D34" s="83">
        <v>6.7252726137291639E-4</v>
      </c>
      <c r="E34" s="83">
        <v>6.4787096197667664E-4</v>
      </c>
      <c r="F34" s="83">
        <v>5.8200000000000005E-4</v>
      </c>
      <c r="G34" s="4"/>
    </row>
    <row r="35" spans="1:24" x14ac:dyDescent="0.35">
      <c r="A35" s="59" t="s">
        <v>56</v>
      </c>
      <c r="B35" s="84"/>
      <c r="C35" s="84"/>
      <c r="D35" s="84"/>
      <c r="E35" s="84"/>
      <c r="F35" s="84"/>
      <c r="G35" s="16"/>
    </row>
    <row r="36" spans="1:24" x14ac:dyDescent="0.35">
      <c r="A36" s="16"/>
      <c r="B36" s="35"/>
      <c r="C36" s="35"/>
      <c r="D36" s="54"/>
      <c r="E36" s="54"/>
      <c r="F36" s="54"/>
      <c r="G36" s="4"/>
    </row>
    <row r="37" spans="1:24" x14ac:dyDescent="0.35">
      <c r="A37" s="2" t="s">
        <v>46</v>
      </c>
      <c r="B37" s="80">
        <v>633</v>
      </c>
      <c r="C37" s="80">
        <v>437</v>
      </c>
      <c r="D37" s="81">
        <v>480</v>
      </c>
      <c r="E37" s="81">
        <v>499</v>
      </c>
      <c r="F37" s="81">
        <v>406</v>
      </c>
      <c r="G37" s="4"/>
      <c r="P37" s="34"/>
    </row>
    <row r="38" spans="1:24" x14ac:dyDescent="0.35">
      <c r="A38" s="2" t="s">
        <v>47</v>
      </c>
      <c r="B38" s="80">
        <v>980</v>
      </c>
      <c r="C38" s="80">
        <v>735</v>
      </c>
      <c r="D38" s="81">
        <v>606</v>
      </c>
      <c r="E38" s="81">
        <v>572</v>
      </c>
      <c r="F38" s="81">
        <v>499</v>
      </c>
      <c r="G38" s="4"/>
      <c r="P38" s="34"/>
    </row>
    <row r="39" spans="1:24" x14ac:dyDescent="0.35">
      <c r="A39" s="4"/>
      <c r="B39" s="80"/>
      <c r="C39" s="80"/>
      <c r="D39" s="81"/>
      <c r="E39" s="81"/>
      <c r="F39" s="81"/>
      <c r="G39" s="4"/>
    </row>
    <row r="40" spans="1:24" x14ac:dyDescent="0.35">
      <c r="A40" s="2" t="s">
        <v>48</v>
      </c>
      <c r="B40" s="80">
        <v>1241</v>
      </c>
      <c r="C40" s="80">
        <v>1176</v>
      </c>
      <c r="D40" s="81">
        <v>1107</v>
      </c>
      <c r="E40" s="81">
        <v>962</v>
      </c>
      <c r="F40" s="81">
        <v>919</v>
      </c>
      <c r="G40" s="4"/>
    </row>
    <row r="41" spans="1:24" x14ac:dyDescent="0.35">
      <c r="A41" s="4"/>
      <c r="B41" s="80"/>
      <c r="C41" s="80"/>
      <c r="D41" s="81"/>
      <c r="E41" s="81"/>
      <c r="F41" s="81"/>
      <c r="G41" s="4"/>
    </row>
    <row r="42" spans="1:24" x14ac:dyDescent="0.35">
      <c r="A42" s="2" t="s">
        <v>49</v>
      </c>
      <c r="B42" s="80">
        <v>7573</v>
      </c>
      <c r="C42" s="80">
        <v>6998</v>
      </c>
      <c r="D42" s="81">
        <v>6713</v>
      </c>
      <c r="E42" s="81">
        <v>6569</v>
      </c>
      <c r="F42" s="81">
        <v>6225</v>
      </c>
      <c r="G42" s="4"/>
    </row>
    <row r="43" spans="1:24" x14ac:dyDescent="0.35">
      <c r="A43" s="2"/>
      <c r="B43" s="35"/>
      <c r="C43" s="35"/>
      <c r="D43" s="54"/>
      <c r="E43" s="54"/>
      <c r="F43" s="54"/>
      <c r="G43" s="4"/>
    </row>
    <row r="44" spans="1:24" x14ac:dyDescent="0.35">
      <c r="A44" s="13" t="s">
        <v>552</v>
      </c>
      <c r="B44" s="83">
        <v>2.8985917735569432E-3</v>
      </c>
      <c r="C44" s="83">
        <v>2.5187466302135858E-3</v>
      </c>
      <c r="D44" s="83">
        <v>2.2617170114608712E-3</v>
      </c>
      <c r="E44" s="83">
        <v>2.0504435968819773E-3</v>
      </c>
      <c r="F44" s="83">
        <v>1.8128E-3</v>
      </c>
      <c r="G44" s="4"/>
    </row>
    <row r="46" spans="1:24" x14ac:dyDescent="0.35">
      <c r="A46" s="16" t="s">
        <v>41</v>
      </c>
      <c r="B46" s="49"/>
      <c r="C46" s="49"/>
      <c r="D46" s="49"/>
      <c r="E46" s="49"/>
      <c r="F46" s="49"/>
      <c r="G46" s="74"/>
      <c r="Q46" s="4"/>
      <c r="R46" s="35"/>
      <c r="S46" s="35"/>
      <c r="T46" s="35"/>
      <c r="U46" s="35"/>
      <c r="V46" s="35"/>
      <c r="W46" s="54"/>
      <c r="X46" s="54"/>
    </row>
    <row r="47" spans="1:24" s="43" customFormat="1" ht="14.5" customHeight="1" x14ac:dyDescent="0.35">
      <c r="A47" s="41" t="s">
        <v>544</v>
      </c>
      <c r="B47" s="42"/>
      <c r="C47" s="42"/>
      <c r="D47" s="42"/>
      <c r="E47" s="42"/>
    </row>
    <row r="48" spans="1:24" s="584" customFormat="1" ht="14.5" customHeight="1" x14ac:dyDescent="0.35">
      <c r="A48" s="42" t="s">
        <v>545</v>
      </c>
      <c r="B48" s="42"/>
      <c r="C48" s="42"/>
      <c r="D48" s="42"/>
      <c r="E48" s="42"/>
    </row>
    <row r="49" spans="1:40" s="46" customFormat="1" ht="27" customHeight="1" x14ac:dyDescent="0.3">
      <c r="A49" s="676" t="s">
        <v>560</v>
      </c>
      <c r="B49" s="676"/>
      <c r="C49" s="676"/>
      <c r="D49" s="676"/>
      <c r="E49" s="676"/>
      <c r="F49" s="676"/>
      <c r="G49" s="676"/>
      <c r="H49" s="676"/>
      <c r="I49" s="676"/>
      <c r="J49" s="45"/>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row>
    <row r="50" spans="1:40" s="43" customFormat="1" ht="39.5" customHeight="1" x14ac:dyDescent="0.35">
      <c r="A50" s="676" t="s">
        <v>546</v>
      </c>
      <c r="B50" s="676"/>
      <c r="C50" s="676"/>
      <c r="D50" s="676"/>
      <c r="E50" s="676"/>
      <c r="F50" s="676"/>
    </row>
    <row r="51" spans="1:40" s="43" customFormat="1" ht="14.5" customHeight="1" x14ac:dyDescent="0.35">
      <c r="A51" s="676" t="s">
        <v>547</v>
      </c>
      <c r="B51" s="676"/>
      <c r="C51" s="676"/>
      <c r="D51" s="676"/>
      <c r="E51" s="676"/>
      <c r="F51" s="676"/>
    </row>
  </sheetData>
  <mergeCells count="3">
    <mergeCell ref="A49:I49"/>
    <mergeCell ref="A50:F50"/>
    <mergeCell ref="A51:F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1"/>
  <sheetViews>
    <sheetView showGridLines="0" workbookViewId="0"/>
  </sheetViews>
  <sheetFormatPr defaultRowHeight="14.5" x14ac:dyDescent="0.35"/>
  <cols>
    <col min="1" max="1" width="21.1796875" customWidth="1"/>
    <col min="2" max="2" width="19.1796875" customWidth="1"/>
    <col min="3" max="3" width="6.26953125" customWidth="1"/>
    <col min="4" max="4" width="29.1796875" customWidth="1"/>
    <col min="5" max="5" width="6.26953125" customWidth="1"/>
    <col min="6" max="6" width="18.7265625" customWidth="1"/>
    <col min="7" max="7" width="6.26953125" customWidth="1"/>
    <col min="8" max="8" width="25.7265625" customWidth="1"/>
    <col min="9" max="9" width="6.26953125" customWidth="1"/>
    <col min="10" max="10" width="18.1796875" customWidth="1"/>
  </cols>
  <sheetData>
    <row r="1" spans="1:41" ht="18.5" x14ac:dyDescent="0.35">
      <c r="A1" s="1" t="s">
        <v>58</v>
      </c>
      <c r="B1" s="85"/>
      <c r="C1" s="85"/>
      <c r="D1" s="86"/>
      <c r="E1" s="86"/>
      <c r="F1" s="86"/>
      <c r="G1" s="86"/>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9" x14ac:dyDescent="0.4">
      <c r="A2" s="87" t="s">
        <v>554</v>
      </c>
      <c r="B2" s="88"/>
      <c r="C2" s="89"/>
      <c r="D2" s="89"/>
      <c r="E2" s="89"/>
      <c r="F2" s="89"/>
      <c r="G2" s="90"/>
      <c r="H2" s="89"/>
      <c r="I2" s="89"/>
      <c r="J2" s="89"/>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row>
    <row r="3" spans="1:41" ht="15.5" x14ac:dyDescent="0.35">
      <c r="A3" s="92"/>
      <c r="B3" s="93"/>
      <c r="C3" s="93"/>
      <c r="D3" s="93"/>
      <c r="E3" s="93"/>
      <c r="F3" s="94"/>
      <c r="G3" s="95"/>
      <c r="H3" s="94"/>
      <c r="I3" s="94"/>
      <c r="J3" s="96" t="s">
        <v>59</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x14ac:dyDescent="0.35">
      <c r="A4" s="97"/>
      <c r="B4" s="98"/>
      <c r="C4" s="98"/>
      <c r="D4" s="99" t="s">
        <v>60</v>
      </c>
      <c r="E4" s="100"/>
      <c r="F4" s="101"/>
      <c r="G4" s="102"/>
      <c r="H4" s="103" t="s">
        <v>61</v>
      </c>
      <c r="I4" s="104"/>
      <c r="J4" s="105"/>
      <c r="K4" s="98"/>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1" ht="26.5" x14ac:dyDescent="0.35">
      <c r="A5" s="107" t="s">
        <v>115</v>
      </c>
      <c r="B5" s="108" t="s">
        <v>385</v>
      </c>
      <c r="C5" s="108"/>
      <c r="D5" s="109" t="s">
        <v>62</v>
      </c>
      <c r="E5" s="108"/>
      <c r="F5" s="110" t="s">
        <v>63</v>
      </c>
      <c r="G5" s="111"/>
      <c r="H5" s="112" t="s">
        <v>64</v>
      </c>
      <c r="I5" s="112"/>
      <c r="J5" s="113" t="s">
        <v>553</v>
      </c>
      <c r="K5" s="114"/>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row>
    <row r="6" spans="1:41" x14ac:dyDescent="0.35">
      <c r="A6" s="115" t="s">
        <v>65</v>
      </c>
      <c r="B6" s="116">
        <v>5</v>
      </c>
      <c r="C6" s="116"/>
      <c r="D6" s="117">
        <v>7.7823736225882428E-2</v>
      </c>
      <c r="E6" s="118"/>
      <c r="F6" s="119">
        <v>7.8066676777857141E-2</v>
      </c>
      <c r="G6" s="120"/>
      <c r="H6" s="121">
        <v>4.0616338182224961E-3</v>
      </c>
      <c r="I6" s="120"/>
      <c r="J6" s="122">
        <v>7.3914951460716374E-2</v>
      </c>
      <c r="K6" s="123"/>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x14ac:dyDescent="0.35">
      <c r="A7" s="115" t="s">
        <v>66</v>
      </c>
      <c r="B7" s="116">
        <v>9.9</v>
      </c>
      <c r="C7" s="116"/>
      <c r="D7" s="117">
        <v>0.16263165390793377</v>
      </c>
      <c r="E7" s="118"/>
      <c r="F7" s="119">
        <v>0.16113762770814102</v>
      </c>
      <c r="G7" s="120"/>
      <c r="H7" s="121">
        <v>9.1386760910006186E-3</v>
      </c>
      <c r="I7" s="120"/>
      <c r="J7" s="122">
        <v>0.15182530570309313</v>
      </c>
      <c r="K7" s="123"/>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x14ac:dyDescent="0.35">
      <c r="A8" s="115" t="s">
        <v>67</v>
      </c>
      <c r="B8" s="116">
        <v>18</v>
      </c>
      <c r="C8" s="116"/>
      <c r="D8" s="117">
        <v>0.39909608320965345</v>
      </c>
      <c r="E8" s="118"/>
      <c r="F8" s="119">
        <v>0.39133423871977108</v>
      </c>
      <c r="G8" s="120"/>
      <c r="H8" s="121">
        <v>3.6554704364002474E-2</v>
      </c>
      <c r="I8" s="120"/>
      <c r="J8" s="122">
        <v>0.3545919968723556</v>
      </c>
      <c r="K8" s="123"/>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x14ac:dyDescent="0.35">
      <c r="A9" s="115" t="s">
        <v>68</v>
      </c>
      <c r="B9" s="116">
        <v>36.6</v>
      </c>
      <c r="C9" s="116"/>
      <c r="D9" s="117">
        <v>1.0496226988413884</v>
      </c>
      <c r="E9" s="118"/>
      <c r="F9" s="119">
        <v>1.052899281670586</v>
      </c>
      <c r="G9" s="120"/>
      <c r="H9" s="124">
        <v>8.9355944000894916E-2</v>
      </c>
      <c r="I9" s="120"/>
      <c r="J9" s="122">
        <v>0.96289207038014313</v>
      </c>
      <c r="K9" s="123"/>
      <c r="L9" s="125"/>
      <c r="M9" s="4"/>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x14ac:dyDescent="0.35">
      <c r="A10" s="115"/>
      <c r="B10" s="116"/>
      <c r="C10" s="116"/>
      <c r="D10" s="117"/>
      <c r="E10" s="118"/>
      <c r="F10" s="119"/>
      <c r="G10" s="120"/>
      <c r="H10" s="124"/>
      <c r="I10" s="120"/>
      <c r="J10" s="122"/>
      <c r="K10" s="123"/>
      <c r="L10" s="125"/>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row>
    <row r="11" spans="1:41" x14ac:dyDescent="0.35">
      <c r="A11" s="115" t="s">
        <v>69</v>
      </c>
      <c r="B11" s="116">
        <v>45</v>
      </c>
      <c r="C11" s="116"/>
      <c r="D11" s="117">
        <v>1.5085831945324899</v>
      </c>
      <c r="E11" s="118"/>
      <c r="F11" s="119">
        <v>1.4952771167451095</v>
      </c>
      <c r="G11" s="120"/>
      <c r="H11" s="124">
        <v>0.14824963436512112</v>
      </c>
      <c r="I11" s="120"/>
      <c r="J11" s="122">
        <v>1.3464507374195362</v>
      </c>
      <c r="K11" s="123"/>
      <c r="L11" s="125"/>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1" x14ac:dyDescent="0.35">
      <c r="A12" s="115" t="s">
        <v>70</v>
      </c>
      <c r="B12" s="116">
        <v>58.9</v>
      </c>
      <c r="C12" s="116"/>
      <c r="D12" s="117">
        <v>1.9954804160482675</v>
      </c>
      <c r="E12" s="118"/>
      <c r="F12" s="119">
        <v>1.9786899998695331</v>
      </c>
      <c r="G12" s="120"/>
      <c r="H12" s="124">
        <v>0.18277352182001236</v>
      </c>
      <c r="I12" s="120"/>
      <c r="J12" s="122">
        <v>1.7949346996609103</v>
      </c>
      <c r="K12" s="123"/>
      <c r="L12" s="125"/>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x14ac:dyDescent="0.35">
      <c r="A13" s="115" t="s">
        <v>71</v>
      </c>
      <c r="B13" s="116">
        <v>87.3</v>
      </c>
      <c r="C13" s="116"/>
      <c r="D13" s="117">
        <v>4.022888518753307</v>
      </c>
      <c r="E13" s="118"/>
      <c r="F13" s="119">
        <v>3.9463705966037272</v>
      </c>
      <c r="G13" s="120"/>
      <c r="H13" s="124">
        <v>0.36859326900369155</v>
      </c>
      <c r="I13" s="120"/>
      <c r="J13" s="122">
        <v>3.5758854895860086</v>
      </c>
      <c r="K13" s="123"/>
      <c r="L13" s="125"/>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x14ac:dyDescent="0.35">
      <c r="A14" s="115" t="s">
        <v>72</v>
      </c>
      <c r="B14" s="116">
        <v>119.1</v>
      </c>
      <c r="C14" s="116"/>
      <c r="D14" s="117">
        <v>5.9585045223201272</v>
      </c>
      <c r="E14" s="118"/>
      <c r="F14" s="119">
        <v>5.8229734037637542</v>
      </c>
      <c r="G14" s="120"/>
      <c r="H14" s="124">
        <v>0.52801239636892461</v>
      </c>
      <c r="I14" s="120"/>
      <c r="J14" s="122">
        <v>5.2919109843091254</v>
      </c>
      <c r="K14" s="123"/>
      <c r="L14" s="125"/>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1" x14ac:dyDescent="0.35">
      <c r="A15" s="115" t="s">
        <v>73</v>
      </c>
      <c r="B15" s="116">
        <v>124.1</v>
      </c>
      <c r="C15" s="116"/>
      <c r="D15" s="117">
        <v>7.9519894579523447</v>
      </c>
      <c r="E15" s="118"/>
      <c r="F15" s="119">
        <v>7.8006625488028014</v>
      </c>
      <c r="G15" s="120"/>
      <c r="H15" s="124">
        <v>0.7290632703709381</v>
      </c>
      <c r="I15" s="120"/>
      <c r="J15" s="122">
        <v>7.06786752075715</v>
      </c>
      <c r="K15" s="123"/>
      <c r="L15" s="125"/>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row r="16" spans="1:41" x14ac:dyDescent="0.35">
      <c r="A16" s="115"/>
      <c r="B16" s="116"/>
      <c r="C16" s="116"/>
      <c r="D16" s="117"/>
      <c r="E16" s="118"/>
      <c r="F16" s="119"/>
      <c r="G16" s="120"/>
      <c r="H16" s="124"/>
      <c r="I16" s="120"/>
      <c r="J16" s="122"/>
      <c r="K16" s="123"/>
      <c r="L16" s="125"/>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row>
    <row r="17" spans="1:12" x14ac:dyDescent="0.35">
      <c r="A17" s="115" t="s">
        <v>74</v>
      </c>
      <c r="B17" s="116">
        <v>176.2</v>
      </c>
      <c r="C17" s="116"/>
      <c r="D17" s="117">
        <v>14.978076002858295</v>
      </c>
      <c r="E17" s="118"/>
      <c r="F17" s="119">
        <v>14.650513008644523</v>
      </c>
      <c r="G17" s="120"/>
      <c r="H17" s="124">
        <v>1.1443653282841886</v>
      </c>
      <c r="I17" s="120"/>
      <c r="J17" s="122">
        <v>13.49547174575323</v>
      </c>
      <c r="K17" s="123"/>
      <c r="L17" s="125"/>
    </row>
    <row r="18" spans="1:12" x14ac:dyDescent="0.35">
      <c r="A18" s="115" t="s">
        <v>75</v>
      </c>
      <c r="B18" s="116">
        <v>335</v>
      </c>
      <c r="C18" s="116"/>
      <c r="D18" s="117">
        <v>29.026258131838098</v>
      </c>
      <c r="E18" s="118"/>
      <c r="F18" s="119">
        <v>28.186073736128368</v>
      </c>
      <c r="G18" s="120"/>
      <c r="H18" s="124">
        <v>2.3384856708416022</v>
      </c>
      <c r="I18" s="120"/>
      <c r="J18" s="122">
        <v>25.829280132738713</v>
      </c>
      <c r="K18" s="123"/>
      <c r="L18" s="125"/>
    </row>
    <row r="19" spans="1:12" x14ac:dyDescent="0.35">
      <c r="A19" s="115" t="s">
        <v>76</v>
      </c>
      <c r="B19" s="116">
        <v>521</v>
      </c>
      <c r="C19" s="116"/>
      <c r="D19" s="117">
        <v>52.688664905338449</v>
      </c>
      <c r="E19" s="118"/>
      <c r="F19" s="119">
        <v>50.809396324419176</v>
      </c>
      <c r="G19" s="120"/>
      <c r="H19" s="124">
        <v>5.3704953161446953</v>
      </c>
      <c r="I19" s="120"/>
      <c r="J19" s="122">
        <v>45.42473307539187</v>
      </c>
      <c r="K19" s="123"/>
      <c r="L19" s="125"/>
    </row>
    <row r="20" spans="1:12" x14ac:dyDescent="0.35">
      <c r="A20" s="126" t="s">
        <v>77</v>
      </c>
      <c r="B20" s="116">
        <v>1032.2</v>
      </c>
      <c r="C20" s="116"/>
      <c r="D20" s="117">
        <v>125.39798482488915</v>
      </c>
      <c r="E20" s="118"/>
      <c r="F20" s="119">
        <v>120.44387115543725</v>
      </c>
      <c r="G20" s="120"/>
      <c r="H20" s="124">
        <v>13.270373092587453</v>
      </c>
      <c r="I20" s="120"/>
      <c r="J20" s="122">
        <v>107.14871179856713</v>
      </c>
      <c r="K20" s="123"/>
      <c r="L20" s="125"/>
    </row>
    <row r="21" spans="1:12" x14ac:dyDescent="0.35">
      <c r="A21" s="126" t="s">
        <v>78</v>
      </c>
      <c r="B21" s="116">
        <v>1519.7</v>
      </c>
      <c r="C21" s="116"/>
      <c r="D21" s="117">
        <v>272.65446212717103</v>
      </c>
      <c r="E21" s="118"/>
      <c r="F21" s="119">
        <v>260.79774745371958</v>
      </c>
      <c r="G21" s="120"/>
      <c r="H21" s="124">
        <v>15.748985130157731</v>
      </c>
      <c r="I21" s="120"/>
      <c r="J21" s="122">
        <v>244.78334567189813</v>
      </c>
      <c r="K21" s="123"/>
      <c r="L21" s="125"/>
    </row>
    <row r="22" spans="1:12" x14ac:dyDescent="0.35">
      <c r="A22" s="127"/>
      <c r="B22" s="128"/>
      <c r="C22" s="128"/>
      <c r="D22" s="117"/>
      <c r="E22" s="118"/>
      <c r="F22" s="119"/>
      <c r="G22" s="120"/>
      <c r="H22" s="124"/>
      <c r="I22" s="120"/>
      <c r="J22" s="122"/>
      <c r="K22" s="123"/>
      <c r="L22" s="125"/>
    </row>
    <row r="23" spans="1:12" x14ac:dyDescent="0.35">
      <c r="A23" s="127">
        <v>2000</v>
      </c>
      <c r="B23" s="128">
        <v>239.4</v>
      </c>
      <c r="C23" s="128"/>
      <c r="D23" s="117">
        <v>54.370854896067129</v>
      </c>
      <c r="E23" s="118"/>
      <c r="F23" s="119">
        <v>51.627094720925705</v>
      </c>
      <c r="G23" s="120"/>
      <c r="H23" s="124">
        <v>2.9243763491201977</v>
      </c>
      <c r="I23" s="120"/>
      <c r="J23" s="122">
        <v>48.647025418800943</v>
      </c>
      <c r="K23" s="123"/>
      <c r="L23" s="125"/>
    </row>
    <row r="24" spans="1:12" x14ac:dyDescent="0.35">
      <c r="A24" s="127">
        <v>2001</v>
      </c>
      <c r="B24" s="128">
        <v>222</v>
      </c>
      <c r="C24" s="128"/>
      <c r="D24" s="117">
        <v>56.36034887086727</v>
      </c>
      <c r="E24" s="118"/>
      <c r="F24" s="119">
        <v>53.393603496732354</v>
      </c>
      <c r="G24" s="120"/>
      <c r="H24" s="124">
        <v>3.1162885470312109</v>
      </c>
      <c r="I24" s="120"/>
      <c r="J24" s="122">
        <v>50.221214114775123</v>
      </c>
      <c r="K24" s="123"/>
      <c r="L24" s="125"/>
    </row>
    <row r="25" spans="1:12" x14ac:dyDescent="0.35">
      <c r="A25" s="127">
        <v>2002</v>
      </c>
      <c r="B25" s="128">
        <v>293.2</v>
      </c>
      <c r="C25" s="128"/>
      <c r="D25" s="117">
        <v>87.75324677613861</v>
      </c>
      <c r="E25" s="118"/>
      <c r="F25" s="119">
        <v>82.964860318252434</v>
      </c>
      <c r="G25" s="120"/>
      <c r="H25" s="124">
        <v>4.4332733125898551</v>
      </c>
      <c r="I25" s="120"/>
      <c r="J25" s="122">
        <v>78.437747409555882</v>
      </c>
      <c r="K25" s="123"/>
      <c r="L25" s="125"/>
    </row>
    <row r="26" spans="1:12" x14ac:dyDescent="0.35">
      <c r="A26" s="127">
        <v>2003</v>
      </c>
      <c r="B26" s="128">
        <v>396.7</v>
      </c>
      <c r="C26" s="128"/>
      <c r="D26" s="117">
        <v>116.29859412770907</v>
      </c>
      <c r="E26" s="118"/>
      <c r="F26" s="119">
        <v>109.60761590577242</v>
      </c>
      <c r="G26" s="120"/>
      <c r="H26" s="124">
        <v>5.6487172326929374</v>
      </c>
      <c r="I26" s="120"/>
      <c r="J26" s="122">
        <v>103.83152863909363</v>
      </c>
      <c r="K26" s="123"/>
      <c r="L26" s="125"/>
    </row>
    <row r="27" spans="1:12" x14ac:dyDescent="0.35">
      <c r="A27" s="127">
        <v>2004</v>
      </c>
      <c r="B27" s="128">
        <v>332.5</v>
      </c>
      <c r="C27" s="128"/>
      <c r="D27" s="117">
        <v>92.800814488532694</v>
      </c>
      <c r="E27" s="118"/>
      <c r="F27" s="119">
        <v>87.095388203665465</v>
      </c>
      <c r="G27" s="120"/>
      <c r="H27" s="124">
        <v>5.1643673998699038</v>
      </c>
      <c r="I27" s="120"/>
      <c r="J27" s="122">
        <v>81.840831728835099</v>
      </c>
      <c r="K27" s="123"/>
      <c r="L27" s="125"/>
    </row>
    <row r="28" spans="1:12" x14ac:dyDescent="0.35">
      <c r="A28" s="127">
        <v>2005</v>
      </c>
      <c r="B28" s="128">
        <v>357</v>
      </c>
      <c r="C28" s="128"/>
      <c r="D28" s="117">
        <v>102.21050239040831</v>
      </c>
      <c r="E28" s="118"/>
      <c r="F28" s="119">
        <v>95.470541425166871</v>
      </c>
      <c r="G28" s="120"/>
      <c r="H28" s="124">
        <v>5.9888790649690709</v>
      </c>
      <c r="I28" s="120"/>
      <c r="J28" s="122">
        <v>89.388147583391472</v>
      </c>
      <c r="K28" s="123"/>
      <c r="L28" s="125"/>
    </row>
    <row r="29" spans="1:12" x14ac:dyDescent="0.35">
      <c r="A29" s="127"/>
      <c r="B29" s="128"/>
      <c r="C29" s="128"/>
      <c r="D29" s="117"/>
      <c r="E29" s="118"/>
      <c r="F29" s="119"/>
      <c r="G29" s="120"/>
      <c r="H29" s="124"/>
      <c r="I29" s="120"/>
      <c r="J29" s="122"/>
      <c r="K29" s="123"/>
      <c r="L29" s="125"/>
    </row>
    <row r="30" spans="1:12" x14ac:dyDescent="0.35">
      <c r="A30" s="127">
        <v>2006</v>
      </c>
      <c r="B30" s="116">
        <v>392.6</v>
      </c>
      <c r="C30" s="116"/>
      <c r="D30" s="117">
        <v>118.92464635522859</v>
      </c>
      <c r="E30" s="118"/>
      <c r="F30" s="119">
        <v>110.4012937863473</v>
      </c>
      <c r="G30" s="120"/>
      <c r="H30" s="124">
        <v>6.7534816312494561</v>
      </c>
      <c r="I30" s="120"/>
      <c r="J30" s="122">
        <v>103.53686768394617</v>
      </c>
      <c r="K30" s="123"/>
      <c r="L30" s="125"/>
    </row>
    <row r="31" spans="1:12" x14ac:dyDescent="0.35">
      <c r="A31" s="127">
        <v>2007</v>
      </c>
      <c r="B31" s="116">
        <v>443.75099999999998</v>
      </c>
      <c r="C31" s="116"/>
      <c r="D31" s="117">
        <v>142.51222261312714</v>
      </c>
      <c r="E31" s="118"/>
      <c r="F31" s="119">
        <v>131.08596056798797</v>
      </c>
      <c r="G31" s="120"/>
      <c r="H31" s="124">
        <v>8.6157407369044723</v>
      </c>
      <c r="I31" s="120"/>
      <c r="J31" s="122">
        <v>122.3482228306985</v>
      </c>
      <c r="K31" s="123"/>
      <c r="L31" s="125"/>
    </row>
    <row r="32" spans="1:12" x14ac:dyDescent="0.35">
      <c r="A32" s="127">
        <v>2008</v>
      </c>
      <c r="B32" s="116">
        <v>350.87700000000001</v>
      </c>
      <c r="C32" s="116"/>
      <c r="D32" s="117">
        <v>129.3470405682487</v>
      </c>
      <c r="E32" s="118"/>
      <c r="F32" s="119">
        <v>117.96375288549459</v>
      </c>
      <c r="G32" s="120"/>
      <c r="H32" s="124">
        <v>8.1324063125359931</v>
      </c>
      <c r="I32" s="120"/>
      <c r="J32" s="122">
        <v>109.72774429412891</v>
      </c>
      <c r="K32" s="123"/>
      <c r="L32" s="125"/>
    </row>
    <row r="33" spans="1:256" x14ac:dyDescent="0.35">
      <c r="A33" s="127">
        <v>2009</v>
      </c>
      <c r="B33" s="116">
        <v>351.7</v>
      </c>
      <c r="C33" s="116"/>
      <c r="D33" s="117">
        <v>151.28036356124323</v>
      </c>
      <c r="E33" s="118"/>
      <c r="F33" s="119">
        <v>136.09523899456713</v>
      </c>
      <c r="G33" s="120"/>
      <c r="H33" s="124">
        <v>10.471907391832152</v>
      </c>
      <c r="I33" s="120"/>
      <c r="J33" s="122">
        <v>125.52157149003222</v>
      </c>
      <c r="K33" s="129"/>
      <c r="L33" s="125"/>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256" x14ac:dyDescent="0.35">
      <c r="A34" s="127">
        <v>2010</v>
      </c>
      <c r="B34" s="116">
        <v>389.63799999999998</v>
      </c>
      <c r="C34" s="116"/>
      <c r="D34" s="117">
        <v>193.20640484262535</v>
      </c>
      <c r="E34" s="118"/>
      <c r="F34" s="119">
        <v>173.0117694170192</v>
      </c>
      <c r="G34" s="120"/>
      <c r="H34" s="124">
        <v>12.949504020947874</v>
      </c>
      <c r="I34" s="120"/>
      <c r="J34" s="122">
        <v>159.92698369360488</v>
      </c>
      <c r="K34" s="130"/>
      <c r="L34" s="125"/>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256" x14ac:dyDescent="0.35">
      <c r="A35" s="127"/>
      <c r="B35" s="116"/>
      <c r="C35" s="116"/>
      <c r="D35" s="117"/>
      <c r="E35" s="118"/>
      <c r="F35" s="119"/>
      <c r="G35" s="120"/>
      <c r="H35" s="124"/>
      <c r="I35" s="120"/>
      <c r="J35" s="122"/>
      <c r="K35" s="123"/>
      <c r="L35" s="125"/>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256" x14ac:dyDescent="0.35">
      <c r="A36" s="127">
        <v>2011</v>
      </c>
      <c r="B36" s="116">
        <v>440.6</v>
      </c>
      <c r="C36" s="116"/>
      <c r="D36" s="117">
        <v>248.38742478760807</v>
      </c>
      <c r="E36" s="118"/>
      <c r="F36" s="119">
        <v>218.41154538266505</v>
      </c>
      <c r="G36" s="120"/>
      <c r="H36" s="124">
        <v>18.036700378271551</v>
      </c>
      <c r="I36" s="120"/>
      <c r="J36" s="122">
        <v>200.23160810429906</v>
      </c>
      <c r="K36" s="123"/>
      <c r="L36" s="125"/>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256" x14ac:dyDescent="0.35">
      <c r="A37" s="127">
        <v>2012</v>
      </c>
      <c r="B37" s="116">
        <v>479.54399999999998</v>
      </c>
      <c r="C37" s="116"/>
      <c r="D37" s="117">
        <v>310.07071766828409</v>
      </c>
      <c r="E37" s="118"/>
      <c r="F37" s="119">
        <v>267.11314143408214</v>
      </c>
      <c r="G37" s="120"/>
      <c r="H37" s="124">
        <v>23.630585554418484</v>
      </c>
      <c r="I37" s="120"/>
      <c r="J37" s="122">
        <v>243.33301446215543</v>
      </c>
      <c r="K37" s="123"/>
      <c r="L37" s="125"/>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row>
    <row r="38" spans="1:256" x14ac:dyDescent="0.35">
      <c r="A38" s="127">
        <v>2013</v>
      </c>
      <c r="B38" s="116">
        <v>517.19100000000003</v>
      </c>
      <c r="C38" s="116"/>
      <c r="D38" s="117">
        <v>420.44572818095389</v>
      </c>
      <c r="E38" s="118"/>
      <c r="F38" s="119">
        <v>332.51900460629957</v>
      </c>
      <c r="G38" s="120"/>
      <c r="H38" s="124">
        <v>26.449359424264898</v>
      </c>
      <c r="I38" s="120"/>
      <c r="J38" s="122">
        <v>305.83509787705901</v>
      </c>
      <c r="K38" s="123"/>
      <c r="L38" s="125"/>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row>
    <row r="39" spans="1:256" s="134" customFormat="1" x14ac:dyDescent="0.35">
      <c r="A39" s="131">
        <v>2014</v>
      </c>
      <c r="B39" s="132">
        <v>573.70000000000005</v>
      </c>
      <c r="C39" s="132"/>
      <c r="D39" s="117">
        <v>563.31514178855355</v>
      </c>
      <c r="E39" s="118"/>
      <c r="F39" s="119">
        <v>457.49574728900495</v>
      </c>
      <c r="G39" s="120"/>
      <c r="H39" s="124">
        <v>43.855491152257407</v>
      </c>
      <c r="I39" s="120"/>
      <c r="J39" s="122">
        <v>413.43928559273553</v>
      </c>
      <c r="K39" s="133"/>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row>
    <row r="40" spans="1:256" s="134" customFormat="1" x14ac:dyDescent="0.35">
      <c r="A40" s="131">
        <v>2015</v>
      </c>
      <c r="B40" s="132">
        <v>598.63</v>
      </c>
      <c r="C40" s="132"/>
      <c r="D40" s="117">
        <v>158.99788407030991</v>
      </c>
      <c r="E40" s="118"/>
      <c r="F40" s="119">
        <v>588.12231548980026</v>
      </c>
      <c r="G40" s="120"/>
      <c r="H40" s="124">
        <v>18.450987027730246</v>
      </c>
      <c r="I40" s="120"/>
      <c r="J40" s="122">
        <v>568.79452965342546</v>
      </c>
      <c r="K40" s="133"/>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row>
    <row r="41" spans="1:256" x14ac:dyDescent="0.35">
      <c r="A41" s="135" t="s">
        <v>79</v>
      </c>
      <c r="B41" s="136">
        <v>172.096</v>
      </c>
      <c r="C41" s="136"/>
      <c r="D41" s="137"/>
      <c r="E41" s="138"/>
      <c r="F41" s="139">
        <v>172.24311290720647</v>
      </c>
      <c r="G41" s="140"/>
      <c r="H41" s="141">
        <v>0.48942687509581084</v>
      </c>
      <c r="I41" s="140"/>
      <c r="J41" s="142">
        <v>171.41676324296461</v>
      </c>
      <c r="K41" s="123"/>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row>
    <row r="42" spans="1:256" ht="15.5" x14ac:dyDescent="0.35">
      <c r="A42" s="143" t="s">
        <v>80</v>
      </c>
      <c r="B42" s="136">
        <v>10639.127</v>
      </c>
      <c r="C42" s="144"/>
      <c r="D42" s="145">
        <v>3464.1540022597919</v>
      </c>
      <c r="E42" s="146"/>
      <c r="F42" s="139">
        <v>3682.2370000000005</v>
      </c>
      <c r="G42" s="140"/>
      <c r="H42" s="141">
        <v>245.07999999999998</v>
      </c>
      <c r="I42" s="140"/>
      <c r="J42" s="142">
        <v>3433.78</v>
      </c>
      <c r="K42" s="147"/>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4" spans="1:256" x14ac:dyDescent="0.35">
      <c r="A44" s="16" t="s">
        <v>41</v>
      </c>
      <c r="B44" s="4"/>
      <c r="C44" s="4"/>
      <c r="D44" s="2"/>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43" customFormat="1" ht="14.5" customHeight="1" x14ac:dyDescent="0.35">
      <c r="A45" s="41" t="s">
        <v>544</v>
      </c>
      <c r="B45" s="42"/>
      <c r="C45" s="42"/>
      <c r="D45" s="42"/>
      <c r="E45" s="42"/>
    </row>
    <row r="46" spans="1:256" ht="15.5" customHeight="1" x14ac:dyDescent="0.35">
      <c r="A46" s="677" t="s">
        <v>555</v>
      </c>
      <c r="B46" s="678"/>
      <c r="C46" s="678"/>
      <c r="D46" s="678"/>
      <c r="E46" s="678"/>
      <c r="F46" s="678"/>
      <c r="G46" s="678"/>
      <c r="H46" s="678"/>
      <c r="I46" s="678"/>
      <c r="J46" s="678"/>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15.5" x14ac:dyDescent="0.35">
      <c r="A47" s="148" t="s">
        <v>556</v>
      </c>
      <c r="B47" s="149"/>
      <c r="C47" s="149"/>
      <c r="D47" s="149"/>
      <c r="E47" s="149"/>
      <c r="F47" s="149"/>
      <c r="G47" s="150"/>
      <c r="H47" s="149"/>
      <c r="I47" s="149"/>
      <c r="J47" s="149"/>
      <c r="K47" s="149"/>
    </row>
    <row r="48" spans="1:256" s="584" customFormat="1" ht="14.5" customHeight="1" x14ac:dyDescent="0.35">
      <c r="A48" s="42" t="s">
        <v>557</v>
      </c>
      <c r="B48" s="42"/>
      <c r="C48" s="42"/>
      <c r="D48" s="42"/>
      <c r="E48" s="42"/>
    </row>
    <row r="49" spans="1:40" s="46" customFormat="1" ht="13" x14ac:dyDescent="0.3">
      <c r="A49" s="676" t="s">
        <v>579</v>
      </c>
      <c r="B49" s="676"/>
      <c r="C49" s="676"/>
      <c r="D49" s="676"/>
      <c r="E49" s="676"/>
      <c r="F49" s="676"/>
      <c r="G49" s="676"/>
      <c r="H49" s="676"/>
      <c r="I49" s="676"/>
      <c r="J49" s="45"/>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row>
    <row r="50" spans="1:40" s="43" customFormat="1" ht="39.5" customHeight="1" x14ac:dyDescent="0.35">
      <c r="A50" s="676" t="s">
        <v>558</v>
      </c>
      <c r="B50" s="676"/>
      <c r="C50" s="676"/>
      <c r="D50" s="676"/>
      <c r="E50" s="676"/>
      <c r="F50" s="676"/>
      <c r="G50" s="676"/>
      <c r="H50" s="676"/>
    </row>
    <row r="51" spans="1:40" s="43" customFormat="1" ht="14.5" customHeight="1" x14ac:dyDescent="0.35">
      <c r="A51" s="676" t="s">
        <v>559</v>
      </c>
      <c r="B51" s="676"/>
      <c r="C51" s="676"/>
      <c r="D51" s="676"/>
      <c r="E51" s="676"/>
      <c r="F51" s="676"/>
    </row>
    <row r="52" spans="1:40" x14ac:dyDescent="0.35">
      <c r="D52" s="2"/>
    </row>
    <row r="53" spans="1:40" x14ac:dyDescent="0.35">
      <c r="D53" s="2"/>
    </row>
    <row r="54" spans="1:40" x14ac:dyDescent="0.35">
      <c r="D54" s="2"/>
    </row>
    <row r="55" spans="1:40" x14ac:dyDescent="0.35">
      <c r="D55" s="2"/>
    </row>
    <row r="56" spans="1:40" x14ac:dyDescent="0.35">
      <c r="D56" s="2"/>
    </row>
    <row r="57" spans="1:40" x14ac:dyDescent="0.35">
      <c r="D57" s="2"/>
    </row>
    <row r="58" spans="1:40" x14ac:dyDescent="0.35">
      <c r="D58" s="2"/>
    </row>
    <row r="59" spans="1:40" x14ac:dyDescent="0.35">
      <c r="D59" s="2"/>
    </row>
    <row r="60" spans="1:40" x14ac:dyDescent="0.35">
      <c r="D60" s="2"/>
    </row>
    <row r="61" spans="1:40" x14ac:dyDescent="0.35">
      <c r="D61" s="2"/>
    </row>
    <row r="62" spans="1:40" x14ac:dyDescent="0.35">
      <c r="D62" s="2"/>
    </row>
    <row r="63" spans="1:40" x14ac:dyDescent="0.35">
      <c r="D63" s="2"/>
    </row>
    <row r="64" spans="1:40" x14ac:dyDescent="0.35">
      <c r="D64" s="2"/>
    </row>
    <row r="65" spans="4:4" x14ac:dyDescent="0.35">
      <c r="D65" s="2"/>
    </row>
    <row r="66" spans="4:4" x14ac:dyDescent="0.35">
      <c r="D66" s="2"/>
    </row>
    <row r="67" spans="4:4" x14ac:dyDescent="0.35">
      <c r="D67" s="2"/>
    </row>
    <row r="68" spans="4:4" x14ac:dyDescent="0.35">
      <c r="D68" s="2"/>
    </row>
    <row r="69" spans="4:4" x14ac:dyDescent="0.35">
      <c r="D69" s="2"/>
    </row>
    <row r="70" spans="4:4" x14ac:dyDescent="0.35">
      <c r="D70" s="2"/>
    </row>
    <row r="71" spans="4:4" x14ac:dyDescent="0.35">
      <c r="D71" s="2"/>
    </row>
    <row r="72" spans="4:4" x14ac:dyDescent="0.35">
      <c r="D72" s="2"/>
    </row>
    <row r="73" spans="4:4" x14ac:dyDescent="0.35">
      <c r="D73" s="2"/>
    </row>
    <row r="74" spans="4:4" x14ac:dyDescent="0.35">
      <c r="D74" s="2"/>
    </row>
    <row r="75" spans="4:4" x14ac:dyDescent="0.35">
      <c r="D75" s="2"/>
    </row>
    <row r="76" spans="4:4" x14ac:dyDescent="0.35">
      <c r="D76" s="2"/>
    </row>
    <row r="77" spans="4:4" x14ac:dyDescent="0.35">
      <c r="D77" s="2"/>
    </row>
    <row r="78" spans="4:4" x14ac:dyDescent="0.35">
      <c r="D78" s="2"/>
    </row>
    <row r="79" spans="4:4" x14ac:dyDescent="0.35">
      <c r="D79" s="2"/>
    </row>
    <row r="80" spans="4:4" x14ac:dyDescent="0.35">
      <c r="D80" s="2"/>
    </row>
    <row r="81" spans="4:4" x14ac:dyDescent="0.35">
      <c r="D81" s="2"/>
    </row>
    <row r="82" spans="4:4" x14ac:dyDescent="0.35">
      <c r="D82" s="2"/>
    </row>
    <row r="83" spans="4:4" x14ac:dyDescent="0.35">
      <c r="D83" s="2"/>
    </row>
    <row r="84" spans="4:4" x14ac:dyDescent="0.35">
      <c r="D84" s="2"/>
    </row>
    <row r="85" spans="4:4" x14ac:dyDescent="0.35">
      <c r="D85" s="2"/>
    </row>
    <row r="86" spans="4:4" x14ac:dyDescent="0.35">
      <c r="D86" s="2"/>
    </row>
    <row r="87" spans="4:4" x14ac:dyDescent="0.35">
      <c r="D87" s="2"/>
    </row>
    <row r="88" spans="4:4" x14ac:dyDescent="0.35">
      <c r="D88" s="2"/>
    </row>
    <row r="89" spans="4:4" x14ac:dyDescent="0.35">
      <c r="D89" s="2"/>
    </row>
    <row r="90" spans="4:4" x14ac:dyDescent="0.35">
      <c r="D90" s="2"/>
    </row>
    <row r="91" spans="4:4" x14ac:dyDescent="0.35">
      <c r="D91" s="2"/>
    </row>
    <row r="92" spans="4:4" x14ac:dyDescent="0.35">
      <c r="D92" s="2"/>
    </row>
    <row r="93" spans="4:4" x14ac:dyDescent="0.35">
      <c r="D93" s="2"/>
    </row>
    <row r="94" spans="4:4" x14ac:dyDescent="0.35">
      <c r="D94" s="2"/>
    </row>
    <row r="95" spans="4:4" x14ac:dyDescent="0.35">
      <c r="D95" s="2"/>
    </row>
    <row r="96" spans="4:4" x14ac:dyDescent="0.35">
      <c r="D96" s="2"/>
    </row>
    <row r="97" spans="4:4" x14ac:dyDescent="0.35">
      <c r="D97" s="2"/>
    </row>
    <row r="98" spans="4:4" x14ac:dyDescent="0.35">
      <c r="D98" s="2"/>
    </row>
    <row r="99" spans="4:4" x14ac:dyDescent="0.35">
      <c r="D99" s="2"/>
    </row>
    <row r="100" spans="4:4" x14ac:dyDescent="0.35">
      <c r="D100" s="2"/>
    </row>
    <row r="101" spans="4:4" x14ac:dyDescent="0.35">
      <c r="D101" s="2"/>
    </row>
    <row r="102" spans="4:4" x14ac:dyDescent="0.35">
      <c r="D102" s="2"/>
    </row>
    <row r="103" spans="4:4" x14ac:dyDescent="0.35">
      <c r="D103" s="2"/>
    </row>
    <row r="104" spans="4:4" x14ac:dyDescent="0.35">
      <c r="D104" s="2"/>
    </row>
    <row r="105" spans="4:4" x14ac:dyDescent="0.35">
      <c r="D105" s="2"/>
    </row>
    <row r="106" spans="4:4" x14ac:dyDescent="0.35">
      <c r="D106" s="2"/>
    </row>
    <row r="107" spans="4:4" x14ac:dyDescent="0.35">
      <c r="D107" s="2"/>
    </row>
    <row r="108" spans="4:4" x14ac:dyDescent="0.35">
      <c r="D108" s="2"/>
    </row>
    <row r="109" spans="4:4" x14ac:dyDescent="0.35">
      <c r="D109" s="2"/>
    </row>
    <row r="110" spans="4:4" x14ac:dyDescent="0.35">
      <c r="D110" s="2"/>
    </row>
    <row r="111" spans="4:4" x14ac:dyDescent="0.35">
      <c r="D111" s="2"/>
    </row>
    <row r="112" spans="4:4" x14ac:dyDescent="0.35">
      <c r="D112" s="2"/>
    </row>
    <row r="113" spans="4:4" x14ac:dyDescent="0.35">
      <c r="D113" s="2"/>
    </row>
    <row r="114" spans="4:4" x14ac:dyDescent="0.35">
      <c r="D114" s="2"/>
    </row>
    <row r="115" spans="4:4" x14ac:dyDescent="0.35">
      <c r="D115" s="2"/>
    </row>
    <row r="116" spans="4:4" x14ac:dyDescent="0.35">
      <c r="D116" s="2"/>
    </row>
    <row r="117" spans="4:4" x14ac:dyDescent="0.35">
      <c r="D117" s="2"/>
    </row>
    <row r="118" spans="4:4" x14ac:dyDescent="0.35">
      <c r="D118" s="2"/>
    </row>
    <row r="119" spans="4:4" x14ac:dyDescent="0.35">
      <c r="D119" s="2"/>
    </row>
    <row r="120" spans="4:4" x14ac:dyDescent="0.35">
      <c r="D120" s="2"/>
    </row>
    <row r="121" spans="4:4" x14ac:dyDescent="0.35">
      <c r="D121" s="2"/>
    </row>
    <row r="122" spans="4:4" x14ac:dyDescent="0.35">
      <c r="D122" s="2"/>
    </row>
    <row r="123" spans="4:4" x14ac:dyDescent="0.35">
      <c r="D123" s="2"/>
    </row>
    <row r="124" spans="4:4" x14ac:dyDescent="0.35">
      <c r="D124" s="2"/>
    </row>
    <row r="125" spans="4:4" x14ac:dyDescent="0.35">
      <c r="D125" s="2"/>
    </row>
    <row r="126" spans="4:4" x14ac:dyDescent="0.35">
      <c r="D126" s="2"/>
    </row>
    <row r="127" spans="4:4" x14ac:dyDescent="0.35">
      <c r="D127" s="2"/>
    </row>
    <row r="128" spans="4:4" x14ac:dyDescent="0.35">
      <c r="D128" s="2"/>
    </row>
    <row r="129" spans="4:4" x14ac:dyDescent="0.35">
      <c r="D129" s="2"/>
    </row>
    <row r="130" spans="4:4" x14ac:dyDescent="0.35">
      <c r="D130" s="2"/>
    </row>
    <row r="131" spans="4:4" x14ac:dyDescent="0.35">
      <c r="D131" s="2"/>
    </row>
    <row r="132" spans="4:4" x14ac:dyDescent="0.35">
      <c r="D132" s="2"/>
    </row>
    <row r="133" spans="4:4" x14ac:dyDescent="0.35">
      <c r="D133" s="2"/>
    </row>
    <row r="134" spans="4:4" x14ac:dyDescent="0.35">
      <c r="D134" s="2"/>
    </row>
    <row r="135" spans="4:4" x14ac:dyDescent="0.35">
      <c r="D135" s="2"/>
    </row>
    <row r="136" spans="4:4" x14ac:dyDescent="0.35">
      <c r="D136" s="2"/>
    </row>
    <row r="137" spans="4:4" x14ac:dyDescent="0.35">
      <c r="D137" s="2"/>
    </row>
    <row r="138" spans="4:4" x14ac:dyDescent="0.35">
      <c r="D138" s="2"/>
    </row>
    <row r="139" spans="4:4" x14ac:dyDescent="0.35">
      <c r="D139" s="2"/>
    </row>
    <row r="140" spans="4:4" x14ac:dyDescent="0.35">
      <c r="D140" s="2"/>
    </row>
    <row r="141" spans="4:4" x14ac:dyDescent="0.35">
      <c r="D141" s="2"/>
    </row>
    <row r="142" spans="4:4" x14ac:dyDescent="0.35">
      <c r="D142" s="2"/>
    </row>
    <row r="143" spans="4:4" x14ac:dyDescent="0.35">
      <c r="D143" s="2"/>
    </row>
    <row r="144" spans="4:4" x14ac:dyDescent="0.35">
      <c r="D144" s="2"/>
    </row>
    <row r="145" spans="4:4" x14ac:dyDescent="0.35">
      <c r="D145" s="2"/>
    </row>
    <row r="146" spans="4:4" x14ac:dyDescent="0.35">
      <c r="D146" s="2"/>
    </row>
    <row r="147" spans="4:4" x14ac:dyDescent="0.35">
      <c r="D147" s="2"/>
    </row>
    <row r="148" spans="4:4" x14ac:dyDescent="0.35">
      <c r="D148" s="2"/>
    </row>
    <row r="149" spans="4:4" x14ac:dyDescent="0.35">
      <c r="D149" s="2"/>
    </row>
    <row r="150" spans="4:4" x14ac:dyDescent="0.35">
      <c r="D150" s="2"/>
    </row>
    <row r="151" spans="4:4" x14ac:dyDescent="0.35">
      <c r="D151" s="2"/>
    </row>
    <row r="152" spans="4:4" x14ac:dyDescent="0.35">
      <c r="D152" s="2"/>
    </row>
    <row r="153" spans="4:4" x14ac:dyDescent="0.35">
      <c r="D153" s="2"/>
    </row>
    <row r="154" spans="4:4" x14ac:dyDescent="0.35">
      <c r="D154" s="2"/>
    </row>
    <row r="155" spans="4:4" x14ac:dyDescent="0.35">
      <c r="D155" s="2"/>
    </row>
    <row r="156" spans="4:4" x14ac:dyDescent="0.35">
      <c r="D156" s="2"/>
    </row>
    <row r="157" spans="4:4" x14ac:dyDescent="0.35">
      <c r="D157" s="2"/>
    </row>
    <row r="158" spans="4:4" x14ac:dyDescent="0.35">
      <c r="D158" s="2"/>
    </row>
    <row r="159" spans="4:4" x14ac:dyDescent="0.35">
      <c r="D159" s="2"/>
    </row>
    <row r="160" spans="4:4" x14ac:dyDescent="0.35">
      <c r="D160" s="2"/>
    </row>
    <row r="161" spans="4:4" x14ac:dyDescent="0.35">
      <c r="D161" s="2"/>
    </row>
    <row r="162" spans="4:4" x14ac:dyDescent="0.35">
      <c r="D162" s="2"/>
    </row>
    <row r="163" spans="4:4" x14ac:dyDescent="0.35">
      <c r="D163" s="2"/>
    </row>
    <row r="164" spans="4:4" x14ac:dyDescent="0.35">
      <c r="D164" s="2"/>
    </row>
    <row r="165" spans="4:4" x14ac:dyDescent="0.35">
      <c r="D165" s="2"/>
    </row>
    <row r="166" spans="4:4" x14ac:dyDescent="0.35">
      <c r="D166" s="2"/>
    </row>
    <row r="167" spans="4:4" x14ac:dyDescent="0.35">
      <c r="D167" s="2"/>
    </row>
    <row r="168" spans="4:4" x14ac:dyDescent="0.35">
      <c r="D168" s="2"/>
    </row>
    <row r="169" spans="4:4" x14ac:dyDescent="0.35">
      <c r="D169" s="2"/>
    </row>
    <row r="170" spans="4:4" x14ac:dyDescent="0.35">
      <c r="D170" s="2"/>
    </row>
    <row r="171" spans="4:4" x14ac:dyDescent="0.35">
      <c r="D171" s="2"/>
    </row>
    <row r="172" spans="4:4" x14ac:dyDescent="0.35">
      <c r="D172" s="2"/>
    </row>
    <row r="173" spans="4:4" x14ac:dyDescent="0.35">
      <c r="D173" s="2"/>
    </row>
    <row r="174" spans="4:4" x14ac:dyDescent="0.35">
      <c r="D174" s="2"/>
    </row>
    <row r="175" spans="4:4" x14ac:dyDescent="0.35">
      <c r="D175" s="2"/>
    </row>
    <row r="176" spans="4:4" x14ac:dyDescent="0.35">
      <c r="D176" s="2"/>
    </row>
    <row r="177" spans="4:4" x14ac:dyDescent="0.35">
      <c r="D177" s="2"/>
    </row>
    <row r="178" spans="4:4" x14ac:dyDescent="0.35">
      <c r="D178" s="2"/>
    </row>
    <row r="179" spans="4:4" x14ac:dyDescent="0.35">
      <c r="D179" s="2"/>
    </row>
    <row r="180" spans="4:4" x14ac:dyDescent="0.35">
      <c r="D180" s="2"/>
    </row>
    <row r="181" spans="4:4" x14ac:dyDescent="0.35">
      <c r="D181" s="2"/>
    </row>
    <row r="182" spans="4:4" x14ac:dyDescent="0.35">
      <c r="D182" s="2"/>
    </row>
    <row r="183" spans="4:4" x14ac:dyDescent="0.35">
      <c r="D183" s="2"/>
    </row>
    <row r="184" spans="4:4" x14ac:dyDescent="0.35">
      <c r="D184" s="2"/>
    </row>
    <row r="185" spans="4:4" x14ac:dyDescent="0.35">
      <c r="D185" s="2"/>
    </row>
    <row r="186" spans="4:4" x14ac:dyDescent="0.35">
      <c r="D186" s="2"/>
    </row>
    <row r="187" spans="4:4" x14ac:dyDescent="0.35">
      <c r="D187" s="2"/>
    </row>
    <row r="188" spans="4:4" x14ac:dyDescent="0.35">
      <c r="D188" s="2"/>
    </row>
    <row r="189" spans="4:4" x14ac:dyDescent="0.35">
      <c r="D189" s="2"/>
    </row>
    <row r="190" spans="4:4" x14ac:dyDescent="0.35">
      <c r="D190" s="2"/>
    </row>
    <row r="191" spans="4:4" x14ac:dyDescent="0.35">
      <c r="D191" s="2"/>
    </row>
    <row r="192" spans="4:4" x14ac:dyDescent="0.35">
      <c r="D192" s="2"/>
    </row>
    <row r="193" spans="4:4" x14ac:dyDescent="0.35">
      <c r="D193" s="2"/>
    </row>
    <row r="194" spans="4:4" x14ac:dyDescent="0.35">
      <c r="D194" s="2"/>
    </row>
    <row r="195" spans="4:4" x14ac:dyDescent="0.35">
      <c r="D195" s="2"/>
    </row>
    <row r="196" spans="4:4" x14ac:dyDescent="0.35">
      <c r="D196" s="2"/>
    </row>
    <row r="197" spans="4:4" x14ac:dyDescent="0.35">
      <c r="D197" s="2"/>
    </row>
    <row r="198" spans="4:4" x14ac:dyDescent="0.35">
      <c r="D198" s="2"/>
    </row>
    <row r="199" spans="4:4" x14ac:dyDescent="0.35">
      <c r="D199" s="2"/>
    </row>
    <row r="200" spans="4:4" x14ac:dyDescent="0.35">
      <c r="D200" s="2"/>
    </row>
    <row r="201" spans="4:4" x14ac:dyDescent="0.35">
      <c r="D201" s="2"/>
    </row>
  </sheetData>
  <mergeCells count="4">
    <mergeCell ref="A49:I49"/>
    <mergeCell ref="A51:F51"/>
    <mergeCell ref="A50:H50"/>
    <mergeCell ref="A46:J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workbookViewId="0"/>
  </sheetViews>
  <sheetFormatPr defaultRowHeight="13" x14ac:dyDescent="0.3"/>
  <cols>
    <col min="1" max="1" width="42" style="42" customWidth="1"/>
    <col min="2" max="2" width="8.26953125" style="42" customWidth="1"/>
    <col min="3" max="3" width="11.7265625" style="42" customWidth="1"/>
    <col min="4" max="4" width="9.81640625" style="42" customWidth="1"/>
    <col min="5" max="5" width="17.453125" style="42" customWidth="1"/>
    <col min="6" max="6" width="11.453125" style="42" customWidth="1"/>
    <col min="7" max="7" width="7.54296875" style="42" customWidth="1"/>
    <col min="8" max="8" width="8.453125" style="42" customWidth="1"/>
    <col min="9" max="9" width="11.81640625" style="42" customWidth="1"/>
    <col min="10" max="16384" width="8.7265625" style="42"/>
  </cols>
  <sheetData>
    <row r="1" spans="1:9" ht="18.5" x14ac:dyDescent="0.35">
      <c r="A1" s="151" t="s">
        <v>81</v>
      </c>
      <c r="B1" s="85"/>
      <c r="C1" s="85"/>
      <c r="D1" s="85"/>
      <c r="E1" s="86"/>
      <c r="F1" s="86"/>
      <c r="G1" s="86"/>
      <c r="H1" s="86"/>
      <c r="I1" s="86"/>
    </row>
    <row r="2" spans="1:9" s="153" customFormat="1" ht="18" x14ac:dyDescent="0.4">
      <c r="A2" s="151" t="s">
        <v>82</v>
      </c>
      <c r="B2" s="152"/>
      <c r="C2" s="152"/>
      <c r="D2" s="152"/>
      <c r="E2" s="152"/>
      <c r="F2" s="152"/>
      <c r="G2" s="152"/>
      <c r="H2" s="152"/>
      <c r="I2" s="152"/>
    </row>
    <row r="3" spans="1:9" ht="15.5" x14ac:dyDescent="0.35">
      <c r="B3" s="154"/>
      <c r="C3" s="154"/>
      <c r="D3" s="154"/>
      <c r="E3" s="154"/>
      <c r="F3" s="154"/>
      <c r="G3" s="154"/>
      <c r="H3" s="154"/>
      <c r="I3" s="154"/>
    </row>
    <row r="4" spans="1:9" s="41" customFormat="1" ht="16.5" customHeight="1" x14ac:dyDescent="0.3">
      <c r="A4" s="41" t="s">
        <v>83</v>
      </c>
      <c r="C4" s="163" t="s">
        <v>84</v>
      </c>
      <c r="D4" s="164"/>
      <c r="F4" s="163" t="s">
        <v>85</v>
      </c>
      <c r="G4" s="165"/>
      <c r="I4" s="160" t="s">
        <v>179</v>
      </c>
    </row>
    <row r="5" spans="1:9" x14ac:dyDescent="0.3">
      <c r="A5" s="155" t="s">
        <v>561</v>
      </c>
      <c r="B5" s="155"/>
      <c r="C5" s="156">
        <v>15.57</v>
      </c>
      <c r="D5" s="156"/>
      <c r="E5" s="156">
        <v>1.94</v>
      </c>
      <c r="F5" s="156"/>
      <c r="G5" s="156"/>
      <c r="H5" s="156"/>
      <c r="I5" s="156">
        <v>16.53</v>
      </c>
    </row>
    <row r="6" spans="1:9" x14ac:dyDescent="0.3">
      <c r="A6" s="155" t="s">
        <v>562</v>
      </c>
      <c r="B6" s="155"/>
      <c r="C6" s="156">
        <v>37.83</v>
      </c>
      <c r="D6" s="156"/>
      <c r="E6" s="156">
        <v>48.97</v>
      </c>
      <c r="F6" s="156"/>
      <c r="G6" s="156"/>
      <c r="H6" s="156"/>
      <c r="I6" s="156">
        <v>37.04</v>
      </c>
    </row>
    <row r="7" spans="1:9" x14ac:dyDescent="0.3">
      <c r="A7" s="155" t="s">
        <v>563</v>
      </c>
      <c r="B7" s="155"/>
      <c r="C7" s="156">
        <v>19.079999999999998</v>
      </c>
      <c r="D7" s="156"/>
      <c r="E7" s="156">
        <v>20.69</v>
      </c>
      <c r="F7" s="156"/>
      <c r="G7" s="156"/>
      <c r="H7" s="156"/>
      <c r="I7" s="156">
        <v>18.96</v>
      </c>
    </row>
    <row r="8" spans="1:9" x14ac:dyDescent="0.3">
      <c r="A8" s="155" t="s">
        <v>564</v>
      </c>
      <c r="B8" s="155"/>
      <c r="C8" s="156">
        <v>12.14</v>
      </c>
      <c r="D8" s="156"/>
      <c r="E8" s="156">
        <v>10.48</v>
      </c>
      <c r="F8" s="156"/>
      <c r="G8" s="156"/>
      <c r="H8" s="156"/>
      <c r="I8" s="156">
        <v>12.25</v>
      </c>
    </row>
    <row r="9" spans="1:9" x14ac:dyDescent="0.3">
      <c r="A9" s="155" t="s">
        <v>565</v>
      </c>
      <c r="B9" s="155"/>
      <c r="C9" s="156">
        <v>5.68</v>
      </c>
      <c r="D9" s="156"/>
      <c r="E9" s="156">
        <v>4.71</v>
      </c>
      <c r="F9" s="156"/>
      <c r="G9" s="156"/>
      <c r="H9" s="156"/>
      <c r="I9" s="156">
        <v>5.74</v>
      </c>
    </row>
    <row r="10" spans="1:9" x14ac:dyDescent="0.3">
      <c r="A10" s="155" t="s">
        <v>566</v>
      </c>
      <c r="B10" s="155"/>
      <c r="C10" s="156">
        <v>2.71</v>
      </c>
      <c r="D10" s="156"/>
      <c r="E10" s="156">
        <v>2.58</v>
      </c>
      <c r="F10" s="156"/>
      <c r="G10" s="156"/>
      <c r="H10" s="156"/>
      <c r="I10" s="156">
        <v>2.72</v>
      </c>
    </row>
    <row r="11" spans="1:9" x14ac:dyDescent="0.3">
      <c r="A11" s="155" t="s">
        <v>567</v>
      </c>
      <c r="B11" s="155"/>
      <c r="C11" s="156">
        <v>2.13</v>
      </c>
      <c r="D11" s="156"/>
      <c r="E11" s="156">
        <v>3.06</v>
      </c>
      <c r="F11" s="156"/>
      <c r="G11" s="156"/>
      <c r="H11" s="156"/>
      <c r="I11" s="156">
        <v>2.0699999999999998</v>
      </c>
    </row>
    <row r="12" spans="1:9" x14ac:dyDescent="0.3">
      <c r="A12" s="155" t="s">
        <v>568</v>
      </c>
      <c r="B12" s="155"/>
      <c r="C12" s="156">
        <v>1.46</v>
      </c>
      <c r="D12" s="156"/>
      <c r="E12" s="156">
        <v>2.65</v>
      </c>
      <c r="F12" s="156"/>
      <c r="G12" s="156"/>
      <c r="H12" s="156"/>
      <c r="I12" s="156">
        <v>1.37</v>
      </c>
    </row>
    <row r="13" spans="1:9" x14ac:dyDescent="0.3">
      <c r="A13" s="155" t="s">
        <v>569</v>
      </c>
      <c r="B13" s="155"/>
      <c r="C13" s="156">
        <v>0.88</v>
      </c>
      <c r="D13" s="156"/>
      <c r="E13" s="156">
        <v>1.51</v>
      </c>
      <c r="F13" s="156"/>
      <c r="G13" s="156"/>
      <c r="H13" s="156"/>
      <c r="I13" s="156">
        <v>0.83</v>
      </c>
    </row>
    <row r="14" spans="1:9" x14ac:dyDescent="0.3">
      <c r="A14" s="155" t="s">
        <v>570</v>
      </c>
      <c r="B14" s="155"/>
      <c r="C14" s="156">
        <v>0.64</v>
      </c>
      <c r="D14" s="156"/>
      <c r="E14" s="156">
        <v>1</v>
      </c>
      <c r="F14" s="156"/>
      <c r="G14" s="156"/>
      <c r="H14" s="156"/>
      <c r="I14" s="156">
        <v>0.62</v>
      </c>
    </row>
    <row r="15" spans="1:9" x14ac:dyDescent="0.3">
      <c r="A15" s="155" t="s">
        <v>571</v>
      </c>
      <c r="B15" s="155"/>
      <c r="C15" s="156">
        <v>0.33</v>
      </c>
      <c r="D15" s="156"/>
      <c r="E15" s="156">
        <v>0.44</v>
      </c>
      <c r="F15" s="156"/>
      <c r="G15" s="156"/>
      <c r="H15" s="156"/>
      <c r="I15" s="156">
        <v>0.33</v>
      </c>
    </row>
    <row r="16" spans="1:9" x14ac:dyDescent="0.3">
      <c r="A16" s="155" t="s">
        <v>86</v>
      </c>
      <c r="B16" s="155"/>
      <c r="C16" s="156">
        <v>1.56</v>
      </c>
      <c r="D16" s="156"/>
      <c r="E16" s="156">
        <v>1.98</v>
      </c>
      <c r="F16" s="156"/>
      <c r="G16" s="156"/>
      <c r="H16" s="156"/>
      <c r="I16" s="156">
        <v>1.53</v>
      </c>
    </row>
    <row r="17" spans="1:10" x14ac:dyDescent="0.3">
      <c r="C17" s="155"/>
      <c r="D17" s="155"/>
      <c r="E17" s="157"/>
      <c r="F17" s="155"/>
      <c r="G17" s="155"/>
      <c r="I17" s="155"/>
    </row>
    <row r="18" spans="1:10" s="41" customFormat="1" x14ac:dyDescent="0.3">
      <c r="A18" s="158" t="s">
        <v>87</v>
      </c>
      <c r="C18" s="158">
        <v>8.4</v>
      </c>
      <c r="D18" s="158" t="s">
        <v>92</v>
      </c>
      <c r="E18" s="159">
        <v>9.6</v>
      </c>
      <c r="F18" s="158" t="s">
        <v>92</v>
      </c>
      <c r="H18" s="158"/>
      <c r="I18" s="160">
        <v>8.3000000000000007</v>
      </c>
      <c r="J18" s="158" t="s">
        <v>92</v>
      </c>
    </row>
    <row r="19" spans="1:10" x14ac:dyDescent="0.3">
      <c r="A19" s="155"/>
      <c r="B19" s="155"/>
      <c r="C19" s="155"/>
      <c r="D19" s="155"/>
      <c r="E19" s="155"/>
      <c r="F19" s="155"/>
      <c r="G19" s="155"/>
      <c r="H19" s="155"/>
      <c r="I19" s="155"/>
    </row>
    <row r="20" spans="1:10" s="41" customFormat="1" x14ac:dyDescent="0.3">
      <c r="A20" s="161" t="s">
        <v>89</v>
      </c>
      <c r="B20" s="162"/>
      <c r="C20" s="588">
        <v>3682.2370000000001</v>
      </c>
      <c r="D20" s="162"/>
      <c r="E20" s="588">
        <v>245.08</v>
      </c>
      <c r="F20" s="162"/>
      <c r="G20" s="162"/>
      <c r="H20" s="162"/>
      <c r="I20" s="588">
        <v>3433.78</v>
      </c>
    </row>
    <row r="22" spans="1:10" s="41" customFormat="1" x14ac:dyDescent="0.3">
      <c r="A22" s="41" t="s">
        <v>90</v>
      </c>
      <c r="C22" s="163" t="s">
        <v>84</v>
      </c>
      <c r="D22" s="164"/>
      <c r="F22" s="163" t="s">
        <v>85</v>
      </c>
      <c r="G22" s="165"/>
      <c r="I22" s="160" t="s">
        <v>179</v>
      </c>
    </row>
    <row r="24" spans="1:10" x14ac:dyDescent="0.3">
      <c r="A24" s="45" t="s">
        <v>91</v>
      </c>
      <c r="C24" s="167">
        <v>10.7</v>
      </c>
      <c r="D24" s="155" t="s">
        <v>92</v>
      </c>
      <c r="E24" s="589">
        <v>11.1</v>
      </c>
      <c r="F24" s="155" t="s">
        <v>92</v>
      </c>
      <c r="I24" s="167">
        <v>10.6</v>
      </c>
      <c r="J24" s="155" t="s">
        <v>92</v>
      </c>
    </row>
    <row r="25" spans="1:10" x14ac:dyDescent="0.3">
      <c r="A25" s="45" t="s">
        <v>93</v>
      </c>
      <c r="C25" s="167">
        <v>10.4</v>
      </c>
      <c r="D25" s="155" t="s">
        <v>92</v>
      </c>
      <c r="E25" s="589">
        <v>10.9</v>
      </c>
      <c r="F25" s="155" t="s">
        <v>92</v>
      </c>
      <c r="I25" s="167">
        <v>10.4</v>
      </c>
      <c r="J25" s="155" t="s">
        <v>92</v>
      </c>
    </row>
    <row r="26" spans="1:10" x14ac:dyDescent="0.3">
      <c r="A26" s="45" t="s">
        <v>94</v>
      </c>
      <c r="C26" s="167">
        <v>10</v>
      </c>
      <c r="D26" s="155" t="s">
        <v>92</v>
      </c>
      <c r="E26" s="589">
        <v>10</v>
      </c>
      <c r="F26" s="155" t="s">
        <v>92</v>
      </c>
      <c r="I26" s="167">
        <v>10</v>
      </c>
      <c r="J26" s="155" t="s">
        <v>92</v>
      </c>
    </row>
    <row r="27" spans="1:10" x14ac:dyDescent="0.3">
      <c r="A27" s="45" t="s">
        <v>95</v>
      </c>
      <c r="C27" s="591">
        <v>9.5</v>
      </c>
      <c r="D27" s="155" t="s">
        <v>92</v>
      </c>
      <c r="E27" s="590">
        <v>10.1</v>
      </c>
      <c r="F27" s="155" t="s">
        <v>92</v>
      </c>
      <c r="I27" s="591">
        <v>9.4</v>
      </c>
      <c r="J27" s="155" t="s">
        <v>92</v>
      </c>
    </row>
    <row r="28" spans="1:10" x14ac:dyDescent="0.3">
      <c r="A28" s="45" t="s">
        <v>96</v>
      </c>
      <c r="C28" s="591">
        <v>8.8000000000000007</v>
      </c>
      <c r="D28" s="155" t="s">
        <v>92</v>
      </c>
      <c r="E28" s="590">
        <v>9.6</v>
      </c>
      <c r="F28" s="155" t="s">
        <v>92</v>
      </c>
      <c r="I28" s="591">
        <v>8.8000000000000007</v>
      </c>
      <c r="J28" s="155" t="s">
        <v>92</v>
      </c>
    </row>
    <row r="29" spans="1:10" x14ac:dyDescent="0.3">
      <c r="A29" s="45" t="s">
        <v>97</v>
      </c>
      <c r="C29" s="591">
        <v>8.6</v>
      </c>
      <c r="D29" s="155" t="s">
        <v>92</v>
      </c>
      <c r="E29" s="590">
        <v>9.4</v>
      </c>
      <c r="F29" s="155" t="s">
        <v>92</v>
      </c>
      <c r="I29" s="591">
        <v>8.6</v>
      </c>
      <c r="J29" s="155" t="s">
        <v>92</v>
      </c>
    </row>
    <row r="30" spans="1:10" x14ac:dyDescent="0.3">
      <c r="A30" s="45" t="s">
        <v>98</v>
      </c>
      <c r="C30" s="591">
        <v>8.4</v>
      </c>
      <c r="D30" s="155" t="s">
        <v>92</v>
      </c>
      <c r="E30" s="590">
        <v>8.9</v>
      </c>
      <c r="F30" s="155" t="s">
        <v>92</v>
      </c>
      <c r="I30" s="591">
        <v>8.4</v>
      </c>
      <c r="J30" s="155" t="s">
        <v>92</v>
      </c>
    </row>
    <row r="31" spans="1:10" x14ac:dyDescent="0.3">
      <c r="A31" s="45" t="s">
        <v>99</v>
      </c>
      <c r="C31" s="591">
        <v>8.1</v>
      </c>
      <c r="D31" s="155" t="s">
        <v>92</v>
      </c>
      <c r="E31" s="590">
        <v>8.6999999999999993</v>
      </c>
      <c r="F31" s="155" t="s">
        <v>92</v>
      </c>
      <c r="I31" s="591">
        <v>8.1</v>
      </c>
      <c r="J31" s="155" t="s">
        <v>92</v>
      </c>
    </row>
    <row r="32" spans="1:10" x14ac:dyDescent="0.3">
      <c r="A32" s="45" t="s">
        <v>100</v>
      </c>
      <c r="C32" s="591">
        <v>8.6999999999999993</v>
      </c>
      <c r="D32" s="155" t="s">
        <v>92</v>
      </c>
      <c r="E32" s="590">
        <v>7.3</v>
      </c>
      <c r="F32" s="155" t="s">
        <v>92</v>
      </c>
      <c r="I32" s="591">
        <v>8.9</v>
      </c>
      <c r="J32" s="155" t="s">
        <v>92</v>
      </c>
    </row>
    <row r="33" spans="1:40" x14ac:dyDescent="0.3">
      <c r="A33" s="45" t="s">
        <v>101</v>
      </c>
      <c r="C33" s="591">
        <v>8.4</v>
      </c>
      <c r="D33" s="155" t="s">
        <v>92</v>
      </c>
      <c r="E33" s="590">
        <v>6.8</v>
      </c>
      <c r="F33" s="155" t="s">
        <v>92</v>
      </c>
      <c r="G33" s="155"/>
      <c r="I33" s="591">
        <v>8.8000000000000007</v>
      </c>
      <c r="J33" s="155" t="s">
        <v>92</v>
      </c>
    </row>
    <row r="34" spans="1:40" x14ac:dyDescent="0.3">
      <c r="A34" s="45" t="s">
        <v>102</v>
      </c>
      <c r="C34" s="591">
        <v>9.1</v>
      </c>
      <c r="D34" s="155" t="s">
        <v>92</v>
      </c>
      <c r="E34" s="590">
        <v>8.6999999999999993</v>
      </c>
      <c r="F34" s="155" t="s">
        <v>92</v>
      </c>
      <c r="G34" s="155"/>
      <c r="I34" s="591">
        <v>9.1999999999999993</v>
      </c>
      <c r="J34" s="155" t="s">
        <v>92</v>
      </c>
    </row>
    <row r="35" spans="1:40" x14ac:dyDescent="0.3">
      <c r="A35" s="45" t="s">
        <v>103</v>
      </c>
      <c r="C35" s="591">
        <v>8.9</v>
      </c>
      <c r="D35" s="155" t="s">
        <v>92</v>
      </c>
      <c r="E35" s="590">
        <v>9.3000000000000007</v>
      </c>
      <c r="F35" s="155" t="s">
        <v>92</v>
      </c>
      <c r="G35" s="155"/>
      <c r="I35" s="591">
        <v>8.9</v>
      </c>
      <c r="J35" s="155" t="s">
        <v>92</v>
      </c>
    </row>
    <row r="36" spans="1:40" x14ac:dyDescent="0.3">
      <c r="A36" s="45" t="s">
        <v>104</v>
      </c>
      <c r="C36" s="591">
        <v>8.8000000000000007</v>
      </c>
      <c r="D36" s="155" t="s">
        <v>92</v>
      </c>
      <c r="E36" s="590">
        <v>9.1999999999999993</v>
      </c>
      <c r="F36" s="155" t="s">
        <v>92</v>
      </c>
      <c r="G36" s="155"/>
      <c r="I36" s="591">
        <v>8.8000000000000007</v>
      </c>
      <c r="J36" s="155" t="s">
        <v>92</v>
      </c>
    </row>
    <row r="37" spans="1:40" x14ac:dyDescent="0.3">
      <c r="A37" s="45" t="s">
        <v>105</v>
      </c>
      <c r="C37" s="590">
        <v>8.6999999999999993</v>
      </c>
      <c r="D37" s="155" t="s">
        <v>92</v>
      </c>
      <c r="E37" s="590">
        <v>9</v>
      </c>
      <c r="F37" s="155" t="s">
        <v>92</v>
      </c>
      <c r="G37" s="155"/>
      <c r="I37" s="591">
        <v>8.6</v>
      </c>
      <c r="J37" s="155" t="s">
        <v>92</v>
      </c>
    </row>
    <row r="38" spans="1:40" x14ac:dyDescent="0.3">
      <c r="A38" s="45" t="s">
        <v>106</v>
      </c>
      <c r="C38" s="591">
        <v>8.6</v>
      </c>
      <c r="D38" s="42" t="s">
        <v>92</v>
      </c>
      <c r="E38" s="590">
        <v>8.8000000000000007</v>
      </c>
      <c r="F38" s="42" t="s">
        <v>92</v>
      </c>
      <c r="I38" s="591">
        <v>8.5</v>
      </c>
      <c r="J38" s="155" t="s">
        <v>92</v>
      </c>
    </row>
    <row r="39" spans="1:40" x14ac:dyDescent="0.3">
      <c r="A39" s="45" t="s">
        <v>107</v>
      </c>
      <c r="C39" s="591">
        <v>8.4</v>
      </c>
      <c r="D39" s="155" t="s">
        <v>92</v>
      </c>
      <c r="E39" s="589">
        <v>8.94</v>
      </c>
      <c r="F39" s="155" t="s">
        <v>92</v>
      </c>
      <c r="G39" s="155"/>
      <c r="I39" s="591">
        <v>8.3800000000000008</v>
      </c>
      <c r="J39" s="155" t="s">
        <v>92</v>
      </c>
    </row>
    <row r="41" spans="1:40" x14ac:dyDescent="0.3">
      <c r="A41" s="169" t="s">
        <v>41</v>
      </c>
    </row>
    <row r="42" spans="1:40" s="43" customFormat="1" ht="14.5" customHeight="1" x14ac:dyDescent="0.35">
      <c r="A42" s="41" t="s">
        <v>544</v>
      </c>
      <c r="B42" s="42"/>
      <c r="C42" s="42"/>
      <c r="D42" s="42"/>
      <c r="E42" s="42"/>
    </row>
    <row r="43" spans="1:40" s="584" customFormat="1" ht="14.5" customHeight="1" x14ac:dyDescent="0.35">
      <c r="A43" s="42" t="s">
        <v>545</v>
      </c>
      <c r="B43" s="42"/>
      <c r="C43" s="42"/>
      <c r="D43" s="42"/>
      <c r="E43" s="42"/>
    </row>
    <row r="44" spans="1:40" s="46" customFormat="1" x14ac:dyDescent="0.3">
      <c r="A44" s="676" t="s">
        <v>575</v>
      </c>
      <c r="B44" s="676"/>
      <c r="C44" s="676"/>
      <c r="D44" s="676"/>
      <c r="E44" s="676"/>
      <c r="F44" s="676"/>
      <c r="G44" s="676"/>
      <c r="H44" s="676"/>
      <c r="I44" s="676"/>
      <c r="J44" s="45"/>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row>
  </sheetData>
  <mergeCells count="1">
    <mergeCell ref="A44:I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workbookViewId="0"/>
  </sheetViews>
  <sheetFormatPr defaultColWidth="9.1796875" defaultRowHeight="13" x14ac:dyDescent="0.3"/>
  <cols>
    <col min="1" max="1" width="23" style="42" customWidth="1"/>
    <col min="2" max="8" width="18.7265625" style="42" customWidth="1"/>
    <col min="9" max="31" width="9.1796875" style="42"/>
    <col min="32" max="32" width="9.54296875" style="42" customWidth="1"/>
    <col min="33" max="41" width="9.1796875" style="42"/>
    <col min="42" max="42" width="11.453125" style="42" customWidth="1"/>
    <col min="43" max="16384" width="9.1796875" style="42"/>
  </cols>
  <sheetData>
    <row r="1" spans="1:42" ht="18.5" x14ac:dyDescent="0.35">
      <c r="A1" s="151" t="s">
        <v>108</v>
      </c>
      <c r="B1" s="85"/>
      <c r="C1" s="85"/>
      <c r="D1" s="85"/>
      <c r="E1" s="86"/>
      <c r="F1" s="86"/>
      <c r="G1" s="171"/>
      <c r="H1" s="86"/>
    </row>
    <row r="2" spans="1:42" s="153" customFormat="1" ht="18" x14ac:dyDescent="0.4">
      <c r="A2" s="151" t="s">
        <v>109</v>
      </c>
      <c r="Z2" s="153" t="s">
        <v>110</v>
      </c>
      <c r="AP2" s="153" t="s">
        <v>111</v>
      </c>
    </row>
    <row r="4" spans="1:42" ht="17.25" customHeight="1" x14ac:dyDescent="0.3">
      <c r="A4" s="172" t="s">
        <v>112</v>
      </c>
      <c r="B4" s="173"/>
      <c r="C4" s="174" t="s">
        <v>113</v>
      </c>
      <c r="D4" s="175"/>
      <c r="E4" s="176"/>
      <c r="F4" s="176"/>
      <c r="G4" s="175"/>
      <c r="H4" s="175"/>
      <c r="AF4" s="177" t="s">
        <v>572</v>
      </c>
      <c r="AM4" s="42" t="s">
        <v>114</v>
      </c>
    </row>
    <row r="5" spans="1:42" ht="17.25" customHeight="1" x14ac:dyDescent="0.3">
      <c r="A5" s="175"/>
      <c r="B5" s="178"/>
      <c r="C5" s="592"/>
      <c r="D5" s="593" t="s">
        <v>115</v>
      </c>
      <c r="E5" s="592"/>
      <c r="F5" s="592"/>
      <c r="G5" s="178"/>
      <c r="H5" s="589" t="str">
        <f>IF($C$4="PERCENTAGE",AM4,AF4)</f>
        <v>Volumes</v>
      </c>
    </row>
    <row r="6" spans="1:42" s="170" customFormat="1" ht="17.25" customHeight="1" x14ac:dyDescent="0.3">
      <c r="A6" s="594" t="s">
        <v>116</v>
      </c>
      <c r="B6" s="399" t="s">
        <v>573</v>
      </c>
      <c r="C6" s="399" t="s">
        <v>118</v>
      </c>
      <c r="D6" s="399" t="s">
        <v>574</v>
      </c>
      <c r="E6" s="595" t="s">
        <v>120</v>
      </c>
      <c r="F6" s="595" t="s">
        <v>121</v>
      </c>
      <c r="G6" s="596" t="s">
        <v>122</v>
      </c>
      <c r="H6" s="597" t="s">
        <v>123</v>
      </c>
      <c r="Z6" s="179" t="s">
        <v>117</v>
      </c>
      <c r="AA6" s="179" t="s">
        <v>118</v>
      </c>
      <c r="AB6" s="179" t="s">
        <v>119</v>
      </c>
      <c r="AC6" s="180" t="s">
        <v>120</v>
      </c>
      <c r="AD6" s="180" t="s">
        <v>121</v>
      </c>
      <c r="AE6" s="181" t="s">
        <v>122</v>
      </c>
      <c r="AF6" s="182" t="s">
        <v>124</v>
      </c>
      <c r="AG6" s="179" t="s">
        <v>117</v>
      </c>
      <c r="AH6" s="179" t="s">
        <v>118</v>
      </c>
      <c r="AI6" s="179" t="s">
        <v>119</v>
      </c>
      <c r="AJ6" s="180" t="s">
        <v>120</v>
      </c>
      <c r="AK6" s="180" t="s">
        <v>121</v>
      </c>
      <c r="AL6" s="181" t="s">
        <v>122</v>
      </c>
      <c r="AM6" s="182" t="s">
        <v>124</v>
      </c>
      <c r="AP6" s="183" t="s">
        <v>113</v>
      </c>
    </row>
    <row r="7" spans="1:42" x14ac:dyDescent="0.3">
      <c r="A7" s="42" t="s">
        <v>125</v>
      </c>
      <c r="B7" s="598">
        <f t="shared" ref="B7:H9" si="0">IF($C$4="PERCENTAGE",(AG7*100),Z7)</f>
        <v>2382.5694773768018</v>
      </c>
      <c r="C7" s="598">
        <f t="shared" si="0"/>
        <v>1758.2759560894624</v>
      </c>
      <c r="D7" s="598">
        <f t="shared" si="0"/>
        <v>3072.2077311660364</v>
      </c>
      <c r="E7" s="598">
        <f t="shared" si="0"/>
        <v>9272.9201938074348</v>
      </c>
      <c r="F7" s="598">
        <f t="shared" si="0"/>
        <v>44225.314957282804</v>
      </c>
      <c r="G7" s="598">
        <f t="shared" si="0"/>
        <v>167274.47277623662</v>
      </c>
      <c r="H7" s="599">
        <f t="shared" si="0"/>
        <v>227985.76109195917</v>
      </c>
      <c r="Z7" s="185">
        <v>2382.5694773768018</v>
      </c>
      <c r="AA7" s="185">
        <v>1758.2759560894624</v>
      </c>
      <c r="AB7" s="186">
        <v>3072.2077311660364</v>
      </c>
      <c r="AC7" s="186">
        <v>9272.9201938074348</v>
      </c>
      <c r="AD7" s="186">
        <v>44225.314957282804</v>
      </c>
      <c r="AE7" s="186">
        <v>167274.47277623662</v>
      </c>
      <c r="AF7" s="185">
        <v>227985.76109195917</v>
      </c>
      <c r="AG7" s="187">
        <f>Z7/$Z$23</f>
        <v>3.7877577113632738E-2</v>
      </c>
      <c r="AH7" s="187">
        <f>AA7/$AA$23</f>
        <v>3.6724856530055403E-2</v>
      </c>
      <c r="AI7" s="187">
        <f>AB7/$AB$23</f>
        <v>2.7205735941253365E-2</v>
      </c>
      <c r="AJ7" s="187">
        <f>AC7/$AC$23</f>
        <v>3.5672435463598579E-2</v>
      </c>
      <c r="AK7" s="187">
        <f>AD7/$AD$23</f>
        <v>4.5134118878213177E-2</v>
      </c>
      <c r="AL7" s="187">
        <f>AE7/$AE$23</f>
        <v>7.5392226071559001E-2</v>
      </c>
      <c r="AM7" s="187">
        <f>AF7/$AF$23</f>
        <v>6.1915015544072576E-2</v>
      </c>
      <c r="AP7" s="42" t="s">
        <v>126</v>
      </c>
    </row>
    <row r="8" spans="1:42" x14ac:dyDescent="0.3">
      <c r="A8" s="42" t="s">
        <v>127</v>
      </c>
      <c r="B8" s="598">
        <f t="shared" si="0"/>
        <v>1588.3796515845345</v>
      </c>
      <c r="C8" s="598">
        <f t="shared" si="0"/>
        <v>1283.7726677680066</v>
      </c>
      <c r="D8" s="598">
        <f t="shared" si="0"/>
        <v>2253.8906195269155</v>
      </c>
      <c r="E8" s="598">
        <f t="shared" si="0"/>
        <v>8231.4256880849152</v>
      </c>
      <c r="F8" s="598">
        <f t="shared" si="0"/>
        <v>41226.494387234285</v>
      </c>
      <c r="G8" s="598">
        <f t="shared" si="0"/>
        <v>184196.74788707361</v>
      </c>
      <c r="H8" s="599">
        <f t="shared" si="0"/>
        <v>238780.71090127225</v>
      </c>
      <c r="Z8" s="185">
        <v>1588.3796515845345</v>
      </c>
      <c r="AA8" s="185">
        <v>1283.7726677680066</v>
      </c>
      <c r="AB8" s="186">
        <v>2253.8906195269155</v>
      </c>
      <c r="AC8" s="186">
        <v>8231.4256880849152</v>
      </c>
      <c r="AD8" s="186">
        <v>41226.494387234285</v>
      </c>
      <c r="AE8" s="186">
        <v>184196.74788707361</v>
      </c>
      <c r="AF8" s="185">
        <v>238780.71090127225</v>
      </c>
      <c r="AG8" s="187">
        <f>Z8/$Z$23</f>
        <v>2.5251718075755155E-2</v>
      </c>
      <c r="AH8" s="187">
        <f>AA8/$AA$23</f>
        <v>2.6813974722058747E-2</v>
      </c>
      <c r="AI8" s="187">
        <f>AB8/$AB$23</f>
        <v>1.9959181930723185E-2</v>
      </c>
      <c r="AJ8" s="187">
        <f>AC8/$AC$23</f>
        <v>3.1665860968771151E-2</v>
      </c>
      <c r="AK8" s="187">
        <f>AD8/$AD$23</f>
        <v>4.2073674328892627E-2</v>
      </c>
      <c r="AL8" s="187">
        <f>AE8/$AE$23</f>
        <v>8.3019259471377213E-2</v>
      </c>
      <c r="AM8" s="187">
        <f>AF8/$AF$23</f>
        <v>6.4846643738920726E-2</v>
      </c>
    </row>
    <row r="9" spans="1:42" x14ac:dyDescent="0.3">
      <c r="A9" s="42" t="s">
        <v>128</v>
      </c>
      <c r="B9" s="598">
        <f t="shared" si="0"/>
        <v>15255.481780250197</v>
      </c>
      <c r="C9" s="598">
        <f t="shared" si="0"/>
        <v>11590.144938682341</v>
      </c>
      <c r="D9" s="598">
        <f t="shared" si="0"/>
        <v>37614.438635244893</v>
      </c>
      <c r="E9" s="598">
        <f t="shared" si="0"/>
        <v>60356.416153058395</v>
      </c>
      <c r="F9" s="598">
        <f t="shared" si="0"/>
        <v>250819.2212352753</v>
      </c>
      <c r="G9" s="598">
        <f t="shared" si="0"/>
        <v>407036.35996861424</v>
      </c>
      <c r="H9" s="599">
        <f t="shared" si="0"/>
        <v>782672.06271112536</v>
      </c>
      <c r="Z9" s="185">
        <v>15255.481780250197</v>
      </c>
      <c r="AA9" s="185">
        <v>11590.144938682341</v>
      </c>
      <c r="AB9" s="186">
        <v>37614.438635244893</v>
      </c>
      <c r="AC9" s="186">
        <v>60356.416153058395</v>
      </c>
      <c r="AD9" s="186">
        <v>250819.2212352753</v>
      </c>
      <c r="AE9" s="186">
        <v>407036.35996861424</v>
      </c>
      <c r="AF9" s="185">
        <v>782672.06271112536</v>
      </c>
      <c r="AG9" s="187">
        <f>Z9/$Z$23</f>
        <v>0.24252836822758514</v>
      </c>
      <c r="AH9" s="187">
        <f>AA9/$AA$23</f>
        <v>0.24208168721269796</v>
      </c>
      <c r="AI9" s="187">
        <f>AB9/$AB$23</f>
        <v>0.33309221727026694</v>
      </c>
      <c r="AJ9" s="187">
        <f>AC9/$AC$23</f>
        <v>0.23218795320506624</v>
      </c>
      <c r="AK9" s="187">
        <f>AD9/$AD$23</f>
        <v>0.25597340706580007</v>
      </c>
      <c r="AL9" s="187">
        <f>AE9/$AE$23</f>
        <v>0.18345523235424449</v>
      </c>
      <c r="AM9" s="187">
        <f>AF9/$AF$23</f>
        <v>0.21255341867216188</v>
      </c>
    </row>
    <row r="10" spans="1:42" ht="14.5" x14ac:dyDescent="0.35">
      <c r="A10" s="42" t="s">
        <v>129</v>
      </c>
      <c r="B10" s="598">
        <f t="shared" ref="B10:H12" si="1">IF($C$4="PERCENTAGE",(AG11*100),Z11)</f>
        <v>4751.0647046762724</v>
      </c>
      <c r="C10" s="598">
        <f t="shared" si="1"/>
        <v>3189.8282496694478</v>
      </c>
      <c r="D10" s="598">
        <f t="shared" si="1"/>
        <v>6676.2210545398057</v>
      </c>
      <c r="E10" s="598">
        <f t="shared" si="1"/>
        <v>19992.472234849134</v>
      </c>
      <c r="F10" s="598">
        <f t="shared" si="1"/>
        <v>70675.857370473124</v>
      </c>
      <c r="G10" s="598">
        <f t="shared" si="1"/>
        <v>161064.71258140265</v>
      </c>
      <c r="H10" s="599">
        <f t="shared" si="1"/>
        <v>266350.15619561041</v>
      </c>
      <c r="Z10" s="46"/>
      <c r="AA10" s="46"/>
      <c r="AB10" s="188"/>
      <c r="AC10" s="188"/>
      <c r="AD10"/>
      <c r="AE10"/>
      <c r="AF10" s="46"/>
      <c r="AG10" s="187"/>
      <c r="AH10" s="187"/>
      <c r="AI10" s="187"/>
      <c r="AJ10" s="187"/>
      <c r="AK10" s="187"/>
      <c r="AL10" s="187"/>
      <c r="AM10" s="187"/>
    </row>
    <row r="11" spans="1:42" x14ac:dyDescent="0.3">
      <c r="A11" s="42" t="s">
        <v>130</v>
      </c>
      <c r="B11" s="598">
        <f t="shared" si="1"/>
        <v>1867.8540459772562</v>
      </c>
      <c r="C11" s="598">
        <f t="shared" si="1"/>
        <v>1827.6419028991668</v>
      </c>
      <c r="D11" s="598">
        <f t="shared" si="1"/>
        <v>3761.845984955271</v>
      </c>
      <c r="E11" s="598">
        <f t="shared" si="1"/>
        <v>12218.459674277488</v>
      </c>
      <c r="F11" s="598">
        <f t="shared" si="1"/>
        <v>53295.16382854589</v>
      </c>
      <c r="G11" s="598">
        <f t="shared" si="1"/>
        <v>142910.94058879913</v>
      </c>
      <c r="H11" s="599">
        <f t="shared" si="1"/>
        <v>215881.9060254542</v>
      </c>
      <c r="Z11" s="185">
        <v>4751.0647046762724</v>
      </c>
      <c r="AA11" s="185">
        <v>3189.8282496694478</v>
      </c>
      <c r="AB11" s="186">
        <v>6676.2210545398057</v>
      </c>
      <c r="AC11" s="186">
        <v>19992.472234849134</v>
      </c>
      <c r="AD11" s="186">
        <v>70675.857370473124</v>
      </c>
      <c r="AE11" s="186">
        <v>161064.71258140265</v>
      </c>
      <c r="AF11" s="185">
        <v>266350.15619561041</v>
      </c>
      <c r="AG11" s="187">
        <f>Z11/$Z$23</f>
        <v>7.553140482659422E-2</v>
      </c>
      <c r="AH11" s="187">
        <f>AA11/$AA$23</f>
        <v>6.6625483001638522E-2</v>
      </c>
      <c r="AI11" s="187">
        <f>AB11/$AB$23</f>
        <v>5.9120841749300913E-2</v>
      </c>
      <c r="AJ11" s="187">
        <f>AC11/$AC$23</f>
        <v>7.6909987431112825E-2</v>
      </c>
      <c r="AK11" s="187">
        <f>AD11/$AD$23</f>
        <v>7.2128204207470042E-2</v>
      </c>
      <c r="AL11" s="187">
        <f>AE11/$AE$23</f>
        <v>7.2593426967972163E-2</v>
      </c>
      <c r="AM11" s="187">
        <f>AF11/$AF$23</f>
        <v>7.2333789540328444E-2</v>
      </c>
    </row>
    <row r="12" spans="1:42" x14ac:dyDescent="0.3">
      <c r="A12" s="42" t="s">
        <v>131</v>
      </c>
      <c r="B12" s="598">
        <f t="shared" si="1"/>
        <v>4664.608597058379</v>
      </c>
      <c r="C12" s="598">
        <f t="shared" si="1"/>
        <v>3875.4452891508731</v>
      </c>
      <c r="D12" s="598">
        <f t="shared" si="1"/>
        <v>8265.6060097012924</v>
      </c>
      <c r="E12" s="598">
        <f t="shared" si="1"/>
        <v>20741.423399678555</v>
      </c>
      <c r="F12" s="598">
        <f t="shared" si="1"/>
        <v>71150.360658794569</v>
      </c>
      <c r="G12" s="598">
        <f t="shared" si="1"/>
        <v>160745.02604393184</v>
      </c>
      <c r="H12" s="599">
        <f t="shared" si="1"/>
        <v>269442.4699983155</v>
      </c>
      <c r="Z12" s="185">
        <v>1867.8540459772562</v>
      </c>
      <c r="AA12" s="185">
        <v>1827.6419028991668</v>
      </c>
      <c r="AB12" s="186">
        <v>3761.845984955271</v>
      </c>
      <c r="AC12" s="186">
        <v>12218.459674277488</v>
      </c>
      <c r="AD12" s="186">
        <v>53295.16382854589</v>
      </c>
      <c r="AE12" s="186">
        <v>142910.94058879913</v>
      </c>
      <c r="AF12" s="185">
        <v>215881.9060254542</v>
      </c>
      <c r="AG12" s="187">
        <f>Z12/$Z$23</f>
        <v>2.9694741889084227E-2</v>
      </c>
      <c r="AH12" s="187">
        <f>AA12/$AA$23</f>
        <v>3.8173693065546438E-2</v>
      </c>
      <c r="AI12" s="187">
        <f>AB12/$AB$23</f>
        <v>3.3312782687228433E-2</v>
      </c>
      <c r="AJ12" s="187">
        <f>AC12/$AC$23</f>
        <v>4.700377066615103E-2</v>
      </c>
      <c r="AK12" s="187">
        <f>AD12/$AD$23</f>
        <v>5.4390347749808915E-2</v>
      </c>
      <c r="AL12" s="187">
        <f>AE12/$AE$23</f>
        <v>6.4411345988116084E-2</v>
      </c>
      <c r="AM12" s="187">
        <f>AF12/$AF$23</f>
        <v>5.8627922652847768E-2</v>
      </c>
    </row>
    <row r="13" spans="1:42" x14ac:dyDescent="0.3">
      <c r="A13" s="42" t="s">
        <v>132</v>
      </c>
      <c r="B13" s="598">
        <f t="shared" ref="B13:H15" si="2">IF($C$4="PERCENTAGE",(AG15*100),Z15)</f>
        <v>1716.0532058574684</v>
      </c>
      <c r="C13" s="598">
        <f t="shared" si="2"/>
        <v>1698.9630450492805</v>
      </c>
      <c r="D13" s="598">
        <f t="shared" si="2"/>
        <v>3589.939073296438</v>
      </c>
      <c r="E13" s="598">
        <f t="shared" si="2"/>
        <v>12878.944124335107</v>
      </c>
      <c r="F13" s="598">
        <f t="shared" si="2"/>
        <v>55956.202396738459</v>
      </c>
      <c r="G13" s="598">
        <f t="shared" si="2"/>
        <v>152085.34103206528</v>
      </c>
      <c r="H13" s="599">
        <f t="shared" si="2"/>
        <v>227925.44287734202</v>
      </c>
      <c r="Z13" s="185">
        <v>4664.608597058379</v>
      </c>
      <c r="AA13" s="185">
        <v>3875.4452891508731</v>
      </c>
      <c r="AB13" s="186">
        <v>8265.6060097012924</v>
      </c>
      <c r="AC13" s="186">
        <v>20741.423399678555</v>
      </c>
      <c r="AD13" s="186">
        <v>71150.360658794569</v>
      </c>
      <c r="AE13" s="186">
        <v>160745.02604393184</v>
      </c>
      <c r="AF13" s="185">
        <v>269442.4699983155</v>
      </c>
      <c r="AG13" s="187">
        <f>Z13/$Z$23</f>
        <v>7.4156944222470822E-2</v>
      </c>
      <c r="AH13" s="187">
        <f>AA13/$AA$23</f>
        <v>8.0945867308955727E-2</v>
      </c>
      <c r="AI13" s="187">
        <f>AB13/$AB$23</f>
        <v>7.3195536946657452E-2</v>
      </c>
      <c r="AJ13" s="187">
        <f>AC13/$AC$23</f>
        <v>7.9791163105481983E-2</v>
      </c>
      <c r="AK13" s="187">
        <f>AD13/$AD$23</f>
        <v>7.2612458256172435E-2</v>
      </c>
      <c r="AL13" s="187">
        <f>AE13/$AE$23</f>
        <v>7.2449341147194993E-2</v>
      </c>
      <c r="AM13" s="187">
        <f>AF13/$AF$23</f>
        <v>7.3173581710877247E-2</v>
      </c>
    </row>
    <row r="14" spans="1:42" ht="14.5" x14ac:dyDescent="0.35">
      <c r="A14" s="42" t="s">
        <v>133</v>
      </c>
      <c r="B14" s="598">
        <f t="shared" si="2"/>
        <v>1868.8593495542086</v>
      </c>
      <c r="C14" s="598">
        <f t="shared" si="2"/>
        <v>1846.7426708612593</v>
      </c>
      <c r="D14" s="598">
        <f t="shared" si="2"/>
        <v>3900.5778785746797</v>
      </c>
      <c r="E14" s="598">
        <f t="shared" si="2"/>
        <v>12493.912854362401</v>
      </c>
      <c r="F14" s="598">
        <f t="shared" si="2"/>
        <v>54976.031409210031</v>
      </c>
      <c r="G14" s="598">
        <f t="shared" si="2"/>
        <v>145180.91606555731</v>
      </c>
      <c r="H14" s="599">
        <f t="shared" si="2"/>
        <v>220267.04022811988</v>
      </c>
      <c r="Z14" s="46"/>
      <c r="AA14" s="46"/>
      <c r="AB14" s="188"/>
      <c r="AC14" s="188"/>
      <c r="AD14"/>
      <c r="AE14"/>
      <c r="AF14" s="46"/>
      <c r="AG14" s="187"/>
      <c r="AH14" s="187"/>
      <c r="AI14" s="187"/>
      <c r="AJ14" s="187"/>
      <c r="AK14" s="187"/>
      <c r="AL14" s="187"/>
      <c r="AM14" s="187"/>
    </row>
    <row r="15" spans="1:42" x14ac:dyDescent="0.3">
      <c r="A15" s="42" t="s">
        <v>134</v>
      </c>
      <c r="B15" s="598">
        <f t="shared" si="2"/>
        <v>5076.7830636087965</v>
      </c>
      <c r="C15" s="598">
        <f t="shared" si="2"/>
        <v>4049.3628079636105</v>
      </c>
      <c r="D15" s="598">
        <f t="shared" si="2"/>
        <v>8273.64843831691</v>
      </c>
      <c r="E15" s="598">
        <f t="shared" si="2"/>
        <v>19926.122198770288</v>
      </c>
      <c r="F15" s="598">
        <f t="shared" si="2"/>
        <v>72248.152164826417</v>
      </c>
      <c r="G15" s="598">
        <f t="shared" si="2"/>
        <v>165911.28112588939</v>
      </c>
      <c r="H15" s="599">
        <f t="shared" si="2"/>
        <v>275485.3497993754</v>
      </c>
      <c r="Z15" s="185">
        <v>1716.0532058574684</v>
      </c>
      <c r="AA15" s="185">
        <v>1698.9630450492805</v>
      </c>
      <c r="AB15" s="186">
        <v>3589.939073296438</v>
      </c>
      <c r="AC15" s="186">
        <v>12878.944124335107</v>
      </c>
      <c r="AD15" s="186">
        <v>55956.202396738459</v>
      </c>
      <c r="AE15" s="186">
        <v>152085.34103206528</v>
      </c>
      <c r="AF15" s="185">
        <v>227925.44287734202</v>
      </c>
      <c r="AG15" s="187">
        <f>Z15/$Z$23</f>
        <v>2.7281444781844334E-2</v>
      </c>
      <c r="AH15" s="187">
        <f>AA15/$AA$23</f>
        <v>3.5485996304055821E-2</v>
      </c>
      <c r="AI15" s="187">
        <f>AB15/$AB$23</f>
        <v>3.1790472200986832E-2</v>
      </c>
      <c r="AJ15" s="187">
        <f>AC15/$AC$23</f>
        <v>4.9544619549453738E-2</v>
      </c>
      <c r="AK15" s="187">
        <f>AD15/$AD$23</f>
        <v>5.7106069078019274E-2</v>
      </c>
      <c r="AL15" s="187">
        <f>AE15/$AE$23</f>
        <v>6.8546337184381828E-2</v>
      </c>
      <c r="AM15" s="187">
        <f>AF15/$AF$23</f>
        <v>6.1898634682488393E-2</v>
      </c>
    </row>
    <row r="16" spans="1:42" x14ac:dyDescent="0.3">
      <c r="A16" s="42" t="s">
        <v>135</v>
      </c>
      <c r="B16" s="598">
        <f t="shared" ref="B16:H18" si="3">IF($C$4="PERCENTAGE",(AG19*100),Z19)</f>
        <v>2204.6307442562556</v>
      </c>
      <c r="C16" s="598">
        <f t="shared" si="3"/>
        <v>2048.8086898286592</v>
      </c>
      <c r="D16" s="598">
        <f t="shared" si="3"/>
        <v>4069.4688795026555</v>
      </c>
      <c r="E16" s="598">
        <f t="shared" si="3"/>
        <v>12850.795624180446</v>
      </c>
      <c r="F16" s="598">
        <f t="shared" si="3"/>
        <v>56424.673863598204</v>
      </c>
      <c r="G16" s="598">
        <f t="shared" si="3"/>
        <v>160624.38961469755</v>
      </c>
      <c r="H16" s="599">
        <f t="shared" si="3"/>
        <v>238222.76741606375</v>
      </c>
      <c r="Z16" s="185">
        <v>1868.8593495542086</v>
      </c>
      <c r="AA16" s="185">
        <v>1846.7426708612593</v>
      </c>
      <c r="AB16" s="186">
        <v>3900.5778785746797</v>
      </c>
      <c r="AC16" s="186">
        <v>12493.912854362401</v>
      </c>
      <c r="AD16" s="186">
        <v>54976.031409210031</v>
      </c>
      <c r="AE16" s="186">
        <v>145180.91606555731</v>
      </c>
      <c r="AF16" s="185">
        <v>220267.04022811988</v>
      </c>
      <c r="AG16" s="187">
        <f>Z16/$Z$23</f>
        <v>2.9710723989132173E-2</v>
      </c>
      <c r="AH16" s="187">
        <f>AA16/$AA$23</f>
        <v>3.8572648053580204E-2</v>
      </c>
      <c r="AI16" s="187">
        <f>AB16/$AB$23</f>
        <v>3.454131395682692E-2</v>
      </c>
      <c r="AJ16" s="187">
        <f>AC16/$AC$23</f>
        <v>4.8063424538335113E-2</v>
      </c>
      <c r="AK16" s="187">
        <f>AD16/$AD$23</f>
        <v>5.6105756159619165E-2</v>
      </c>
      <c r="AL16" s="187">
        <f>AE16/$AE$23</f>
        <v>6.5434445935647109E-2</v>
      </c>
      <c r="AM16" s="187">
        <f>AF16/$AF$23</f>
        <v>5.9818811290017419E-2</v>
      </c>
    </row>
    <row r="17" spans="1:39" x14ac:dyDescent="0.3">
      <c r="A17" s="42" t="s">
        <v>136</v>
      </c>
      <c r="B17" s="598">
        <f t="shared" si="3"/>
        <v>1265.6772033828663</v>
      </c>
      <c r="C17" s="598">
        <f t="shared" si="3"/>
        <v>1164.1415421106904</v>
      </c>
      <c r="D17" s="598">
        <f t="shared" si="3"/>
        <v>2368.4952272994701</v>
      </c>
      <c r="E17" s="598">
        <f t="shared" si="3"/>
        <v>9398.5831409264629</v>
      </c>
      <c r="F17" s="598">
        <f t="shared" si="3"/>
        <v>46996.936918940126</v>
      </c>
      <c r="G17" s="598">
        <f t="shared" si="3"/>
        <v>150357.22418328436</v>
      </c>
      <c r="H17" s="599">
        <f t="shared" si="3"/>
        <v>211551.05821594398</v>
      </c>
      <c r="Z17" s="185">
        <v>5076.7830636087965</v>
      </c>
      <c r="AA17" s="185">
        <v>4049.3628079636105</v>
      </c>
      <c r="AB17" s="186">
        <v>8273.64843831691</v>
      </c>
      <c r="AC17" s="186">
        <v>19926.122198770288</v>
      </c>
      <c r="AD17" s="186">
        <v>72248.152164826417</v>
      </c>
      <c r="AE17" s="186">
        <v>165911.28112588939</v>
      </c>
      <c r="AF17" s="185">
        <v>275485.3497993754</v>
      </c>
      <c r="AG17" s="187">
        <f>Z17/$Z$23</f>
        <v>8.0709605242128821E-2</v>
      </c>
      <c r="AH17" s="187">
        <f>AA17/$AA$23</f>
        <v>8.4578457463157897E-2</v>
      </c>
      <c r="AI17" s="187">
        <f>AB17/$AB$23</f>
        <v>7.3266756150692142E-2</v>
      </c>
      <c r="AJ17" s="187">
        <f>AC17/$AC$23</f>
        <v>7.6654742337813025E-2</v>
      </c>
      <c r="AK17" s="187">
        <f>AD17/$AD$23</f>
        <v>7.373280872478058E-2</v>
      </c>
      <c r="AL17" s="187">
        <f>AE17/$AE$23</f>
        <v>7.4777822382961989E-2</v>
      </c>
      <c r="AM17" s="187">
        <f>AF17/$AF$23</f>
        <v>7.4814671027252019E-2</v>
      </c>
    </row>
    <row r="18" spans="1:39" ht="14.5" x14ac:dyDescent="0.35">
      <c r="A18" s="42" t="s">
        <v>137</v>
      </c>
      <c r="B18" s="598">
        <f t="shared" si="3"/>
        <v>20259.882986318433</v>
      </c>
      <c r="C18" s="598">
        <f t="shared" si="3"/>
        <v>13543.449788700536</v>
      </c>
      <c r="D18" s="598">
        <f t="shared" si="3"/>
        <v>29078.405963343452</v>
      </c>
      <c r="E18" s="598">
        <f t="shared" si="3"/>
        <v>61584.89712409403</v>
      </c>
      <c r="F18" s="598">
        <f t="shared" si="3"/>
        <v>161869.96074654139</v>
      </c>
      <c r="G18" s="598">
        <f t="shared" si="3"/>
        <v>221335.67793042009</v>
      </c>
      <c r="H18" s="599">
        <f t="shared" si="3"/>
        <v>507672.27453941794</v>
      </c>
      <c r="Z18" s="46"/>
      <c r="AA18" s="46"/>
      <c r="AB18" s="188"/>
      <c r="AC18" s="188"/>
      <c r="AD18"/>
      <c r="AE18"/>
      <c r="AF18" s="46"/>
      <c r="AG18" s="187"/>
      <c r="AH18" s="187"/>
      <c r="AI18" s="187"/>
      <c r="AJ18" s="187"/>
      <c r="AK18" s="187"/>
      <c r="AL18" s="187"/>
      <c r="AM18" s="187"/>
    </row>
    <row r="19" spans="1:39" x14ac:dyDescent="0.3">
      <c r="A19" s="345" t="s">
        <v>124</v>
      </c>
      <c r="B19" s="600">
        <f t="shared" ref="B19:H19" si="4">IF($C$4="PERCENTAGE",(AG23*100),Z23)</f>
        <v>62901.844809901464</v>
      </c>
      <c r="C19" s="600">
        <f t="shared" si="4"/>
        <v>47877</v>
      </c>
      <c r="D19" s="600">
        <f t="shared" si="4"/>
        <v>112925</v>
      </c>
      <c r="E19" s="600">
        <f t="shared" si="4"/>
        <v>259946.37241042464</v>
      </c>
      <c r="F19" s="600">
        <f t="shared" si="4"/>
        <v>979864.36993746064</v>
      </c>
      <c r="G19" s="601">
        <f t="shared" si="4"/>
        <v>2218723.0897979722</v>
      </c>
      <c r="H19" s="601">
        <f t="shared" si="4"/>
        <v>3682237</v>
      </c>
      <c r="Z19" s="185">
        <v>2204.6307442562556</v>
      </c>
      <c r="AA19" s="185">
        <v>2048.8086898286592</v>
      </c>
      <c r="AB19" s="186">
        <v>4069.4688795026555</v>
      </c>
      <c r="AC19" s="186">
        <v>12850.795624180446</v>
      </c>
      <c r="AD19" s="186">
        <v>56424.673863598204</v>
      </c>
      <c r="AE19" s="186">
        <v>160624.38961469755</v>
      </c>
      <c r="AF19" s="185">
        <v>238222.76741606375</v>
      </c>
      <c r="AG19" s="187">
        <f>Z19/$Z$23</f>
        <v>3.5048745405146235E-2</v>
      </c>
      <c r="AH19" s="187">
        <f>AA19/$AA$23</f>
        <v>4.2793171874358445E-2</v>
      </c>
      <c r="AI19" s="187">
        <f>AB19/$AB$23</f>
        <v>3.6036917241555506E-2</v>
      </c>
      <c r="AJ19" s="187">
        <f>AC19/$AC$23</f>
        <v>4.9436333752296252E-2</v>
      </c>
      <c r="AK19" s="187">
        <f>AD19/$AD$23</f>
        <v>5.7584167354916151E-2</v>
      </c>
      <c r="AL19" s="187">
        <f>AE19/$AE$23</f>
        <v>7.2394969139354531E-2</v>
      </c>
      <c r="AM19" s="187">
        <f>AF19/$AF$23</f>
        <v>6.4695120769267089E-2</v>
      </c>
    </row>
    <row r="20" spans="1:39" x14ac:dyDescent="0.3">
      <c r="Z20" s="185">
        <v>1265.6772033828663</v>
      </c>
      <c r="AA20" s="185">
        <v>1164.1415421106904</v>
      </c>
      <c r="AB20" s="186">
        <v>2368.4952272994701</v>
      </c>
      <c r="AC20" s="186">
        <v>9398.5831409264629</v>
      </c>
      <c r="AD20" s="186">
        <v>46996.936918940126</v>
      </c>
      <c r="AE20" s="186">
        <v>150357.22418328436</v>
      </c>
      <c r="AF20" s="185">
        <v>211551.05821594398</v>
      </c>
      <c r="AG20" s="187">
        <f>Z20/$Z$23</f>
        <v>2.0121463960364391E-2</v>
      </c>
      <c r="AH20" s="187">
        <f>AA20/$AA$23</f>
        <v>2.4315256639110435E-2</v>
      </c>
      <c r="AI20" s="187">
        <f>AB20/$AB$23</f>
        <v>2.0974055588217581E-2</v>
      </c>
      <c r="AJ20" s="187">
        <f>AC20/$AC$23</f>
        <v>3.6155854200908832E-2</v>
      </c>
      <c r="AK20" s="187">
        <f>AD20/$AD$23</f>
        <v>4.796269602285843E-2</v>
      </c>
      <c r="AL20" s="187">
        <f>AE20/$AE$23</f>
        <v>6.776745817206746E-2</v>
      </c>
      <c r="AM20" s="187">
        <f>AF20/$AF$23</f>
        <v>5.745177679110388E-2</v>
      </c>
    </row>
    <row r="21" spans="1:39" x14ac:dyDescent="0.3">
      <c r="A21" s="169" t="s">
        <v>41</v>
      </c>
      <c r="Z21" s="185">
        <v>20259.882986318433</v>
      </c>
      <c r="AA21" s="185">
        <v>13543.449788700536</v>
      </c>
      <c r="AB21" s="186">
        <v>29078.405963343452</v>
      </c>
      <c r="AC21" s="186">
        <v>61584.89712409403</v>
      </c>
      <c r="AD21" s="186">
        <v>161869.96074654139</v>
      </c>
      <c r="AE21" s="186">
        <v>221335.67793042009</v>
      </c>
      <c r="AF21" s="185">
        <v>507672.27453941794</v>
      </c>
      <c r="AG21" s="187">
        <f>Z21/$Z$23</f>
        <v>0.32208726226626183</v>
      </c>
      <c r="AH21" s="187">
        <f>AA21/$AA$23</f>
        <v>0.28288008414688759</v>
      </c>
      <c r="AI21" s="187">
        <f>AB21/$AB$23</f>
        <v>0.2575019345879429</v>
      </c>
      <c r="AJ21" s="187">
        <f>AC21/$AC$23</f>
        <v>0.23691385478101132</v>
      </c>
      <c r="AK21" s="187">
        <f>AD21/$AD$23</f>
        <v>0.16519629217344914</v>
      </c>
      <c r="AL21" s="187">
        <f>AE21/$AE$23</f>
        <v>9.9758135185123081E-2</v>
      </c>
      <c r="AM21" s="187">
        <f>AF21/$AF$23</f>
        <v>0.13787061358066249</v>
      </c>
    </row>
    <row r="22" spans="1:39" ht="14.5" x14ac:dyDescent="0.35">
      <c r="A22" s="41" t="s">
        <v>544</v>
      </c>
      <c r="F22" s="43"/>
      <c r="G22" s="43"/>
      <c r="H22" s="43"/>
      <c r="I22" s="43"/>
      <c r="Z22" s="46"/>
      <c r="AA22" s="46"/>
      <c r="AB22" s="188"/>
      <c r="AC22" s="188"/>
      <c r="AD22" s="188"/>
      <c r="AE22" s="188"/>
      <c r="AF22" s="46"/>
    </row>
    <row r="23" spans="1:39" s="41" customFormat="1" ht="13" customHeight="1" x14ac:dyDescent="0.3">
      <c r="A23" s="676" t="s">
        <v>577</v>
      </c>
      <c r="B23" s="676"/>
      <c r="C23" s="676"/>
      <c r="D23" s="676"/>
      <c r="E23" s="676"/>
      <c r="F23" s="676"/>
      <c r="G23" s="676"/>
      <c r="H23" s="44"/>
      <c r="I23" s="44"/>
      <c r="Z23" s="189">
        <v>62901.844809901464</v>
      </c>
      <c r="AA23" s="190">
        <v>47877</v>
      </c>
      <c r="AB23" s="189">
        <v>112925</v>
      </c>
      <c r="AC23" s="189">
        <v>259946.37241042464</v>
      </c>
      <c r="AD23" s="189">
        <v>979864.36993746064</v>
      </c>
      <c r="AE23" s="189">
        <v>2218723.0897979722</v>
      </c>
      <c r="AF23" s="189">
        <v>3682237</v>
      </c>
      <c r="AG23" s="191">
        <f t="shared" ref="AG23:AL23" si="5">Z23/$AF$23</f>
        <v>1.708250848869898E-2</v>
      </c>
      <c r="AH23" s="191">
        <f t="shared" si="5"/>
        <v>1.300215059486937E-2</v>
      </c>
      <c r="AI23" s="191">
        <f t="shared" si="5"/>
        <v>3.066749913164199E-2</v>
      </c>
      <c r="AJ23" s="191">
        <f t="shared" si="5"/>
        <v>7.0594688068808351E-2</v>
      </c>
      <c r="AK23" s="191">
        <f t="shared" si="5"/>
        <v>0.26610573136315252</v>
      </c>
      <c r="AL23" s="191">
        <f t="shared" si="5"/>
        <v>0.6025476061964431</v>
      </c>
      <c r="AM23" s="191">
        <f>SUM(AG22:AL23)</f>
        <v>1.0000001838436143</v>
      </c>
    </row>
    <row r="24" spans="1:39" ht="39" customHeight="1" x14ac:dyDescent="0.35">
      <c r="A24" s="676" t="s">
        <v>576</v>
      </c>
      <c r="B24" s="676"/>
      <c r="C24" s="676"/>
      <c r="D24" s="676"/>
      <c r="E24" s="676"/>
      <c r="F24" s="676"/>
      <c r="G24" s="676"/>
      <c r="H24" s="43"/>
      <c r="I24" s="43"/>
      <c r="Z24" s="192">
        <f>SUM(Z7:Z21)</f>
        <v>62901.844809901464</v>
      </c>
      <c r="AA24" s="192">
        <f t="shared" ref="AA24:AF24" si="6">SUM(AA7:AA21)</f>
        <v>47876.577548773326</v>
      </c>
      <c r="AB24" s="192">
        <f t="shared" si="6"/>
        <v>112924.74549546783</v>
      </c>
      <c r="AC24" s="192">
        <f t="shared" si="6"/>
        <v>259946.37241042464</v>
      </c>
      <c r="AD24" s="192">
        <f t="shared" si="6"/>
        <v>979864.36993746064</v>
      </c>
      <c r="AE24" s="192">
        <f t="shared" si="6"/>
        <v>2218723.0897979722</v>
      </c>
      <c r="AF24" s="192">
        <f t="shared" si="6"/>
        <v>3682237.0000000005</v>
      </c>
    </row>
    <row r="25" spans="1:39" ht="14.5" x14ac:dyDescent="0.35">
      <c r="A25" s="676" t="s">
        <v>578</v>
      </c>
      <c r="B25" s="676"/>
      <c r="C25" s="676"/>
      <c r="D25" s="676"/>
      <c r="E25" s="676"/>
      <c r="F25" s="676"/>
      <c r="G25" s="43"/>
      <c r="H25" s="43"/>
      <c r="I25" s="43"/>
      <c r="Z25" s="193"/>
      <c r="AA25" s="193"/>
      <c r="AB25" s="193"/>
      <c r="AC25" s="193"/>
      <c r="AD25" s="193"/>
      <c r="AE25" s="193"/>
      <c r="AF25" s="193"/>
    </row>
    <row r="27" spans="1:39" ht="14.25" customHeight="1" x14ac:dyDescent="0.3">
      <c r="A27" s="41"/>
      <c r="I27" s="44"/>
      <c r="J27" s="44"/>
    </row>
    <row r="28" spans="1:39" ht="16.5" customHeight="1" x14ac:dyDescent="0.3">
      <c r="A28" s="679"/>
      <c r="B28" s="679"/>
      <c r="C28" s="679"/>
      <c r="D28" s="679"/>
      <c r="E28" s="679"/>
      <c r="F28" s="679"/>
      <c r="G28" s="679"/>
      <c r="H28" s="679"/>
      <c r="I28" s="44"/>
      <c r="J28" s="44"/>
    </row>
    <row r="29" spans="1:39" ht="53.25" customHeight="1" x14ac:dyDescent="0.3">
      <c r="A29" s="676"/>
      <c r="B29" s="676"/>
      <c r="C29" s="676"/>
      <c r="D29" s="676"/>
      <c r="E29" s="676"/>
      <c r="F29" s="676"/>
      <c r="G29" s="676"/>
      <c r="H29" s="676"/>
      <c r="I29" s="44"/>
      <c r="J29" s="44"/>
    </row>
    <row r="30" spans="1:39" ht="18.75" customHeight="1" x14ac:dyDescent="0.3">
      <c r="I30" s="44"/>
      <c r="J30" s="44"/>
    </row>
    <row r="31" spans="1:39" ht="18.75" customHeight="1" x14ac:dyDescent="0.3">
      <c r="A31" s="676"/>
      <c r="B31" s="676"/>
      <c r="C31" s="676"/>
      <c r="D31" s="676"/>
      <c r="E31" s="676"/>
      <c r="F31" s="676"/>
      <c r="G31" s="676"/>
    </row>
    <row r="32" spans="1:39" ht="18.75" customHeight="1" x14ac:dyDescent="0.3"/>
    <row r="33" spans="1:10" ht="14.25" customHeight="1" x14ac:dyDescent="0.3">
      <c r="I33" s="44"/>
      <c r="J33" s="44"/>
    </row>
    <row r="37" spans="1:10" x14ac:dyDescent="0.3">
      <c r="A37" s="41"/>
    </row>
    <row r="38" spans="1:10" ht="25.5" customHeight="1" x14ac:dyDescent="0.3">
      <c r="A38" s="676"/>
      <c r="B38" s="676"/>
      <c r="C38" s="676"/>
      <c r="D38" s="676"/>
      <c r="E38" s="676"/>
      <c r="F38" s="676"/>
      <c r="G38" s="676"/>
      <c r="H38" s="676"/>
    </row>
    <row r="42" spans="1:10" ht="27.75" customHeight="1" x14ac:dyDescent="0.3">
      <c r="I42" s="44"/>
      <c r="J42" s="44"/>
    </row>
  </sheetData>
  <protectedRanges>
    <protectedRange password="CD5E" sqref="H5 B7:H19" name="Range1"/>
  </protectedRanges>
  <mergeCells count="7">
    <mergeCell ref="A23:G23"/>
    <mergeCell ref="A24:G24"/>
    <mergeCell ref="A38:H38"/>
    <mergeCell ref="A28:H28"/>
    <mergeCell ref="A29:H29"/>
    <mergeCell ref="A31:G31"/>
    <mergeCell ref="A25:F25"/>
  </mergeCells>
  <conditionalFormatting sqref="B7:H19">
    <cfRule type="cellIs" dxfId="2" priority="1" stopIfTrue="1" operator="lessThan">
      <formula>101</formula>
    </cfRule>
  </conditionalFormatting>
  <dataValidations count="1">
    <dataValidation type="list" allowBlank="1" showInputMessage="1" showErrorMessage="1" sqref="C4">
      <formula1>$AP$6:$AP$7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showGridLines="0" workbookViewId="0"/>
  </sheetViews>
  <sheetFormatPr defaultRowHeight="14.5" x14ac:dyDescent="0.35"/>
  <cols>
    <col min="1" max="1" width="35.1796875" customWidth="1"/>
    <col min="2" max="6" width="18.7265625" customWidth="1"/>
    <col min="7" max="7" width="9.81640625" customWidth="1"/>
  </cols>
  <sheetData>
    <row r="1" spans="1:10" ht="18.5" x14ac:dyDescent="0.35">
      <c r="A1" s="194" t="s">
        <v>108</v>
      </c>
      <c r="B1" s="85"/>
      <c r="C1" s="85"/>
      <c r="D1" s="86"/>
      <c r="E1" s="86"/>
      <c r="F1" s="86"/>
      <c r="G1" s="86"/>
    </row>
    <row r="2" spans="1:10" ht="19" x14ac:dyDescent="0.4">
      <c r="A2" s="194" t="s">
        <v>581</v>
      </c>
      <c r="B2" s="195"/>
      <c r="C2" s="195"/>
      <c r="D2" s="195"/>
      <c r="E2" s="195"/>
      <c r="F2" s="196"/>
      <c r="G2" s="196"/>
    </row>
    <row r="3" spans="1:10" ht="15.5" x14ac:dyDescent="0.35">
      <c r="A3" s="85"/>
      <c r="B3" s="197"/>
      <c r="C3" s="197"/>
      <c r="D3" s="197"/>
      <c r="E3" s="198"/>
      <c r="F3" s="198"/>
      <c r="G3" s="198"/>
    </row>
    <row r="4" spans="1:10" x14ac:dyDescent="0.35">
      <c r="A4" s="372"/>
      <c r="B4" s="602" t="s">
        <v>21</v>
      </c>
      <c r="C4" s="602" t="s">
        <v>22</v>
      </c>
      <c r="D4" s="602" t="s">
        <v>23</v>
      </c>
      <c r="E4" s="603" t="s">
        <v>24</v>
      </c>
      <c r="F4" s="603" t="s">
        <v>25</v>
      </c>
      <c r="G4" s="198"/>
    </row>
    <row r="5" spans="1:10" x14ac:dyDescent="0.35">
      <c r="A5" s="200" t="s">
        <v>138</v>
      </c>
      <c r="B5" s="198"/>
      <c r="C5" s="198"/>
      <c r="D5" s="198"/>
      <c r="E5" s="198"/>
      <c r="F5" s="198"/>
      <c r="G5" s="198"/>
    </row>
    <row r="6" spans="1:10" ht="16" x14ac:dyDescent="0.35">
      <c r="A6" s="201" t="s">
        <v>582</v>
      </c>
      <c r="B6" s="202">
        <v>2421508</v>
      </c>
      <c r="C6" s="202">
        <v>2578373</v>
      </c>
      <c r="D6" s="203">
        <v>2758133</v>
      </c>
      <c r="E6" s="203">
        <v>2980290</v>
      </c>
      <c r="F6" s="203">
        <v>3200791</v>
      </c>
      <c r="G6" s="198"/>
    </row>
    <row r="7" spans="1:10" x14ac:dyDescent="0.35">
      <c r="A7" s="201"/>
      <c r="B7" s="202"/>
      <c r="C7" s="204"/>
      <c r="D7" s="205"/>
      <c r="E7" s="205"/>
      <c r="F7" s="205"/>
      <c r="G7" s="198"/>
    </row>
    <row r="8" spans="1:10" x14ac:dyDescent="0.35">
      <c r="A8" s="201" t="s">
        <v>580</v>
      </c>
      <c r="B8" s="206"/>
      <c r="C8" s="207"/>
      <c r="D8" s="207"/>
      <c r="E8" s="207"/>
      <c r="F8" s="207"/>
      <c r="G8" s="198"/>
    </row>
    <row r="9" spans="1:10" x14ac:dyDescent="0.35">
      <c r="A9" s="208" t="s">
        <v>141</v>
      </c>
      <c r="B9" s="203">
        <v>2371949</v>
      </c>
      <c r="C9" s="203">
        <v>2526039</v>
      </c>
      <c r="D9" s="203">
        <v>2711761</v>
      </c>
      <c r="E9" s="203">
        <v>2933706</v>
      </c>
      <c r="F9" s="203">
        <v>3158614</v>
      </c>
      <c r="G9" s="198"/>
    </row>
    <row r="10" spans="1:10" x14ac:dyDescent="0.35">
      <c r="A10" s="201"/>
      <c r="B10" s="209">
        <v>0.97953382768093278</v>
      </c>
      <c r="C10" s="209">
        <v>0.97970270399201365</v>
      </c>
      <c r="D10" s="209">
        <v>0.98318717770317821</v>
      </c>
      <c r="E10" s="209">
        <v>0.98436930634267139</v>
      </c>
      <c r="F10" s="209">
        <v>0.98680000000000001</v>
      </c>
      <c r="G10" s="198"/>
    </row>
    <row r="11" spans="1:10" x14ac:dyDescent="0.35">
      <c r="A11" s="208" t="s">
        <v>142</v>
      </c>
      <c r="B11" s="203">
        <v>2398022</v>
      </c>
      <c r="C11" s="203">
        <v>2554872</v>
      </c>
      <c r="D11" s="203">
        <v>2736196</v>
      </c>
      <c r="E11" s="203">
        <v>2954983</v>
      </c>
      <c r="F11" s="203">
        <v>3179549</v>
      </c>
      <c r="G11" s="205"/>
      <c r="H11" s="205"/>
      <c r="I11" s="205"/>
      <c r="J11" s="205"/>
    </row>
    <row r="12" spans="1:10" ht="15.5" x14ac:dyDescent="0.35">
      <c r="A12" s="210"/>
      <c r="B12" s="211">
        <v>0.99030108510894865</v>
      </c>
      <c r="C12" s="211">
        <v>0.99088533738136408</v>
      </c>
      <c r="D12" s="211">
        <v>0.99204643140849269</v>
      </c>
      <c r="E12" s="211">
        <v>0.99150854447050463</v>
      </c>
      <c r="F12" s="211">
        <v>0.99329999999999996</v>
      </c>
      <c r="G12" s="198"/>
    </row>
    <row r="13" spans="1:10" x14ac:dyDescent="0.35">
      <c r="A13" s="200" t="s">
        <v>52</v>
      </c>
      <c r="B13" s="198"/>
      <c r="C13" s="198"/>
      <c r="D13" s="198"/>
      <c r="E13" s="198"/>
      <c r="F13" s="198"/>
      <c r="G13" s="198"/>
    </row>
    <row r="14" spans="1:10" x14ac:dyDescent="0.35">
      <c r="A14" s="201" t="s">
        <v>139</v>
      </c>
      <c r="B14" s="203">
        <v>141444</v>
      </c>
      <c r="C14" s="203">
        <v>150482</v>
      </c>
      <c r="D14" s="203">
        <v>160362</v>
      </c>
      <c r="E14" s="203">
        <v>169768</v>
      </c>
      <c r="F14" s="203">
        <v>179031</v>
      </c>
    </row>
    <row r="15" spans="1:10" x14ac:dyDescent="0.35">
      <c r="A15" s="201"/>
      <c r="B15" s="203"/>
      <c r="C15" s="203"/>
      <c r="D15" s="203"/>
      <c r="E15" s="203"/>
      <c r="F15" s="203"/>
    </row>
    <row r="16" spans="1:10" x14ac:dyDescent="0.35">
      <c r="A16" s="201" t="s">
        <v>580</v>
      </c>
      <c r="B16" s="206"/>
      <c r="C16" s="206"/>
      <c r="D16" s="206"/>
      <c r="E16" s="206"/>
      <c r="F16" s="206"/>
    </row>
    <row r="17" spans="1:8" x14ac:dyDescent="0.35">
      <c r="A17" s="208" t="s">
        <v>141</v>
      </c>
      <c r="B17" s="203">
        <v>138244</v>
      </c>
      <c r="C17" s="203">
        <v>147314</v>
      </c>
      <c r="D17" s="203">
        <v>157559</v>
      </c>
      <c r="E17" s="203">
        <v>167021</v>
      </c>
      <c r="F17" s="203">
        <v>175555</v>
      </c>
    </row>
    <row r="18" spans="1:8" x14ac:dyDescent="0.35">
      <c r="A18" s="201"/>
      <c r="B18" s="209">
        <v>0.97737620542405479</v>
      </c>
      <c r="C18" s="209">
        <v>0.97894764822370772</v>
      </c>
      <c r="D18" s="209">
        <v>0.98252079669747194</v>
      </c>
      <c r="E18" s="209">
        <v>0.98381909429338854</v>
      </c>
      <c r="F18" s="209">
        <v>0.98050000000000004</v>
      </c>
    </row>
    <row r="19" spans="1:8" x14ac:dyDescent="0.35">
      <c r="A19" s="208" t="s">
        <v>142</v>
      </c>
      <c r="B19" s="203">
        <v>139061</v>
      </c>
      <c r="C19" s="203">
        <v>148544</v>
      </c>
      <c r="D19" s="203">
        <v>158801</v>
      </c>
      <c r="E19" s="203">
        <v>168112</v>
      </c>
      <c r="F19" s="203">
        <v>176964</v>
      </c>
    </row>
    <row r="20" spans="1:8" ht="15.5" x14ac:dyDescent="0.35">
      <c r="A20" s="210"/>
      <c r="B20" s="211">
        <v>0.98315234297672593</v>
      </c>
      <c r="C20" s="211">
        <v>0.98712138328836674</v>
      </c>
      <c r="D20" s="211">
        <v>0.99026577368703306</v>
      </c>
      <c r="E20" s="211">
        <v>0.99024551152160589</v>
      </c>
      <c r="F20" s="211">
        <v>0.98839999999999995</v>
      </c>
    </row>
    <row r="21" spans="1:8" x14ac:dyDescent="0.35">
      <c r="A21" s="200" t="s">
        <v>54</v>
      </c>
      <c r="B21" s="198"/>
      <c r="C21" s="198"/>
      <c r="D21" s="198"/>
      <c r="E21" s="198"/>
      <c r="F21" s="198"/>
    </row>
    <row r="22" spans="1:8" x14ac:dyDescent="0.35">
      <c r="A22" s="201" t="s">
        <v>139</v>
      </c>
      <c r="B22" s="203">
        <v>35767</v>
      </c>
      <c r="C22" s="203">
        <v>38284</v>
      </c>
      <c r="D22" s="203">
        <v>41206</v>
      </c>
      <c r="E22" s="203">
        <v>44271</v>
      </c>
      <c r="F22" s="203">
        <v>47615</v>
      </c>
    </row>
    <row r="23" spans="1:8" x14ac:dyDescent="0.35">
      <c r="A23" s="201"/>
      <c r="B23" s="212"/>
      <c r="C23" s="212"/>
      <c r="D23" s="212"/>
      <c r="E23" s="212"/>
      <c r="F23" s="212"/>
    </row>
    <row r="24" spans="1:8" x14ac:dyDescent="0.35">
      <c r="A24" s="201" t="s">
        <v>580</v>
      </c>
      <c r="B24" s="213"/>
      <c r="C24" s="213"/>
      <c r="D24" s="213"/>
      <c r="E24" s="213"/>
      <c r="F24" s="213"/>
    </row>
    <row r="25" spans="1:8" x14ac:dyDescent="0.35">
      <c r="A25" s="208" t="s">
        <v>141</v>
      </c>
      <c r="B25" s="203">
        <v>34887</v>
      </c>
      <c r="C25" s="203">
        <v>37441</v>
      </c>
      <c r="D25" s="203">
        <v>40478</v>
      </c>
      <c r="E25" s="203">
        <v>43558</v>
      </c>
      <c r="F25" s="203">
        <v>46874</v>
      </c>
    </row>
    <row r="26" spans="1:8" x14ac:dyDescent="0.35">
      <c r="A26" s="201"/>
      <c r="B26" s="209">
        <v>0.97539631503900237</v>
      </c>
      <c r="C26" s="209">
        <v>0.97798035732943278</v>
      </c>
      <c r="D26" s="209">
        <v>0.98233266999951463</v>
      </c>
      <c r="E26" s="209">
        <v>0.98389464886720424</v>
      </c>
      <c r="F26" s="209">
        <v>0.98440000000000005</v>
      </c>
    </row>
    <row r="27" spans="1:8" x14ac:dyDescent="0.35">
      <c r="A27" s="208" t="s">
        <v>142</v>
      </c>
      <c r="B27" s="203">
        <v>35178</v>
      </c>
      <c r="C27" s="203">
        <v>37638</v>
      </c>
      <c r="D27" s="203">
        <v>40583</v>
      </c>
      <c r="E27" s="203">
        <v>43611</v>
      </c>
      <c r="F27" s="203">
        <v>47059</v>
      </c>
    </row>
    <row r="28" spans="1:8" ht="15.5" x14ac:dyDescent="0.35">
      <c r="A28" s="210"/>
      <c r="B28" s="211">
        <v>0.98353230631587762</v>
      </c>
      <c r="C28" s="211">
        <v>0.98312611012433393</v>
      </c>
      <c r="D28" s="211">
        <v>0.98488084259573838</v>
      </c>
      <c r="E28" s="211">
        <v>0.98509182083079205</v>
      </c>
      <c r="F28" s="211">
        <v>0.98829999999999996</v>
      </c>
    </row>
    <row r="29" spans="1:8" x14ac:dyDescent="0.35">
      <c r="A29" s="200" t="s">
        <v>56</v>
      </c>
      <c r="B29" s="168"/>
      <c r="C29" s="168"/>
      <c r="D29" s="198"/>
      <c r="E29" s="198"/>
      <c r="F29" s="198"/>
    </row>
    <row r="30" spans="1:8" x14ac:dyDescent="0.35">
      <c r="A30" s="201" t="s">
        <v>139</v>
      </c>
      <c r="B30" s="214">
        <v>2598719</v>
      </c>
      <c r="C30" s="214">
        <v>2767149</v>
      </c>
      <c r="D30" s="214">
        <v>2959701</v>
      </c>
      <c r="E30" s="214">
        <v>3194329</v>
      </c>
      <c r="F30" s="214">
        <v>3427437</v>
      </c>
      <c r="H30" s="604"/>
    </row>
    <row r="31" spans="1:8" x14ac:dyDescent="0.35">
      <c r="A31" s="201"/>
      <c r="B31" s="214"/>
      <c r="C31" s="214"/>
      <c r="D31" s="214"/>
      <c r="E31" s="214"/>
      <c r="F31" s="215"/>
    </row>
    <row r="32" spans="1:8" x14ac:dyDescent="0.35">
      <c r="A32" s="201" t="s">
        <v>580</v>
      </c>
      <c r="B32" s="214"/>
      <c r="C32" s="214"/>
      <c r="D32" s="206"/>
      <c r="E32" s="206"/>
      <c r="F32" s="213"/>
    </row>
    <row r="33" spans="1:9" x14ac:dyDescent="0.35">
      <c r="A33" s="208" t="s">
        <v>141</v>
      </c>
      <c r="B33" s="214">
        <v>2545080</v>
      </c>
      <c r="C33" s="214">
        <v>2710794</v>
      </c>
      <c r="D33" s="214">
        <v>2909798</v>
      </c>
      <c r="E33" s="214">
        <v>3144285</v>
      </c>
      <c r="F33" s="214">
        <v>3381043</v>
      </c>
      <c r="H33" s="604"/>
    </row>
    <row r="34" spans="1:9" x14ac:dyDescent="0.35">
      <c r="A34" s="201"/>
      <c r="B34" s="209">
        <v>0.97935944594240465</v>
      </c>
      <c r="C34" s="209">
        <v>0.97963427339836051</v>
      </c>
      <c r="D34" s="209">
        <v>0.98313917520722527</v>
      </c>
      <c r="E34" s="209">
        <v>0.98433348599972004</v>
      </c>
      <c r="F34" s="209">
        <v>0.98640000000000005</v>
      </c>
    </row>
    <row r="35" spans="1:9" x14ac:dyDescent="0.35">
      <c r="A35" s="208" t="s">
        <v>142</v>
      </c>
      <c r="B35" s="214">
        <v>2572261</v>
      </c>
      <c r="C35" s="214">
        <v>2741054</v>
      </c>
      <c r="D35" s="214">
        <v>2935580</v>
      </c>
      <c r="E35" s="214">
        <v>3166706</v>
      </c>
      <c r="F35" s="214">
        <v>3403572</v>
      </c>
      <c r="H35" s="604"/>
    </row>
    <row r="36" spans="1:9" ht="15.5" x14ac:dyDescent="0.35">
      <c r="A36" s="210"/>
      <c r="B36" s="211">
        <v>0.98981882996968884</v>
      </c>
      <c r="C36" s="211">
        <v>0.99056971633981405</v>
      </c>
      <c r="D36" s="211">
        <v>0.99185019027259846</v>
      </c>
      <c r="E36" s="211">
        <v>0.99135248748641736</v>
      </c>
      <c r="F36" s="211">
        <v>0.99299999999999999</v>
      </c>
    </row>
    <row r="38" spans="1:9" x14ac:dyDescent="0.35">
      <c r="A38" s="216" t="s">
        <v>41</v>
      </c>
      <c r="B38" s="217"/>
      <c r="C38" s="217"/>
      <c r="D38" s="217"/>
      <c r="E38" s="217"/>
      <c r="F38" s="217"/>
    </row>
    <row r="39" spans="1:9" x14ac:dyDescent="0.35">
      <c r="A39" s="41" t="s">
        <v>544</v>
      </c>
      <c r="B39" s="217"/>
      <c r="C39" s="217"/>
      <c r="D39" s="217"/>
      <c r="E39" s="217"/>
      <c r="F39" s="217"/>
    </row>
    <row r="40" spans="1:9" ht="26" customHeight="1" x14ac:dyDescent="0.35">
      <c r="A40" s="680" t="s">
        <v>583</v>
      </c>
      <c r="B40" s="681"/>
      <c r="C40" s="681"/>
      <c r="D40" s="681"/>
      <c r="E40" s="681"/>
      <c r="F40" s="681"/>
      <c r="G40" s="681"/>
    </row>
    <row r="41" spans="1:9" ht="26" customHeight="1" x14ac:dyDescent="0.35">
      <c r="A41" s="682" t="s">
        <v>584</v>
      </c>
      <c r="B41" s="682"/>
      <c r="C41" s="682"/>
      <c r="D41" s="682"/>
      <c r="E41" s="682"/>
      <c r="F41" s="682"/>
      <c r="G41" s="682"/>
    </row>
    <row r="42" spans="1:9" x14ac:dyDescent="0.35">
      <c r="A42" s="676" t="s">
        <v>585</v>
      </c>
      <c r="B42" s="676"/>
      <c r="C42" s="676"/>
      <c r="D42" s="676"/>
      <c r="E42" s="676"/>
      <c r="F42" s="676"/>
      <c r="G42" s="676"/>
      <c r="H42" s="676"/>
      <c r="I42" s="676"/>
    </row>
    <row r="43" spans="1:9" ht="39" customHeight="1" x14ac:dyDescent="0.35">
      <c r="A43" s="676" t="s">
        <v>586</v>
      </c>
      <c r="B43" s="676"/>
      <c r="C43" s="676"/>
      <c r="D43" s="676"/>
      <c r="E43" s="676"/>
      <c r="F43" s="676"/>
      <c r="G43" s="43"/>
      <c r="H43" s="43"/>
      <c r="I43" s="43"/>
    </row>
    <row r="44" spans="1:9" x14ac:dyDescent="0.35">
      <c r="A44" s="676" t="s">
        <v>587</v>
      </c>
      <c r="B44" s="676"/>
      <c r="C44" s="676"/>
      <c r="D44" s="676"/>
      <c r="E44" s="676"/>
      <c r="F44" s="676"/>
      <c r="G44" s="43"/>
      <c r="H44" s="43"/>
      <c r="I44" s="43"/>
    </row>
    <row r="45" spans="1:9" x14ac:dyDescent="0.35">
      <c r="A45" s="134"/>
      <c r="B45" s="134"/>
      <c r="C45" s="134"/>
      <c r="D45" s="134"/>
      <c r="E45" s="134"/>
      <c r="F45" s="134"/>
      <c r="G45" s="134"/>
      <c r="H45" s="134"/>
      <c r="I45" s="134"/>
    </row>
    <row r="46" spans="1:9" x14ac:dyDescent="0.35">
      <c r="A46" s="134"/>
      <c r="B46" s="134"/>
      <c r="C46" s="134"/>
      <c r="D46" s="134"/>
      <c r="E46" s="134"/>
      <c r="F46" s="134"/>
      <c r="G46" s="134"/>
      <c r="H46" s="134"/>
      <c r="I46" s="134"/>
    </row>
    <row r="47" spans="1:9" x14ac:dyDescent="0.35">
      <c r="A47" s="134"/>
      <c r="B47" s="134"/>
      <c r="C47" s="134"/>
      <c r="D47" s="134"/>
      <c r="E47" s="134"/>
      <c r="F47" s="134"/>
      <c r="G47" s="134"/>
      <c r="H47" s="134"/>
      <c r="I47" s="134"/>
    </row>
    <row r="48" spans="1:9" x14ac:dyDescent="0.35">
      <c r="A48" s="134"/>
      <c r="B48" s="134"/>
      <c r="C48" s="134"/>
      <c r="D48" s="134"/>
      <c r="E48" s="134"/>
      <c r="F48" s="134"/>
      <c r="G48" s="134"/>
      <c r="H48" s="134"/>
      <c r="I48" s="134"/>
    </row>
    <row r="49" spans="1:9" x14ac:dyDescent="0.35">
      <c r="A49" s="134"/>
      <c r="B49" s="134"/>
      <c r="C49" s="134"/>
      <c r="D49" s="134"/>
      <c r="E49" s="134"/>
      <c r="F49" s="134"/>
      <c r="G49" s="134"/>
      <c r="H49" s="134"/>
      <c r="I49" s="134"/>
    </row>
    <row r="50" spans="1:9" x14ac:dyDescent="0.35">
      <c r="A50" s="134"/>
      <c r="B50" s="134"/>
      <c r="C50" s="134"/>
      <c r="D50" s="134"/>
      <c r="E50" s="134"/>
      <c r="F50" s="134"/>
      <c r="G50" s="134"/>
      <c r="H50" s="134"/>
      <c r="I50" s="134"/>
    </row>
    <row r="51" spans="1:9" x14ac:dyDescent="0.35">
      <c r="A51" s="134"/>
      <c r="B51" s="134"/>
      <c r="C51" s="134"/>
      <c r="D51" s="134"/>
      <c r="E51" s="134"/>
      <c r="F51" s="134"/>
      <c r="G51" s="134"/>
      <c r="H51" s="134"/>
      <c r="I51" s="134"/>
    </row>
    <row r="52" spans="1:9" x14ac:dyDescent="0.35">
      <c r="A52" s="134"/>
      <c r="B52" s="134"/>
      <c r="C52" s="134"/>
      <c r="D52" s="134"/>
      <c r="E52" s="134"/>
      <c r="F52" s="134"/>
      <c r="G52" s="134"/>
      <c r="H52" s="134"/>
      <c r="I52" s="134"/>
    </row>
    <row r="53" spans="1:9" x14ac:dyDescent="0.35">
      <c r="A53" s="134"/>
      <c r="B53" s="134"/>
      <c r="C53" s="134"/>
      <c r="D53" s="134"/>
      <c r="E53" s="134"/>
      <c r="F53" s="134"/>
      <c r="G53" s="134"/>
      <c r="H53" s="134"/>
      <c r="I53" s="134"/>
    </row>
    <row r="54" spans="1:9" x14ac:dyDescent="0.35">
      <c r="A54" s="134"/>
      <c r="B54" s="134"/>
      <c r="C54" s="134"/>
      <c r="D54" s="134"/>
      <c r="E54" s="134"/>
      <c r="F54" s="134"/>
      <c r="G54" s="134"/>
      <c r="H54" s="134"/>
      <c r="I54" s="134"/>
    </row>
    <row r="55" spans="1:9" x14ac:dyDescent="0.35">
      <c r="A55" s="134"/>
      <c r="B55" s="134"/>
      <c r="C55" s="134"/>
      <c r="D55" s="134"/>
      <c r="E55" s="134"/>
      <c r="F55" s="134"/>
      <c r="G55" s="134"/>
      <c r="H55" s="134"/>
      <c r="I55" s="134"/>
    </row>
    <row r="56" spans="1:9" x14ac:dyDescent="0.35">
      <c r="A56" s="134"/>
      <c r="B56" s="134"/>
      <c r="C56" s="134"/>
      <c r="D56" s="134"/>
      <c r="E56" s="134"/>
      <c r="F56" s="134"/>
      <c r="G56" s="134"/>
      <c r="H56" s="134"/>
      <c r="I56" s="134"/>
    </row>
    <row r="57" spans="1:9" x14ac:dyDescent="0.35">
      <c r="A57" s="134"/>
      <c r="B57" s="134"/>
      <c r="C57" s="134"/>
      <c r="D57" s="134"/>
      <c r="E57" s="134"/>
      <c r="F57" s="134"/>
      <c r="G57" s="134"/>
      <c r="H57" s="134"/>
      <c r="I57" s="134"/>
    </row>
    <row r="58" spans="1:9" x14ac:dyDescent="0.35">
      <c r="A58" s="134"/>
      <c r="B58" s="134"/>
      <c r="C58" s="134"/>
      <c r="D58" s="134"/>
      <c r="E58" s="134"/>
      <c r="F58" s="134"/>
      <c r="G58" s="134"/>
      <c r="H58" s="134"/>
      <c r="I58" s="134"/>
    </row>
    <row r="59" spans="1:9" x14ac:dyDescent="0.35">
      <c r="A59" s="134"/>
      <c r="B59" s="134"/>
      <c r="C59" s="134"/>
      <c r="D59" s="134"/>
      <c r="E59" s="134"/>
      <c r="F59" s="134"/>
      <c r="G59" s="134"/>
      <c r="H59" s="134"/>
      <c r="I59" s="134"/>
    </row>
    <row r="60" spans="1:9" x14ac:dyDescent="0.35">
      <c r="A60" s="134"/>
      <c r="B60" s="134"/>
      <c r="C60" s="134"/>
      <c r="D60" s="134"/>
      <c r="E60" s="134"/>
      <c r="F60" s="134"/>
      <c r="G60" s="134"/>
      <c r="H60" s="134"/>
      <c r="I60" s="134"/>
    </row>
    <row r="61" spans="1:9" x14ac:dyDescent="0.35">
      <c r="A61" s="134"/>
      <c r="B61" s="134"/>
      <c r="C61" s="134"/>
      <c r="D61" s="134"/>
      <c r="E61" s="134"/>
      <c r="F61" s="134"/>
      <c r="G61" s="134"/>
      <c r="H61" s="134"/>
      <c r="I61" s="134"/>
    </row>
    <row r="62" spans="1:9" x14ac:dyDescent="0.35">
      <c r="A62" s="134"/>
      <c r="B62" s="134"/>
      <c r="C62" s="134"/>
      <c r="D62" s="134"/>
      <c r="E62" s="134"/>
      <c r="F62" s="134"/>
      <c r="G62" s="134"/>
      <c r="H62" s="134"/>
      <c r="I62" s="134"/>
    </row>
    <row r="63" spans="1:9" x14ac:dyDescent="0.35">
      <c r="A63" s="134"/>
      <c r="B63" s="134"/>
      <c r="C63" s="134"/>
      <c r="D63" s="134"/>
      <c r="E63" s="134"/>
      <c r="F63" s="134"/>
      <c r="G63" s="134"/>
      <c r="H63" s="134"/>
      <c r="I63" s="134"/>
    </row>
    <row r="64" spans="1:9" x14ac:dyDescent="0.35">
      <c r="A64" s="134"/>
      <c r="B64" s="134"/>
      <c r="C64" s="134"/>
      <c r="D64" s="134"/>
      <c r="E64" s="134"/>
      <c r="F64" s="134"/>
      <c r="G64" s="134"/>
      <c r="H64" s="134"/>
      <c r="I64" s="134"/>
    </row>
    <row r="65" spans="1:9" x14ac:dyDescent="0.35">
      <c r="A65" s="134"/>
      <c r="B65" s="134"/>
      <c r="C65" s="134"/>
      <c r="D65" s="134"/>
      <c r="E65" s="134"/>
      <c r="F65" s="134"/>
      <c r="G65" s="134"/>
      <c r="H65" s="134"/>
      <c r="I65" s="134"/>
    </row>
    <row r="66" spans="1:9" x14ac:dyDescent="0.35">
      <c r="A66" s="134"/>
      <c r="B66" s="134"/>
      <c r="C66" s="134"/>
      <c r="D66" s="134"/>
      <c r="E66" s="134"/>
      <c r="F66" s="134"/>
      <c r="G66" s="134"/>
      <c r="H66" s="134"/>
      <c r="I66" s="134"/>
    </row>
    <row r="67" spans="1:9" x14ac:dyDescent="0.35">
      <c r="A67" s="134"/>
      <c r="B67" s="134"/>
      <c r="C67" s="134"/>
      <c r="D67" s="134"/>
      <c r="E67" s="134"/>
      <c r="F67" s="134"/>
      <c r="G67" s="134"/>
      <c r="H67" s="134"/>
      <c r="I67" s="134"/>
    </row>
    <row r="68" spans="1:9" x14ac:dyDescent="0.35">
      <c r="A68" s="134"/>
      <c r="B68" s="134"/>
      <c r="C68" s="134"/>
      <c r="D68" s="134"/>
      <c r="E68" s="134"/>
      <c r="F68" s="134"/>
      <c r="G68" s="134"/>
      <c r="H68" s="134"/>
      <c r="I68" s="134"/>
    </row>
    <row r="69" spans="1:9" x14ac:dyDescent="0.35">
      <c r="A69" s="134"/>
      <c r="B69" s="134"/>
      <c r="C69" s="134"/>
      <c r="D69" s="134"/>
      <c r="E69" s="134"/>
      <c r="F69" s="134"/>
      <c r="G69" s="134"/>
      <c r="H69" s="134"/>
      <c r="I69" s="134"/>
    </row>
    <row r="70" spans="1:9" x14ac:dyDescent="0.35">
      <c r="A70" s="134"/>
      <c r="B70" s="134"/>
      <c r="C70" s="134"/>
      <c r="D70" s="134"/>
      <c r="E70" s="134"/>
      <c r="F70" s="134"/>
      <c r="G70" s="134"/>
      <c r="H70" s="134"/>
      <c r="I70" s="134"/>
    </row>
    <row r="71" spans="1:9" x14ac:dyDescent="0.35">
      <c r="A71" s="134"/>
      <c r="B71" s="134"/>
      <c r="C71" s="134"/>
      <c r="D71" s="134"/>
      <c r="E71" s="134"/>
      <c r="F71" s="134"/>
      <c r="G71" s="134"/>
      <c r="H71" s="134"/>
      <c r="I71" s="134"/>
    </row>
    <row r="72" spans="1:9" x14ac:dyDescent="0.35">
      <c r="A72" s="134"/>
      <c r="B72" s="134"/>
      <c r="C72" s="134"/>
      <c r="D72" s="134"/>
      <c r="E72" s="134"/>
      <c r="F72" s="134"/>
      <c r="G72" s="134"/>
      <c r="H72" s="134"/>
      <c r="I72" s="134"/>
    </row>
    <row r="73" spans="1:9" x14ac:dyDescent="0.35">
      <c r="A73" s="134"/>
      <c r="B73" s="134"/>
      <c r="C73" s="134"/>
      <c r="D73" s="134"/>
      <c r="E73" s="134"/>
      <c r="F73" s="134"/>
      <c r="G73" s="134"/>
      <c r="H73" s="134"/>
      <c r="I73" s="134"/>
    </row>
    <row r="74" spans="1:9" x14ac:dyDescent="0.35">
      <c r="A74" s="134"/>
      <c r="B74" s="134"/>
      <c r="C74" s="134"/>
      <c r="D74" s="134"/>
      <c r="E74" s="134"/>
      <c r="F74" s="134"/>
      <c r="G74" s="134"/>
      <c r="H74" s="134"/>
      <c r="I74" s="134"/>
    </row>
    <row r="75" spans="1:9" x14ac:dyDescent="0.35">
      <c r="A75" s="134"/>
      <c r="B75" s="134"/>
      <c r="C75" s="134"/>
      <c r="D75" s="134"/>
      <c r="E75" s="134"/>
      <c r="F75" s="134"/>
      <c r="G75" s="134"/>
      <c r="H75" s="134"/>
      <c r="I75" s="134"/>
    </row>
    <row r="76" spans="1:9" x14ac:dyDescent="0.35">
      <c r="A76" s="134"/>
      <c r="B76" s="134"/>
      <c r="C76" s="134"/>
      <c r="D76" s="134"/>
      <c r="E76" s="134"/>
      <c r="F76" s="134"/>
      <c r="G76" s="134"/>
      <c r="H76" s="134"/>
      <c r="I76" s="134"/>
    </row>
    <row r="77" spans="1:9" x14ac:dyDescent="0.35">
      <c r="A77" s="134"/>
      <c r="B77" s="134"/>
      <c r="C77" s="134"/>
      <c r="D77" s="134"/>
      <c r="E77" s="134"/>
      <c r="F77" s="134"/>
      <c r="G77" s="134"/>
      <c r="H77" s="134"/>
      <c r="I77" s="134"/>
    </row>
    <row r="78" spans="1:9" x14ac:dyDescent="0.35">
      <c r="A78" s="134"/>
      <c r="B78" s="134"/>
      <c r="C78" s="134"/>
      <c r="D78" s="134"/>
      <c r="E78" s="134"/>
      <c r="F78" s="134"/>
      <c r="G78" s="134"/>
      <c r="H78" s="134"/>
      <c r="I78" s="134"/>
    </row>
    <row r="79" spans="1:9" x14ac:dyDescent="0.35">
      <c r="A79" s="134"/>
      <c r="B79" s="134"/>
      <c r="C79" s="134"/>
      <c r="D79" s="134"/>
      <c r="E79" s="134"/>
      <c r="F79" s="134"/>
      <c r="G79" s="134"/>
      <c r="H79" s="134"/>
      <c r="I79" s="134"/>
    </row>
    <row r="80" spans="1:9" x14ac:dyDescent="0.35">
      <c r="A80" s="134"/>
      <c r="B80" s="134"/>
      <c r="C80" s="134"/>
      <c r="D80" s="134"/>
      <c r="E80" s="134"/>
      <c r="F80" s="134"/>
      <c r="G80" s="134"/>
      <c r="H80" s="134"/>
      <c r="I80" s="134"/>
    </row>
    <row r="81" spans="1:9" x14ac:dyDescent="0.35">
      <c r="A81" s="134"/>
      <c r="B81" s="134"/>
      <c r="C81" s="134"/>
      <c r="D81" s="134"/>
      <c r="E81" s="134"/>
      <c r="F81" s="134"/>
      <c r="G81" s="134"/>
      <c r="H81" s="134"/>
      <c r="I81" s="134"/>
    </row>
    <row r="82" spans="1:9" x14ac:dyDescent="0.35">
      <c r="A82" s="134"/>
      <c r="B82" s="134"/>
      <c r="C82" s="134"/>
      <c r="D82" s="134"/>
      <c r="E82" s="134"/>
      <c r="F82" s="134"/>
      <c r="G82" s="134"/>
      <c r="H82" s="134"/>
      <c r="I82" s="134"/>
    </row>
    <row r="83" spans="1:9" x14ac:dyDescent="0.35">
      <c r="A83" s="134"/>
      <c r="B83" s="134"/>
      <c r="C83" s="134"/>
      <c r="D83" s="134"/>
      <c r="E83" s="134"/>
      <c r="F83" s="134"/>
      <c r="G83" s="134"/>
      <c r="H83" s="134"/>
      <c r="I83" s="134"/>
    </row>
    <row r="84" spans="1:9" x14ac:dyDescent="0.35">
      <c r="A84" s="134"/>
      <c r="B84" s="134"/>
      <c r="C84" s="134"/>
      <c r="D84" s="134"/>
      <c r="E84" s="134"/>
      <c r="F84" s="134"/>
      <c r="G84" s="134"/>
      <c r="H84" s="134"/>
      <c r="I84" s="134"/>
    </row>
    <row r="85" spans="1:9" x14ac:dyDescent="0.35">
      <c r="A85" s="134"/>
      <c r="B85" s="134"/>
      <c r="C85" s="134"/>
      <c r="D85" s="134"/>
      <c r="E85" s="134"/>
      <c r="F85" s="134"/>
      <c r="G85" s="134"/>
      <c r="H85" s="134"/>
      <c r="I85" s="134"/>
    </row>
    <row r="86" spans="1:9" x14ac:dyDescent="0.35">
      <c r="A86" s="134"/>
      <c r="B86" s="134"/>
      <c r="C86" s="134"/>
      <c r="D86" s="134"/>
      <c r="E86" s="134"/>
      <c r="F86" s="134"/>
      <c r="G86" s="134"/>
      <c r="H86" s="134"/>
      <c r="I86" s="134"/>
    </row>
    <row r="87" spans="1:9" x14ac:dyDescent="0.35">
      <c r="A87" s="134"/>
      <c r="B87" s="134"/>
      <c r="C87" s="134"/>
      <c r="D87" s="134"/>
      <c r="E87" s="134"/>
      <c r="F87" s="134"/>
      <c r="G87" s="134"/>
      <c r="H87" s="134"/>
      <c r="I87" s="134"/>
    </row>
    <row r="88" spans="1:9" x14ac:dyDescent="0.35">
      <c r="A88" s="134"/>
      <c r="B88" s="134"/>
      <c r="C88" s="134"/>
      <c r="D88" s="134"/>
      <c r="E88" s="134"/>
      <c r="F88" s="134"/>
      <c r="G88" s="134"/>
      <c r="H88" s="134"/>
      <c r="I88" s="134"/>
    </row>
    <row r="89" spans="1:9" x14ac:dyDescent="0.35">
      <c r="A89" s="134"/>
      <c r="B89" s="134"/>
      <c r="C89" s="134"/>
      <c r="D89" s="134"/>
      <c r="E89" s="134"/>
      <c r="F89" s="134"/>
      <c r="G89" s="134"/>
      <c r="H89" s="134"/>
      <c r="I89" s="134"/>
    </row>
    <row r="90" spans="1:9" x14ac:dyDescent="0.35">
      <c r="A90" s="134"/>
      <c r="B90" s="134"/>
      <c r="C90" s="134"/>
      <c r="D90" s="134"/>
      <c r="E90" s="134"/>
      <c r="F90" s="134"/>
      <c r="G90" s="134"/>
      <c r="H90" s="134"/>
      <c r="I90" s="134"/>
    </row>
    <row r="91" spans="1:9" x14ac:dyDescent="0.35">
      <c r="A91" s="134"/>
      <c r="B91" s="134"/>
      <c r="C91" s="134"/>
      <c r="D91" s="134"/>
      <c r="E91" s="134"/>
      <c r="F91" s="134"/>
      <c r="G91" s="134"/>
      <c r="H91" s="134"/>
      <c r="I91" s="134"/>
    </row>
    <row r="92" spans="1:9" x14ac:dyDescent="0.35">
      <c r="A92" s="134"/>
      <c r="B92" s="134"/>
      <c r="C92" s="134"/>
      <c r="D92" s="134"/>
      <c r="E92" s="134"/>
      <c r="F92" s="134"/>
      <c r="G92" s="134"/>
      <c r="H92" s="134"/>
      <c r="I92" s="134"/>
    </row>
    <row r="93" spans="1:9" x14ac:dyDescent="0.35">
      <c r="A93" s="134"/>
      <c r="B93" s="134"/>
      <c r="C93" s="134"/>
      <c r="D93" s="134"/>
      <c r="E93" s="134"/>
      <c r="F93" s="134"/>
      <c r="G93" s="134"/>
      <c r="H93" s="134"/>
      <c r="I93" s="134"/>
    </row>
    <row r="94" spans="1:9" x14ac:dyDescent="0.35">
      <c r="A94" s="134"/>
      <c r="B94" s="134"/>
      <c r="C94" s="134"/>
      <c r="D94" s="134"/>
      <c r="E94" s="134"/>
      <c r="F94" s="134"/>
      <c r="G94" s="134"/>
      <c r="H94" s="134"/>
      <c r="I94" s="134"/>
    </row>
    <row r="95" spans="1:9" x14ac:dyDescent="0.35">
      <c r="A95" s="134"/>
      <c r="B95" s="134"/>
      <c r="C95" s="134"/>
      <c r="D95" s="134"/>
      <c r="E95" s="134"/>
      <c r="F95" s="134"/>
      <c r="G95" s="134"/>
      <c r="H95" s="134"/>
      <c r="I95" s="134"/>
    </row>
    <row r="96" spans="1:9" x14ac:dyDescent="0.35">
      <c r="A96" s="134"/>
      <c r="B96" s="134"/>
      <c r="C96" s="134"/>
      <c r="D96" s="134"/>
      <c r="E96" s="134"/>
      <c r="F96" s="134"/>
      <c r="G96" s="134"/>
      <c r="H96" s="134"/>
      <c r="I96" s="134"/>
    </row>
    <row r="97" spans="1:9" x14ac:dyDescent="0.35">
      <c r="A97" s="134"/>
      <c r="B97" s="134"/>
      <c r="C97" s="134"/>
      <c r="D97" s="134"/>
      <c r="E97" s="134"/>
      <c r="F97" s="134"/>
      <c r="G97" s="134"/>
      <c r="H97" s="134"/>
      <c r="I97" s="134"/>
    </row>
    <row r="98" spans="1:9" x14ac:dyDescent="0.35">
      <c r="A98" s="134"/>
      <c r="B98" s="134"/>
      <c r="C98" s="134"/>
      <c r="D98" s="134"/>
      <c r="E98" s="134"/>
      <c r="F98" s="134"/>
      <c r="G98" s="134"/>
      <c r="H98" s="134"/>
      <c r="I98" s="134"/>
    </row>
    <row r="99" spans="1:9" x14ac:dyDescent="0.35">
      <c r="A99" s="134"/>
      <c r="B99" s="134"/>
      <c r="C99" s="134"/>
      <c r="D99" s="134"/>
      <c r="E99" s="134"/>
      <c r="F99" s="134"/>
      <c r="G99" s="134"/>
      <c r="H99" s="134"/>
      <c r="I99" s="134"/>
    </row>
    <row r="100" spans="1:9" x14ac:dyDescent="0.35">
      <c r="A100" s="134"/>
      <c r="B100" s="134"/>
      <c r="C100" s="134"/>
      <c r="D100" s="134"/>
      <c r="E100" s="134"/>
      <c r="F100" s="134"/>
      <c r="G100" s="134"/>
      <c r="H100" s="134"/>
      <c r="I100" s="134"/>
    </row>
    <row r="101" spans="1:9" x14ac:dyDescent="0.35">
      <c r="A101" s="134"/>
      <c r="B101" s="134"/>
      <c r="C101" s="134"/>
      <c r="D101" s="134"/>
      <c r="E101" s="134"/>
      <c r="F101" s="134"/>
      <c r="G101" s="134"/>
      <c r="H101" s="134"/>
      <c r="I101" s="134"/>
    </row>
    <row r="102" spans="1:9" x14ac:dyDescent="0.35">
      <c r="A102" s="134"/>
      <c r="B102" s="134"/>
      <c r="C102" s="134"/>
      <c r="D102" s="134"/>
      <c r="E102" s="134"/>
      <c r="F102" s="134"/>
      <c r="G102" s="134"/>
      <c r="H102" s="134"/>
      <c r="I102" s="134"/>
    </row>
    <row r="103" spans="1:9" x14ac:dyDescent="0.35">
      <c r="A103" s="134"/>
      <c r="B103" s="134"/>
      <c r="C103" s="134"/>
      <c r="D103" s="134"/>
      <c r="E103" s="134"/>
      <c r="F103" s="134"/>
      <c r="G103" s="134"/>
      <c r="H103" s="134"/>
      <c r="I103" s="134"/>
    </row>
    <row r="104" spans="1:9" x14ac:dyDescent="0.35">
      <c r="A104" s="134"/>
      <c r="B104" s="134"/>
      <c r="C104" s="134"/>
      <c r="D104" s="134"/>
      <c r="E104" s="134"/>
      <c r="F104" s="134"/>
      <c r="G104" s="134"/>
      <c r="H104" s="134"/>
      <c r="I104" s="134"/>
    </row>
    <row r="105" spans="1:9" x14ac:dyDescent="0.35">
      <c r="A105" s="134"/>
      <c r="B105" s="134"/>
      <c r="C105" s="134"/>
      <c r="D105" s="134"/>
      <c r="E105" s="134"/>
      <c r="F105" s="134"/>
      <c r="G105" s="134"/>
      <c r="H105" s="134"/>
      <c r="I105" s="134"/>
    </row>
    <row r="106" spans="1:9" x14ac:dyDescent="0.35">
      <c r="A106" s="134"/>
      <c r="B106" s="134"/>
      <c r="C106" s="134"/>
      <c r="D106" s="134"/>
      <c r="E106" s="134"/>
      <c r="F106" s="134"/>
      <c r="G106" s="134"/>
      <c r="H106" s="134"/>
      <c r="I106" s="134"/>
    </row>
    <row r="107" spans="1:9" x14ac:dyDescent="0.35">
      <c r="A107" s="134"/>
      <c r="B107" s="134"/>
      <c r="C107" s="134"/>
      <c r="D107" s="134"/>
      <c r="E107" s="134"/>
      <c r="F107" s="134"/>
      <c r="G107" s="134"/>
      <c r="H107" s="134"/>
      <c r="I107" s="134"/>
    </row>
    <row r="108" spans="1:9" x14ac:dyDescent="0.35">
      <c r="A108" s="134"/>
      <c r="B108" s="134"/>
      <c r="C108" s="134"/>
      <c r="D108" s="134"/>
      <c r="E108" s="134"/>
      <c r="F108" s="134"/>
      <c r="G108" s="134"/>
      <c r="H108" s="134"/>
      <c r="I108" s="134"/>
    </row>
    <row r="109" spans="1:9" x14ac:dyDescent="0.35">
      <c r="A109" s="134"/>
      <c r="B109" s="134"/>
      <c r="C109" s="134"/>
      <c r="D109" s="134"/>
      <c r="E109" s="134"/>
      <c r="F109" s="134"/>
      <c r="G109" s="134"/>
      <c r="H109" s="134"/>
      <c r="I109" s="134"/>
    </row>
    <row r="110" spans="1:9" x14ac:dyDescent="0.35">
      <c r="A110" s="134"/>
      <c r="B110" s="134"/>
      <c r="C110" s="134"/>
      <c r="D110" s="134"/>
      <c r="E110" s="134"/>
      <c r="F110" s="134"/>
      <c r="G110" s="134"/>
      <c r="H110" s="134"/>
      <c r="I110" s="134"/>
    </row>
    <row r="111" spans="1:9" x14ac:dyDescent="0.35">
      <c r="A111" s="134"/>
      <c r="B111" s="134"/>
      <c r="C111" s="134"/>
      <c r="D111" s="134"/>
      <c r="E111" s="134"/>
      <c r="F111" s="134"/>
      <c r="G111" s="134"/>
      <c r="H111" s="134"/>
      <c r="I111" s="134"/>
    </row>
    <row r="112" spans="1:9" x14ac:dyDescent="0.35">
      <c r="A112" s="134"/>
      <c r="B112" s="134"/>
      <c r="C112" s="134"/>
      <c r="D112" s="134"/>
      <c r="E112" s="134"/>
      <c r="F112" s="134"/>
      <c r="G112" s="134"/>
      <c r="H112" s="134"/>
      <c r="I112" s="134"/>
    </row>
    <row r="113" spans="1:9" x14ac:dyDescent="0.35">
      <c r="A113" s="134"/>
      <c r="B113" s="134"/>
      <c r="C113" s="134"/>
      <c r="D113" s="134"/>
      <c r="E113" s="134"/>
      <c r="F113" s="134"/>
      <c r="G113" s="134"/>
      <c r="H113" s="134"/>
      <c r="I113" s="134"/>
    </row>
    <row r="114" spans="1:9" x14ac:dyDescent="0.35">
      <c r="A114" s="134"/>
      <c r="B114" s="134"/>
      <c r="C114" s="134"/>
      <c r="D114" s="134"/>
      <c r="E114" s="134"/>
      <c r="F114" s="134"/>
      <c r="G114" s="134"/>
      <c r="H114" s="134"/>
      <c r="I114" s="134"/>
    </row>
    <row r="115" spans="1:9" x14ac:dyDescent="0.35">
      <c r="A115" s="134"/>
      <c r="B115" s="134"/>
      <c r="C115" s="134"/>
      <c r="D115" s="134"/>
      <c r="E115" s="134"/>
      <c r="F115" s="134"/>
      <c r="G115" s="134"/>
      <c r="H115" s="134"/>
      <c r="I115" s="134"/>
    </row>
    <row r="116" spans="1:9" x14ac:dyDescent="0.35">
      <c r="A116" s="134"/>
      <c r="B116" s="134"/>
      <c r="C116" s="134"/>
      <c r="D116" s="134"/>
      <c r="E116" s="134"/>
      <c r="F116" s="134"/>
      <c r="G116" s="134"/>
      <c r="H116" s="134"/>
      <c r="I116" s="134"/>
    </row>
    <row r="117" spans="1:9" x14ac:dyDescent="0.35">
      <c r="A117" s="134"/>
      <c r="B117" s="134"/>
      <c r="C117" s="134"/>
      <c r="D117" s="134"/>
      <c r="E117" s="134"/>
      <c r="F117" s="134"/>
      <c r="G117" s="134"/>
      <c r="H117" s="134"/>
      <c r="I117" s="134"/>
    </row>
    <row r="118" spans="1:9" x14ac:dyDescent="0.35">
      <c r="A118" s="134"/>
      <c r="B118" s="134"/>
      <c r="C118" s="134"/>
      <c r="D118" s="134"/>
      <c r="E118" s="134"/>
      <c r="F118" s="134"/>
      <c r="G118" s="134"/>
      <c r="H118" s="134"/>
      <c r="I118" s="134"/>
    </row>
    <row r="119" spans="1:9" x14ac:dyDescent="0.35">
      <c r="A119" s="134"/>
      <c r="B119" s="134"/>
      <c r="C119" s="134"/>
      <c r="D119" s="134"/>
      <c r="E119" s="134"/>
      <c r="F119" s="134"/>
      <c r="G119" s="134"/>
      <c r="H119" s="134"/>
      <c r="I119" s="134"/>
    </row>
    <row r="120" spans="1:9" x14ac:dyDescent="0.35">
      <c r="A120" s="134"/>
      <c r="B120" s="134"/>
      <c r="C120" s="134"/>
      <c r="D120" s="134"/>
      <c r="E120" s="134"/>
      <c r="F120" s="134"/>
      <c r="G120" s="134"/>
      <c r="H120" s="134"/>
      <c r="I120" s="134"/>
    </row>
    <row r="121" spans="1:9" x14ac:dyDescent="0.35">
      <c r="A121" s="134"/>
      <c r="B121" s="134"/>
      <c r="C121" s="134"/>
      <c r="D121" s="134"/>
      <c r="E121" s="134"/>
      <c r="F121" s="134"/>
      <c r="G121" s="134"/>
      <c r="H121" s="134"/>
      <c r="I121" s="134"/>
    </row>
    <row r="122" spans="1:9" x14ac:dyDescent="0.35">
      <c r="A122" s="134"/>
      <c r="B122" s="134"/>
      <c r="C122" s="134"/>
      <c r="D122" s="134"/>
      <c r="E122" s="134"/>
      <c r="F122" s="134"/>
      <c r="G122" s="134"/>
      <c r="H122" s="134"/>
      <c r="I122" s="134"/>
    </row>
    <row r="123" spans="1:9" x14ac:dyDescent="0.35">
      <c r="A123" s="134"/>
      <c r="B123" s="134"/>
      <c r="C123" s="134"/>
      <c r="D123" s="134"/>
      <c r="E123" s="134"/>
      <c r="F123" s="134"/>
      <c r="G123" s="134"/>
      <c r="H123" s="134"/>
      <c r="I123" s="134"/>
    </row>
    <row r="124" spans="1:9" x14ac:dyDescent="0.35">
      <c r="A124" s="134"/>
      <c r="B124" s="134"/>
      <c r="C124" s="134"/>
      <c r="D124" s="134"/>
      <c r="E124" s="134"/>
      <c r="F124" s="134"/>
      <c r="G124" s="134"/>
      <c r="H124" s="134"/>
      <c r="I124" s="134"/>
    </row>
    <row r="125" spans="1:9" x14ac:dyDescent="0.35">
      <c r="A125" s="134"/>
      <c r="B125" s="134"/>
      <c r="C125" s="134"/>
      <c r="D125" s="134"/>
      <c r="E125" s="134"/>
      <c r="F125" s="134"/>
      <c r="G125" s="134"/>
      <c r="H125" s="134"/>
      <c r="I125" s="134"/>
    </row>
    <row r="126" spans="1:9" x14ac:dyDescent="0.35">
      <c r="A126" s="134"/>
      <c r="B126" s="134"/>
      <c r="C126" s="134"/>
      <c r="D126" s="134"/>
      <c r="E126" s="134"/>
      <c r="F126" s="134"/>
      <c r="G126" s="134"/>
      <c r="H126" s="134"/>
      <c r="I126" s="134"/>
    </row>
    <row r="127" spans="1:9" x14ac:dyDescent="0.35">
      <c r="A127" s="134"/>
      <c r="B127" s="134"/>
      <c r="C127" s="134"/>
      <c r="D127" s="134"/>
      <c r="E127" s="134"/>
      <c r="F127" s="134"/>
      <c r="G127" s="134"/>
      <c r="H127" s="134"/>
      <c r="I127" s="134"/>
    </row>
    <row r="128" spans="1:9" x14ac:dyDescent="0.35">
      <c r="A128" s="134"/>
      <c r="B128" s="134"/>
      <c r="C128" s="134"/>
      <c r="D128" s="134"/>
      <c r="E128" s="134"/>
      <c r="F128" s="134"/>
      <c r="G128" s="134"/>
      <c r="H128" s="134"/>
      <c r="I128" s="134"/>
    </row>
    <row r="129" spans="1:9" x14ac:dyDescent="0.35">
      <c r="A129" s="134"/>
      <c r="B129" s="134"/>
      <c r="C129" s="134"/>
      <c r="D129" s="134"/>
      <c r="E129" s="134"/>
      <c r="F129" s="134"/>
      <c r="G129" s="134"/>
      <c r="H129" s="134"/>
      <c r="I129" s="134"/>
    </row>
    <row r="130" spans="1:9" x14ac:dyDescent="0.35">
      <c r="A130" s="134"/>
      <c r="B130" s="134"/>
      <c r="C130" s="134"/>
      <c r="D130" s="134"/>
      <c r="E130" s="134"/>
      <c r="F130" s="134"/>
      <c r="G130" s="134"/>
      <c r="H130" s="134"/>
      <c r="I130" s="134"/>
    </row>
    <row r="131" spans="1:9" x14ac:dyDescent="0.35">
      <c r="A131" s="134"/>
      <c r="B131" s="134"/>
      <c r="C131" s="134"/>
      <c r="D131" s="134"/>
      <c r="E131" s="134"/>
      <c r="F131" s="134"/>
      <c r="G131" s="134"/>
      <c r="H131" s="134"/>
      <c r="I131" s="134"/>
    </row>
    <row r="132" spans="1:9" x14ac:dyDescent="0.35">
      <c r="A132" s="134"/>
      <c r="B132" s="134"/>
      <c r="C132" s="134"/>
      <c r="D132" s="134"/>
      <c r="E132" s="134"/>
      <c r="F132" s="134"/>
      <c r="G132" s="134"/>
      <c r="H132" s="134"/>
      <c r="I132" s="134"/>
    </row>
    <row r="133" spans="1:9" x14ac:dyDescent="0.35">
      <c r="A133" s="134"/>
      <c r="B133" s="134"/>
      <c r="C133" s="134"/>
      <c r="D133" s="134"/>
      <c r="E133" s="134"/>
      <c r="F133" s="134"/>
      <c r="G133" s="134"/>
      <c r="H133" s="134"/>
      <c r="I133" s="134"/>
    </row>
    <row r="134" spans="1:9" x14ac:dyDescent="0.35">
      <c r="A134" s="134"/>
      <c r="B134" s="134"/>
      <c r="C134" s="134"/>
      <c r="D134" s="134"/>
      <c r="E134" s="134"/>
      <c r="F134" s="134"/>
      <c r="G134" s="134"/>
      <c r="H134" s="134"/>
      <c r="I134" s="134"/>
    </row>
    <row r="135" spans="1:9" x14ac:dyDescent="0.35">
      <c r="A135" s="134"/>
      <c r="B135" s="134"/>
      <c r="C135" s="134"/>
      <c r="D135" s="134"/>
      <c r="E135" s="134"/>
      <c r="F135" s="134"/>
      <c r="G135" s="134"/>
      <c r="H135" s="134"/>
      <c r="I135" s="134"/>
    </row>
    <row r="136" spans="1:9" x14ac:dyDescent="0.35">
      <c r="A136" s="134"/>
      <c r="B136" s="134"/>
      <c r="C136" s="134"/>
      <c r="D136" s="134"/>
      <c r="E136" s="134"/>
      <c r="F136" s="134"/>
      <c r="G136" s="134"/>
      <c r="H136" s="134"/>
      <c r="I136" s="134"/>
    </row>
    <row r="137" spans="1:9" x14ac:dyDescent="0.35">
      <c r="A137" s="134"/>
      <c r="B137" s="134"/>
      <c r="C137" s="134"/>
      <c r="D137" s="134"/>
      <c r="E137" s="134"/>
      <c r="F137" s="134"/>
      <c r="G137" s="134"/>
      <c r="H137" s="134"/>
      <c r="I137" s="134"/>
    </row>
    <row r="138" spans="1:9" x14ac:dyDescent="0.35">
      <c r="A138" s="134"/>
      <c r="B138" s="134"/>
      <c r="C138" s="134"/>
      <c r="D138" s="134"/>
      <c r="E138" s="134"/>
      <c r="F138" s="134"/>
      <c r="G138" s="134"/>
      <c r="H138" s="134"/>
      <c r="I138" s="134"/>
    </row>
    <row r="139" spans="1:9" x14ac:dyDescent="0.35">
      <c r="A139" s="134"/>
      <c r="B139" s="134"/>
      <c r="C139" s="134"/>
      <c r="D139" s="134"/>
      <c r="E139" s="134"/>
      <c r="F139" s="134"/>
      <c r="G139" s="134"/>
      <c r="H139" s="134"/>
      <c r="I139" s="134"/>
    </row>
    <row r="140" spans="1:9" x14ac:dyDescent="0.35">
      <c r="A140" s="134"/>
      <c r="B140" s="134"/>
      <c r="C140" s="134"/>
      <c r="D140" s="134"/>
      <c r="E140" s="134"/>
      <c r="F140" s="134"/>
      <c r="G140" s="134"/>
      <c r="H140" s="134"/>
      <c r="I140" s="134"/>
    </row>
    <row r="141" spans="1:9" x14ac:dyDescent="0.35">
      <c r="A141" s="134"/>
      <c r="B141" s="134"/>
      <c r="C141" s="134"/>
      <c r="D141" s="134"/>
      <c r="E141" s="134"/>
      <c r="F141" s="134"/>
      <c r="G141" s="134"/>
      <c r="H141" s="134"/>
      <c r="I141" s="134"/>
    </row>
    <row r="142" spans="1:9" x14ac:dyDescent="0.35">
      <c r="A142" s="134"/>
      <c r="B142" s="134"/>
      <c r="C142" s="134"/>
      <c r="D142" s="134"/>
      <c r="E142" s="134"/>
      <c r="F142" s="134"/>
      <c r="G142" s="134"/>
      <c r="H142" s="134"/>
      <c r="I142" s="134"/>
    </row>
    <row r="143" spans="1:9" x14ac:dyDescent="0.35">
      <c r="A143" s="134"/>
      <c r="B143" s="134"/>
      <c r="C143" s="134"/>
      <c r="D143" s="134"/>
      <c r="E143" s="134"/>
      <c r="F143" s="134"/>
      <c r="G143" s="134"/>
      <c r="H143" s="134"/>
      <c r="I143" s="134"/>
    </row>
    <row r="144" spans="1:9" x14ac:dyDescent="0.35">
      <c r="A144" s="134"/>
      <c r="B144" s="134"/>
      <c r="C144" s="134"/>
      <c r="D144" s="134"/>
      <c r="E144" s="134"/>
      <c r="F144" s="134"/>
      <c r="G144" s="134"/>
      <c r="H144" s="134"/>
      <c r="I144" s="134"/>
    </row>
    <row r="145" spans="1:9" x14ac:dyDescent="0.35">
      <c r="A145" s="134"/>
      <c r="B145" s="134"/>
      <c r="C145" s="134"/>
      <c r="D145" s="134"/>
      <c r="E145" s="134"/>
      <c r="F145" s="134"/>
      <c r="G145" s="134"/>
      <c r="H145" s="134"/>
      <c r="I145" s="134"/>
    </row>
    <row r="146" spans="1:9" x14ac:dyDescent="0.35">
      <c r="A146" s="134"/>
      <c r="B146" s="134"/>
      <c r="C146" s="134"/>
      <c r="D146" s="134"/>
      <c r="E146" s="134"/>
      <c r="F146" s="134"/>
      <c r="G146" s="134"/>
      <c r="H146" s="134"/>
      <c r="I146" s="134"/>
    </row>
    <row r="147" spans="1:9" x14ac:dyDescent="0.35">
      <c r="A147" s="134"/>
      <c r="B147" s="134"/>
      <c r="C147" s="134"/>
      <c r="D147" s="134"/>
      <c r="E147" s="134"/>
      <c r="F147" s="134"/>
      <c r="G147" s="134"/>
      <c r="H147" s="134"/>
      <c r="I147" s="134"/>
    </row>
    <row r="148" spans="1:9" x14ac:dyDescent="0.35">
      <c r="A148" s="134"/>
      <c r="B148" s="134"/>
      <c r="C148" s="134"/>
      <c r="D148" s="134"/>
      <c r="E148" s="134"/>
      <c r="F148" s="134"/>
      <c r="G148" s="134"/>
      <c r="H148" s="134"/>
      <c r="I148" s="134"/>
    </row>
    <row r="149" spans="1:9" x14ac:dyDescent="0.35">
      <c r="A149" s="134"/>
      <c r="B149" s="134"/>
      <c r="C149" s="134"/>
      <c r="D149" s="134"/>
      <c r="E149" s="134"/>
      <c r="F149" s="134"/>
      <c r="G149" s="134"/>
      <c r="H149" s="134"/>
      <c r="I149" s="134"/>
    </row>
    <row r="150" spans="1:9" x14ac:dyDescent="0.35">
      <c r="A150" s="134"/>
      <c r="B150" s="134"/>
      <c r="C150" s="134"/>
      <c r="D150" s="134"/>
      <c r="E150" s="134"/>
      <c r="F150" s="134"/>
      <c r="G150" s="134"/>
      <c r="H150" s="134"/>
      <c r="I150" s="134"/>
    </row>
    <row r="151" spans="1:9" x14ac:dyDescent="0.35">
      <c r="A151" s="134"/>
      <c r="B151" s="134"/>
      <c r="C151" s="134"/>
      <c r="D151" s="134"/>
      <c r="E151" s="134"/>
      <c r="F151" s="134"/>
      <c r="G151" s="134"/>
      <c r="H151" s="134"/>
      <c r="I151" s="134"/>
    </row>
    <row r="152" spans="1:9" x14ac:dyDescent="0.35">
      <c r="A152" s="134"/>
      <c r="B152" s="134"/>
      <c r="C152" s="134"/>
      <c r="D152" s="134"/>
      <c r="E152" s="134"/>
      <c r="F152" s="134"/>
      <c r="G152" s="134"/>
      <c r="H152" s="134"/>
      <c r="I152" s="134"/>
    </row>
    <row r="153" spans="1:9" x14ac:dyDescent="0.35">
      <c r="A153" s="134"/>
      <c r="B153" s="134"/>
      <c r="C153" s="134"/>
      <c r="D153" s="134"/>
      <c r="E153" s="134"/>
      <c r="F153" s="134"/>
      <c r="G153" s="134"/>
      <c r="H153" s="134"/>
      <c r="I153" s="134"/>
    </row>
    <row r="154" spans="1:9" x14ac:dyDescent="0.35">
      <c r="A154" s="134"/>
      <c r="B154" s="134"/>
      <c r="C154" s="134"/>
      <c r="D154" s="134"/>
      <c r="E154" s="134"/>
      <c r="F154" s="134"/>
      <c r="G154" s="134"/>
      <c r="H154" s="134"/>
      <c r="I154" s="134"/>
    </row>
    <row r="155" spans="1:9" x14ac:dyDescent="0.35">
      <c r="A155" s="134"/>
      <c r="B155" s="134"/>
      <c r="C155" s="134"/>
      <c r="D155" s="134"/>
      <c r="E155" s="134"/>
      <c r="F155" s="134"/>
      <c r="G155" s="134"/>
      <c r="H155" s="134"/>
      <c r="I155" s="134"/>
    </row>
    <row r="156" spans="1:9" x14ac:dyDescent="0.35">
      <c r="A156" s="134"/>
      <c r="B156" s="134"/>
      <c r="C156" s="134"/>
      <c r="D156" s="134"/>
      <c r="E156" s="134"/>
      <c r="F156" s="134"/>
      <c r="G156" s="134"/>
      <c r="H156" s="134"/>
      <c r="I156" s="134"/>
    </row>
    <row r="157" spans="1:9" x14ac:dyDescent="0.35">
      <c r="A157" s="134"/>
      <c r="B157" s="134"/>
      <c r="C157" s="134"/>
      <c r="D157" s="134"/>
      <c r="E157" s="134"/>
      <c r="F157" s="134"/>
      <c r="G157" s="134"/>
      <c r="H157" s="134"/>
      <c r="I157" s="134"/>
    </row>
    <row r="158" spans="1:9" x14ac:dyDescent="0.35">
      <c r="A158" s="134"/>
      <c r="B158" s="134"/>
      <c r="C158" s="134"/>
      <c r="D158" s="134"/>
      <c r="E158" s="134"/>
      <c r="F158" s="134"/>
      <c r="G158" s="134"/>
      <c r="H158" s="134"/>
      <c r="I158" s="134"/>
    </row>
    <row r="159" spans="1:9" x14ac:dyDescent="0.35">
      <c r="A159" s="134"/>
      <c r="B159" s="134"/>
      <c r="C159" s="134"/>
      <c r="D159" s="134"/>
      <c r="E159" s="134"/>
      <c r="F159" s="134"/>
      <c r="G159" s="134"/>
      <c r="H159" s="134"/>
      <c r="I159" s="134"/>
    </row>
    <row r="160" spans="1:9" x14ac:dyDescent="0.35">
      <c r="A160" s="134"/>
      <c r="B160" s="134"/>
      <c r="C160" s="134"/>
      <c r="D160" s="134"/>
      <c r="E160" s="134"/>
      <c r="F160" s="134"/>
      <c r="G160" s="134"/>
      <c r="H160" s="134"/>
      <c r="I160" s="134"/>
    </row>
    <row r="161" spans="1:9" x14ac:dyDescent="0.35">
      <c r="A161" s="134"/>
      <c r="B161" s="134"/>
      <c r="C161" s="134"/>
      <c r="D161" s="134"/>
      <c r="E161" s="134"/>
      <c r="F161" s="134"/>
      <c r="G161" s="134"/>
      <c r="H161" s="134"/>
      <c r="I161" s="134"/>
    </row>
    <row r="162" spans="1:9" x14ac:dyDescent="0.35">
      <c r="A162" s="134"/>
      <c r="B162" s="134"/>
      <c r="C162" s="134"/>
      <c r="D162" s="134"/>
      <c r="E162" s="134"/>
      <c r="F162" s="134"/>
      <c r="G162" s="134"/>
      <c r="H162" s="134"/>
      <c r="I162" s="134"/>
    </row>
    <row r="163" spans="1:9" x14ac:dyDescent="0.35">
      <c r="A163" s="134"/>
      <c r="B163" s="134"/>
      <c r="C163" s="134"/>
      <c r="D163" s="134"/>
      <c r="E163" s="134"/>
      <c r="F163" s="134"/>
      <c r="G163" s="134"/>
      <c r="H163" s="134"/>
      <c r="I163" s="134"/>
    </row>
    <row r="164" spans="1:9" x14ac:dyDescent="0.35">
      <c r="A164" s="134"/>
      <c r="B164" s="134"/>
      <c r="C164" s="134"/>
      <c r="D164" s="134"/>
      <c r="E164" s="134"/>
      <c r="F164" s="134"/>
      <c r="G164" s="134"/>
      <c r="H164" s="134"/>
      <c r="I164" s="134"/>
    </row>
    <row r="165" spans="1:9" x14ac:dyDescent="0.35">
      <c r="A165" s="134"/>
      <c r="B165" s="134"/>
      <c r="C165" s="134"/>
      <c r="D165" s="134"/>
      <c r="E165" s="134"/>
      <c r="F165" s="134"/>
      <c r="G165" s="134"/>
      <c r="H165" s="134"/>
      <c r="I165" s="134"/>
    </row>
    <row r="166" spans="1:9" x14ac:dyDescent="0.35">
      <c r="A166" s="134"/>
      <c r="B166" s="134"/>
      <c r="C166" s="134"/>
      <c r="D166" s="134"/>
      <c r="E166" s="134"/>
      <c r="F166" s="134"/>
      <c r="G166" s="134"/>
      <c r="H166" s="134"/>
      <c r="I166" s="134"/>
    </row>
    <row r="167" spans="1:9" x14ac:dyDescent="0.35">
      <c r="A167" s="134"/>
      <c r="B167" s="134"/>
      <c r="C167" s="134"/>
      <c r="D167" s="134"/>
      <c r="E167" s="134"/>
      <c r="F167" s="134"/>
      <c r="G167" s="134"/>
      <c r="H167" s="134"/>
      <c r="I167" s="134"/>
    </row>
    <row r="168" spans="1:9" x14ac:dyDescent="0.35">
      <c r="A168" s="134"/>
      <c r="B168" s="134"/>
      <c r="C168" s="134"/>
      <c r="D168" s="134"/>
      <c r="E168" s="134"/>
      <c r="F168" s="134"/>
      <c r="G168" s="134"/>
      <c r="H168" s="134"/>
      <c r="I168" s="134"/>
    </row>
    <row r="169" spans="1:9" x14ac:dyDescent="0.35">
      <c r="A169" s="134"/>
      <c r="B169" s="134"/>
      <c r="C169" s="134"/>
      <c r="D169" s="134"/>
      <c r="E169" s="134"/>
      <c r="F169" s="134"/>
      <c r="G169" s="134"/>
      <c r="H169" s="134"/>
      <c r="I169" s="134"/>
    </row>
    <row r="170" spans="1:9" x14ac:dyDescent="0.35">
      <c r="A170" s="134"/>
      <c r="B170" s="134"/>
      <c r="C170" s="134"/>
      <c r="D170" s="134"/>
      <c r="E170" s="134"/>
      <c r="F170" s="134"/>
      <c r="G170" s="134"/>
      <c r="H170" s="134"/>
      <c r="I170" s="134"/>
    </row>
    <row r="171" spans="1:9" x14ac:dyDescent="0.35">
      <c r="A171" s="134"/>
      <c r="B171" s="134"/>
      <c r="C171" s="134"/>
      <c r="D171" s="134"/>
      <c r="E171" s="134"/>
      <c r="F171" s="134"/>
      <c r="G171" s="134"/>
      <c r="H171" s="134"/>
      <c r="I171" s="134"/>
    </row>
    <row r="172" spans="1:9" x14ac:dyDescent="0.35">
      <c r="A172" s="134"/>
      <c r="B172" s="134"/>
      <c r="C172" s="134"/>
      <c r="D172" s="134"/>
      <c r="E172" s="134"/>
      <c r="F172" s="134"/>
      <c r="G172" s="134"/>
      <c r="H172" s="134"/>
      <c r="I172" s="134"/>
    </row>
    <row r="173" spans="1:9" x14ac:dyDescent="0.35">
      <c r="A173" s="134"/>
      <c r="B173" s="134"/>
      <c r="C173" s="134"/>
      <c r="D173" s="134"/>
      <c r="E173" s="134"/>
      <c r="F173" s="134"/>
      <c r="G173" s="134"/>
      <c r="H173" s="134"/>
      <c r="I173" s="134"/>
    </row>
    <row r="174" spans="1:9" x14ac:dyDescent="0.35">
      <c r="A174" s="134"/>
      <c r="B174" s="134"/>
      <c r="C174" s="134"/>
      <c r="D174" s="134"/>
      <c r="E174" s="134"/>
      <c r="F174" s="134"/>
      <c r="G174" s="134"/>
      <c r="H174" s="134"/>
      <c r="I174" s="134"/>
    </row>
    <row r="175" spans="1:9" x14ac:dyDescent="0.35">
      <c r="A175" s="134"/>
      <c r="B175" s="134"/>
      <c r="C175" s="134"/>
      <c r="D175" s="134"/>
      <c r="E175" s="134"/>
      <c r="F175" s="134"/>
      <c r="G175" s="134"/>
      <c r="H175" s="134"/>
      <c r="I175" s="134"/>
    </row>
    <row r="176" spans="1:9" x14ac:dyDescent="0.35">
      <c r="A176" s="134"/>
      <c r="B176" s="134"/>
      <c r="C176" s="134"/>
      <c r="D176" s="134"/>
      <c r="E176" s="134"/>
      <c r="F176" s="134"/>
      <c r="G176" s="134"/>
      <c r="H176" s="134"/>
      <c r="I176" s="134"/>
    </row>
    <row r="177" spans="1:9" x14ac:dyDescent="0.35">
      <c r="A177" s="134"/>
      <c r="B177" s="134"/>
      <c r="C177" s="134"/>
      <c r="D177" s="134"/>
      <c r="E177" s="134"/>
      <c r="F177" s="134"/>
      <c r="G177" s="134"/>
      <c r="H177" s="134"/>
      <c r="I177" s="134"/>
    </row>
    <row r="178" spans="1:9" x14ac:dyDescent="0.35">
      <c r="A178" s="134"/>
      <c r="B178" s="134"/>
      <c r="C178" s="134"/>
      <c r="D178" s="134"/>
      <c r="E178" s="134"/>
      <c r="F178" s="134"/>
      <c r="G178" s="134"/>
      <c r="H178" s="134"/>
      <c r="I178" s="134"/>
    </row>
    <row r="179" spans="1:9" x14ac:dyDescent="0.35">
      <c r="A179" s="134"/>
      <c r="B179" s="134"/>
      <c r="C179" s="134"/>
      <c r="D179" s="134"/>
      <c r="E179" s="134"/>
      <c r="F179" s="134"/>
      <c r="G179" s="134"/>
      <c r="H179" s="134"/>
      <c r="I179" s="134"/>
    </row>
    <row r="180" spans="1:9" x14ac:dyDescent="0.35">
      <c r="A180" s="134"/>
      <c r="B180" s="134"/>
      <c r="C180" s="134"/>
      <c r="D180" s="134"/>
      <c r="E180" s="134"/>
      <c r="F180" s="134"/>
      <c r="G180" s="134"/>
      <c r="H180" s="134"/>
      <c r="I180" s="134"/>
    </row>
    <row r="181" spans="1:9" x14ac:dyDescent="0.35">
      <c r="A181" s="134"/>
      <c r="B181" s="134"/>
      <c r="C181" s="134"/>
      <c r="D181" s="134"/>
      <c r="E181" s="134"/>
      <c r="F181" s="134"/>
      <c r="G181" s="134"/>
      <c r="H181" s="134"/>
      <c r="I181" s="134"/>
    </row>
    <row r="182" spans="1:9" x14ac:dyDescent="0.35">
      <c r="A182" s="134"/>
      <c r="B182" s="134"/>
      <c r="C182" s="134"/>
      <c r="D182" s="134"/>
      <c r="E182" s="134"/>
      <c r="F182" s="134"/>
      <c r="G182" s="134"/>
      <c r="H182" s="134"/>
      <c r="I182" s="134"/>
    </row>
    <row r="183" spans="1:9" x14ac:dyDescent="0.35">
      <c r="A183" s="134"/>
      <c r="B183" s="134"/>
      <c r="C183" s="134"/>
      <c r="D183" s="134"/>
      <c r="E183" s="134"/>
      <c r="F183" s="134"/>
      <c r="G183" s="134"/>
      <c r="H183" s="134"/>
      <c r="I183" s="134"/>
    </row>
    <row r="184" spans="1:9" x14ac:dyDescent="0.35">
      <c r="A184" s="134"/>
      <c r="B184" s="134"/>
      <c r="C184" s="134"/>
      <c r="D184" s="134"/>
      <c r="E184" s="134"/>
      <c r="F184" s="134"/>
      <c r="G184" s="134"/>
      <c r="H184" s="134"/>
      <c r="I184" s="134"/>
    </row>
  </sheetData>
  <mergeCells count="5">
    <mergeCell ref="A42:I42"/>
    <mergeCell ref="A43:F43"/>
    <mergeCell ref="A44:F44"/>
    <mergeCell ref="A40:G40"/>
    <mergeCell ref="A41:G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Metadata</vt:lpstr>
      <vt:lpstr>Contents</vt:lpstr>
      <vt:lpstr>Table A1</vt:lpstr>
      <vt:lpstr>Table A2</vt:lpstr>
      <vt:lpstr>Table A3</vt:lpstr>
      <vt:lpstr>Table A4</vt:lpstr>
      <vt:lpstr>Table A5</vt:lpstr>
      <vt:lpstr>Table A6</vt:lpstr>
      <vt:lpstr>Table A7</vt:lpstr>
      <vt:lpstr>Table A8</vt:lpstr>
      <vt:lpstr>Table A9</vt:lpstr>
      <vt:lpstr>Table A10</vt:lpstr>
      <vt:lpstr>Table B1</vt:lpstr>
      <vt:lpstr>Table B2</vt:lpstr>
      <vt:lpstr>Table B3</vt:lpstr>
      <vt:lpstr>Table C1</vt:lpstr>
      <vt:lpstr>Table C2</vt:lpstr>
      <vt:lpstr>Table D1</vt:lpstr>
      <vt:lpstr>Table D2</vt:lpstr>
      <vt:lpstr>Table D3</vt:lpstr>
      <vt:lpstr>Table D4</vt:lpstr>
      <vt:lpstr>Table D5</vt:lpstr>
      <vt:lpstr>Table D6</vt:lpstr>
      <vt:lpstr>Table E1</vt:lpstr>
      <vt:lpstr>Table E2</vt:lpstr>
      <vt:lpstr>Table E3</vt:lpstr>
      <vt:lpstr>Table F1</vt:lpstr>
      <vt:lpstr>Table F2</vt:lpstr>
      <vt:lpstr>Table G1</vt:lpstr>
      <vt:lpstr>Table G2</vt:lpstr>
      <vt:lpstr>Table G3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Youde</dc:creator>
  <cp:lastModifiedBy>Sarah Whitehead</cp:lastModifiedBy>
  <dcterms:created xsi:type="dcterms:W3CDTF">2016-05-27T07:14:05Z</dcterms:created>
  <dcterms:modified xsi:type="dcterms:W3CDTF">2016-08-23T15:59:49Z</dcterms:modified>
</cp:coreProperties>
</file>